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5.xml" ContentType="application/vnd.openxmlformats-officedocument.spreadsheetml.externalLink+xml"/>
  <Override PartName="/xl/customProperty12.bin" ContentType="application/vnd.openxmlformats-officedocument.spreadsheetml.customProperty"/>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ustomProperty3.bin" ContentType="application/vnd.openxmlformats-officedocument.spreadsheetml.customProperty"/>
  <Override PartName="/xl/customProperty6.bin" ContentType="application/vnd.openxmlformats-officedocument.spreadsheetml.customProperty"/>
  <Override PartName="/xl/customProperty1.bin" ContentType="application/vnd.openxmlformats-officedocument.spreadsheetml.customProperty"/>
  <Override PartName="/xl/comments2.xml" ContentType="application/vnd.openxmlformats-officedocument.spreadsheetml.comments+xml"/>
  <Override PartName="/xl/comments1.xml" ContentType="application/vnd.openxmlformats-officedocument.spreadsheetml.comments+xml"/>
  <Override PartName="/xl/customProperty2.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7.bin" ContentType="application/vnd.openxmlformats-officedocument.spreadsheetml.customProperty"/>
  <Override PartName="/xl/ctrlProps/ctrlProp1.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ustomProperty10.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xl/comments3.xml" ContentType="application/vnd.openxmlformats-officedocument.spreadsheetml.comments+xml"/>
  <Override PartName="/xl/customProperty11.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PCA Compliance\PCA Annual Report.2022 PCA-21\2.  Testimony &amp; Exibits\"/>
    </mc:Choice>
  </mc:AlternateContent>
  <bookViews>
    <workbookView xWindow="0" yWindow="0" windowWidth="28800" windowHeight="14100" tabRatio="830" activeTab="1"/>
  </bookViews>
  <sheets>
    <sheet name="SEF-3 TOC" sheetId="2" r:id="rId1"/>
    <sheet name="SEF-3 p 1 PC Summary" sheetId="22" r:id="rId2"/>
    <sheet name="SEF-3 p 2 Actual BLR" sheetId="15" r:id="rId3"/>
    <sheet name="SEF-3 p 3 Sch B" sheetId="18" r:id="rId4"/>
    <sheet name="SEF-3 p 4 Bands" sheetId="19" r:id="rId5"/>
    <sheet name="SEF-3 p 5 Interest" sheetId="20" r:id="rId6"/>
    <sheet name="SEF-3 p 6 Approved BLRs" sheetId="14" r:id="rId7"/>
    <sheet name="SEF-3 p 7 2022 Imbalance" sheetId="17" r:id="rId8"/>
    <sheet name="Workpapers=&gt;" sheetId="1" r:id="rId9"/>
    <sheet name="Actuals" sheetId="24" r:id="rId10"/>
    <sheet name="Summary- Detailed" sheetId="26" r:id="rId11"/>
    <sheet name="Centralia Equity Kicker" sheetId="11" r:id="rId12"/>
    <sheet name="Conversion Factor" sheetId="23" r:id="rId13"/>
  </sheets>
  <externalReferences>
    <externalReference r:id="rId14"/>
    <externalReference r:id="rId15"/>
    <externalReference r:id="rId16"/>
    <externalReference r:id="rId17"/>
    <externalReference r:id="rId18"/>
    <externalReference r:id="rId19"/>
  </externalReferences>
  <definedNames>
    <definedName name="__________________six6" localSheetId="11" hidden="1">{#N/A,#N/A,FALSE,"CRPT";#N/A,#N/A,FALSE,"TREND";#N/A,#N/A,FALSE,"%Curve"}</definedName>
    <definedName name="__________________six6" localSheetId="12" hidden="1">{#N/A,#N/A,FALSE,"CRPT";#N/A,#N/A,FALSE,"TREND";#N/A,#N/A,FALSE,"%Curve"}</definedName>
    <definedName name="__________________six6" localSheetId="7" hidden="1">{#N/A,#N/A,FALSE,"CRPT";#N/A,#N/A,FALSE,"TREND";#N/A,#N/A,FALSE,"%Curve"}</definedName>
    <definedName name="__________________six6" hidden="1">{#N/A,#N/A,FALSE,"CRPT";#N/A,#N/A,FALSE,"TREND";#N/A,#N/A,FALSE,"%Curve"}</definedName>
    <definedName name="__________________www1" localSheetId="11" hidden="1">{#N/A,#N/A,FALSE,"schA"}</definedName>
    <definedName name="__________________www1" localSheetId="12" hidden="1">{#N/A,#N/A,FALSE,"schA"}</definedName>
    <definedName name="__________________www1" localSheetId="7" hidden="1">{#N/A,#N/A,FALSE,"schA"}</definedName>
    <definedName name="__________________www1" hidden="1">{#N/A,#N/A,FALSE,"schA"}</definedName>
    <definedName name="_________________six6" localSheetId="11" hidden="1">{#N/A,#N/A,FALSE,"CRPT";#N/A,#N/A,FALSE,"TREND";#N/A,#N/A,FALSE,"%Curve"}</definedName>
    <definedName name="_________________six6" localSheetId="12" hidden="1">{#N/A,#N/A,FALSE,"CRPT";#N/A,#N/A,FALSE,"TREND";#N/A,#N/A,FALSE,"%Curve"}</definedName>
    <definedName name="_________________six6" localSheetId="7" hidden="1">{#N/A,#N/A,FALSE,"CRPT";#N/A,#N/A,FALSE,"TREND";#N/A,#N/A,FALSE,"%Curve"}</definedName>
    <definedName name="_________________six6" hidden="1">{#N/A,#N/A,FALSE,"CRPT";#N/A,#N/A,FALSE,"TREND";#N/A,#N/A,FALSE,"%Curve"}</definedName>
    <definedName name="_________________www1" localSheetId="11" hidden="1">{#N/A,#N/A,FALSE,"schA"}</definedName>
    <definedName name="_________________www1" localSheetId="12" hidden="1">{#N/A,#N/A,FALSE,"schA"}</definedName>
    <definedName name="_________________www1" localSheetId="7" hidden="1">{#N/A,#N/A,FALSE,"schA"}</definedName>
    <definedName name="_________________www1" hidden="1">{#N/A,#N/A,FALSE,"schA"}</definedName>
    <definedName name="________________six6" localSheetId="11" hidden="1">{#N/A,#N/A,FALSE,"CRPT";#N/A,#N/A,FALSE,"TREND";#N/A,#N/A,FALSE,"%Curve"}</definedName>
    <definedName name="________________six6" localSheetId="12" hidden="1">{#N/A,#N/A,FALSE,"CRPT";#N/A,#N/A,FALSE,"TREND";#N/A,#N/A,FALSE,"%Curve"}</definedName>
    <definedName name="________________six6" localSheetId="7" hidden="1">{#N/A,#N/A,FALSE,"CRPT";#N/A,#N/A,FALSE,"TREND";#N/A,#N/A,FALSE,"%Curve"}</definedName>
    <definedName name="________________six6" hidden="1">{#N/A,#N/A,FALSE,"CRPT";#N/A,#N/A,FALSE,"TREND";#N/A,#N/A,FALSE,"%Curve"}</definedName>
    <definedName name="________________www1" localSheetId="11" hidden="1">{#N/A,#N/A,FALSE,"schA"}</definedName>
    <definedName name="________________www1" localSheetId="12" hidden="1">{#N/A,#N/A,FALSE,"schA"}</definedName>
    <definedName name="________________www1" localSheetId="7" hidden="1">{#N/A,#N/A,FALSE,"schA"}</definedName>
    <definedName name="________________www1" hidden="1">{#N/A,#N/A,FALSE,"schA"}</definedName>
    <definedName name="_______________six6" localSheetId="11" hidden="1">{#N/A,#N/A,FALSE,"CRPT";#N/A,#N/A,FALSE,"TREND";#N/A,#N/A,FALSE,"%Curve"}</definedName>
    <definedName name="_______________six6" localSheetId="12" hidden="1">{#N/A,#N/A,FALSE,"CRPT";#N/A,#N/A,FALSE,"TREND";#N/A,#N/A,FALSE,"%Curve"}</definedName>
    <definedName name="_______________six6" localSheetId="7" hidden="1">{#N/A,#N/A,FALSE,"CRPT";#N/A,#N/A,FALSE,"TREND";#N/A,#N/A,FALSE,"%Curve"}</definedName>
    <definedName name="_______________six6" hidden="1">{#N/A,#N/A,FALSE,"CRPT";#N/A,#N/A,FALSE,"TREND";#N/A,#N/A,FALSE,"%Curve"}</definedName>
    <definedName name="_______________www1" localSheetId="11" hidden="1">{#N/A,#N/A,FALSE,"schA"}</definedName>
    <definedName name="_______________www1" localSheetId="12" hidden="1">{#N/A,#N/A,FALSE,"schA"}</definedName>
    <definedName name="_______________www1" localSheetId="7" hidden="1">{#N/A,#N/A,FALSE,"schA"}</definedName>
    <definedName name="_______________www1" hidden="1">{#N/A,#N/A,FALSE,"schA"}</definedName>
    <definedName name="______________six6" localSheetId="11" hidden="1">{#N/A,#N/A,FALSE,"CRPT";#N/A,#N/A,FALSE,"TREND";#N/A,#N/A,FALSE,"%Curve"}</definedName>
    <definedName name="______________six6" localSheetId="12" hidden="1">{#N/A,#N/A,FALSE,"CRPT";#N/A,#N/A,FALSE,"TREND";#N/A,#N/A,FALSE,"%Curve"}</definedName>
    <definedName name="______________six6" localSheetId="7" hidden="1">{#N/A,#N/A,FALSE,"CRPT";#N/A,#N/A,FALSE,"TREND";#N/A,#N/A,FALSE,"%Curve"}</definedName>
    <definedName name="______________six6" hidden="1">{#N/A,#N/A,FALSE,"CRPT";#N/A,#N/A,FALSE,"TREND";#N/A,#N/A,FALSE,"%Curve"}</definedName>
    <definedName name="______________www1" localSheetId="11" hidden="1">{#N/A,#N/A,FALSE,"schA"}</definedName>
    <definedName name="______________www1" localSheetId="12" hidden="1">{#N/A,#N/A,FALSE,"schA"}</definedName>
    <definedName name="______________www1" localSheetId="7" hidden="1">{#N/A,#N/A,FALSE,"schA"}</definedName>
    <definedName name="______________www1" hidden="1">{#N/A,#N/A,FALSE,"schA"}</definedName>
    <definedName name="_____________six6" localSheetId="11" hidden="1">{#N/A,#N/A,FALSE,"CRPT";#N/A,#N/A,FALSE,"TREND";#N/A,#N/A,FALSE,"%Curve"}</definedName>
    <definedName name="_____________six6" localSheetId="12" hidden="1">{#N/A,#N/A,FALSE,"CRPT";#N/A,#N/A,FALSE,"TREND";#N/A,#N/A,FALSE,"%Curve"}</definedName>
    <definedName name="_____________six6" localSheetId="7" hidden="1">{#N/A,#N/A,FALSE,"CRPT";#N/A,#N/A,FALSE,"TREND";#N/A,#N/A,FALSE,"%Curve"}</definedName>
    <definedName name="_____________six6" hidden="1">{#N/A,#N/A,FALSE,"CRPT";#N/A,#N/A,FALSE,"TREND";#N/A,#N/A,FALSE,"%Curve"}</definedName>
    <definedName name="_____________www1" localSheetId="11" hidden="1">{#N/A,#N/A,FALSE,"schA"}</definedName>
    <definedName name="_____________www1" localSheetId="12" hidden="1">{#N/A,#N/A,FALSE,"schA"}</definedName>
    <definedName name="_____________www1" localSheetId="7" hidden="1">{#N/A,#N/A,FALSE,"schA"}</definedName>
    <definedName name="_____________www1" hidden="1">{#N/A,#N/A,FALSE,"schA"}</definedName>
    <definedName name="____________six6" localSheetId="11" hidden="1">{#N/A,#N/A,FALSE,"CRPT";#N/A,#N/A,FALSE,"TREND";#N/A,#N/A,FALSE,"%Curve"}</definedName>
    <definedName name="____________six6" localSheetId="12" hidden="1">{#N/A,#N/A,FALSE,"CRPT";#N/A,#N/A,FALSE,"TREND";#N/A,#N/A,FALSE,"%Curve"}</definedName>
    <definedName name="____________six6" localSheetId="7" hidden="1">{#N/A,#N/A,FALSE,"CRPT";#N/A,#N/A,FALSE,"TREND";#N/A,#N/A,FALSE,"%Curve"}</definedName>
    <definedName name="____________six6" hidden="1">{#N/A,#N/A,FALSE,"CRPT";#N/A,#N/A,FALSE,"TREND";#N/A,#N/A,FALSE,"%Curve"}</definedName>
    <definedName name="____________www1" localSheetId="11" hidden="1">{#N/A,#N/A,FALSE,"schA"}</definedName>
    <definedName name="____________www1" localSheetId="12" hidden="1">{#N/A,#N/A,FALSE,"schA"}</definedName>
    <definedName name="____________www1" localSheetId="7" hidden="1">{#N/A,#N/A,FALSE,"schA"}</definedName>
    <definedName name="____________www1" hidden="1">{#N/A,#N/A,FALSE,"schA"}</definedName>
    <definedName name="___________six6" localSheetId="11" hidden="1">{#N/A,#N/A,FALSE,"CRPT";#N/A,#N/A,FALSE,"TREND";#N/A,#N/A,FALSE,"%Curve"}</definedName>
    <definedName name="___________six6" localSheetId="12" hidden="1">{#N/A,#N/A,FALSE,"CRPT";#N/A,#N/A,FALSE,"TREND";#N/A,#N/A,FALSE,"%Curve"}</definedName>
    <definedName name="___________six6" localSheetId="7" hidden="1">{#N/A,#N/A,FALSE,"CRPT";#N/A,#N/A,FALSE,"TREND";#N/A,#N/A,FALSE,"%Curve"}</definedName>
    <definedName name="___________six6" hidden="1">{#N/A,#N/A,FALSE,"CRPT";#N/A,#N/A,FALSE,"TREND";#N/A,#N/A,FALSE,"%Curve"}</definedName>
    <definedName name="___________www1" localSheetId="11" hidden="1">{#N/A,#N/A,FALSE,"schA"}</definedName>
    <definedName name="___________www1" localSheetId="12" hidden="1">{#N/A,#N/A,FALSE,"schA"}</definedName>
    <definedName name="___________www1" localSheetId="7" hidden="1">{#N/A,#N/A,FALSE,"schA"}</definedName>
    <definedName name="___________www1" hidden="1">{#N/A,#N/A,FALSE,"schA"}</definedName>
    <definedName name="__________six6" localSheetId="11" hidden="1">{#N/A,#N/A,FALSE,"CRPT";#N/A,#N/A,FALSE,"TREND";#N/A,#N/A,FALSE,"%Curve"}</definedName>
    <definedName name="__________six6" localSheetId="12" hidden="1">{#N/A,#N/A,FALSE,"CRPT";#N/A,#N/A,FALSE,"TREND";#N/A,#N/A,FALSE,"%Curve"}</definedName>
    <definedName name="__________six6" localSheetId="7" hidden="1">{#N/A,#N/A,FALSE,"CRPT";#N/A,#N/A,FALSE,"TREND";#N/A,#N/A,FALSE,"%Curve"}</definedName>
    <definedName name="__________six6" hidden="1">{#N/A,#N/A,FALSE,"CRPT";#N/A,#N/A,FALSE,"TREND";#N/A,#N/A,FALSE,"%Curve"}</definedName>
    <definedName name="__________www1" localSheetId="11" hidden="1">{#N/A,#N/A,FALSE,"schA"}</definedName>
    <definedName name="__________www1" localSheetId="12" hidden="1">{#N/A,#N/A,FALSE,"schA"}</definedName>
    <definedName name="__________www1" localSheetId="7" hidden="1">{#N/A,#N/A,FALSE,"schA"}</definedName>
    <definedName name="__________www1" hidden="1">{#N/A,#N/A,FALSE,"schA"}</definedName>
    <definedName name="_________six6" localSheetId="11" hidden="1">{#N/A,#N/A,FALSE,"CRPT";#N/A,#N/A,FALSE,"TREND";#N/A,#N/A,FALSE,"%Curve"}</definedName>
    <definedName name="_________six6" localSheetId="12" hidden="1">{#N/A,#N/A,FALSE,"CRPT";#N/A,#N/A,FALSE,"TREND";#N/A,#N/A,FALSE,"%Curve"}</definedName>
    <definedName name="_________six6" localSheetId="7" hidden="1">{#N/A,#N/A,FALSE,"CRPT";#N/A,#N/A,FALSE,"TREND";#N/A,#N/A,FALSE,"%Curve"}</definedName>
    <definedName name="_________six6" hidden="1">{#N/A,#N/A,FALSE,"CRPT";#N/A,#N/A,FALSE,"TREND";#N/A,#N/A,FALSE,"%Curve"}</definedName>
    <definedName name="_________www1" localSheetId="11" hidden="1">{#N/A,#N/A,FALSE,"schA"}</definedName>
    <definedName name="_________www1" localSheetId="12" hidden="1">{#N/A,#N/A,FALSE,"schA"}</definedName>
    <definedName name="_________www1" localSheetId="7" hidden="1">{#N/A,#N/A,FALSE,"schA"}</definedName>
    <definedName name="_________www1" hidden="1">{#N/A,#N/A,FALSE,"schA"}</definedName>
    <definedName name="________six6" localSheetId="11" hidden="1">{#N/A,#N/A,FALSE,"CRPT";#N/A,#N/A,FALSE,"TREND";#N/A,#N/A,FALSE,"%Curve"}</definedName>
    <definedName name="________six6" localSheetId="12" hidden="1">{#N/A,#N/A,FALSE,"CRPT";#N/A,#N/A,FALSE,"TREND";#N/A,#N/A,FALSE,"%Curve"}</definedName>
    <definedName name="________six6" localSheetId="7" hidden="1">{#N/A,#N/A,FALSE,"CRPT";#N/A,#N/A,FALSE,"TREND";#N/A,#N/A,FALSE,"%Curve"}</definedName>
    <definedName name="________six6" hidden="1">{#N/A,#N/A,FALSE,"CRPT";#N/A,#N/A,FALSE,"TREND";#N/A,#N/A,FALSE,"%Curve"}</definedName>
    <definedName name="________www1" localSheetId="11" hidden="1">{#N/A,#N/A,FALSE,"schA"}</definedName>
    <definedName name="________www1" localSheetId="12" hidden="1">{#N/A,#N/A,FALSE,"schA"}</definedName>
    <definedName name="________www1" localSheetId="7" hidden="1">{#N/A,#N/A,FALSE,"schA"}</definedName>
    <definedName name="________www1" hidden="1">{#N/A,#N/A,FALSE,"schA"}</definedName>
    <definedName name="_______six6" localSheetId="9" hidden="1">{#N/A,#N/A,FALSE,"CRPT";#N/A,#N/A,FALSE,"TREND";#N/A,#N/A,FALSE,"%Curve"}</definedName>
    <definedName name="_______six6" localSheetId="11" hidden="1">{#N/A,#N/A,FALSE,"CRPT";#N/A,#N/A,FALSE,"TREND";#N/A,#N/A,FALSE,"%Curve"}</definedName>
    <definedName name="_______six6" localSheetId="12" hidden="1">{#N/A,#N/A,FALSE,"CRPT";#N/A,#N/A,FALSE,"TREND";#N/A,#N/A,FALSE,"%Curve"}</definedName>
    <definedName name="_______six6" localSheetId="1" hidden="1">{#N/A,#N/A,FALSE,"CRPT";#N/A,#N/A,FALSE,"TREND";#N/A,#N/A,FALSE,"%Curve"}</definedName>
    <definedName name="_______six6" localSheetId="3" hidden="1">{#N/A,#N/A,FALSE,"CRPT";#N/A,#N/A,FALSE,"TREND";#N/A,#N/A,FALSE,"%Curve"}</definedName>
    <definedName name="_______six6" localSheetId="7" hidden="1">{#N/A,#N/A,FALSE,"CRPT";#N/A,#N/A,FALSE,"TREND";#N/A,#N/A,FALSE,"%Curve"}</definedName>
    <definedName name="_______six6" localSheetId="10" hidden="1">{#N/A,#N/A,FALSE,"CRPT";#N/A,#N/A,FALSE,"TREND";#N/A,#N/A,FALSE,"%Curve"}</definedName>
    <definedName name="_______six6" hidden="1">{#N/A,#N/A,FALSE,"CRPT";#N/A,#N/A,FALSE,"TREND";#N/A,#N/A,FALSE,"%Curve"}</definedName>
    <definedName name="_______www1" localSheetId="9" hidden="1">{#N/A,#N/A,FALSE,"schA"}</definedName>
    <definedName name="_______www1" localSheetId="11" hidden="1">{#N/A,#N/A,FALSE,"schA"}</definedName>
    <definedName name="_______www1" localSheetId="12" hidden="1">{#N/A,#N/A,FALSE,"schA"}</definedName>
    <definedName name="_______www1" localSheetId="1" hidden="1">{#N/A,#N/A,FALSE,"schA"}</definedName>
    <definedName name="_______www1" localSheetId="3" hidden="1">{#N/A,#N/A,FALSE,"schA"}</definedName>
    <definedName name="_______www1" localSheetId="7" hidden="1">{#N/A,#N/A,FALSE,"schA"}</definedName>
    <definedName name="_______www1" localSheetId="10" hidden="1">{#N/A,#N/A,FALSE,"schA"}</definedName>
    <definedName name="_______www1" hidden="1">{#N/A,#N/A,FALSE,"schA"}</definedName>
    <definedName name="______six6" localSheetId="9" hidden="1">{#N/A,#N/A,FALSE,"CRPT";#N/A,#N/A,FALSE,"TREND";#N/A,#N/A,FALSE,"%Curve"}</definedName>
    <definedName name="______six6" localSheetId="11" hidden="1">{#N/A,#N/A,FALSE,"CRPT";#N/A,#N/A,FALSE,"TREND";#N/A,#N/A,FALSE,"%Curve"}</definedName>
    <definedName name="______six6" localSheetId="12" hidden="1">{#N/A,#N/A,FALSE,"CRPT";#N/A,#N/A,FALSE,"TREND";#N/A,#N/A,FALSE,"%Curve"}</definedName>
    <definedName name="______six6" localSheetId="1" hidden="1">{#N/A,#N/A,FALSE,"CRPT";#N/A,#N/A,FALSE,"TREND";#N/A,#N/A,FALSE,"%Curve"}</definedName>
    <definedName name="______six6" localSheetId="3" hidden="1">{#N/A,#N/A,FALSE,"CRPT";#N/A,#N/A,FALSE,"TREND";#N/A,#N/A,FALSE,"%Curve"}</definedName>
    <definedName name="______six6" localSheetId="7" hidden="1">{#N/A,#N/A,FALSE,"CRPT";#N/A,#N/A,FALSE,"TREND";#N/A,#N/A,FALSE,"%Curve"}</definedName>
    <definedName name="______six6" localSheetId="10" hidden="1">{#N/A,#N/A,FALSE,"CRPT";#N/A,#N/A,FALSE,"TREND";#N/A,#N/A,FALSE,"%Curve"}</definedName>
    <definedName name="______six6" hidden="1">{#N/A,#N/A,FALSE,"CRPT";#N/A,#N/A,FALSE,"TREND";#N/A,#N/A,FALSE,"%Curve"}</definedName>
    <definedName name="______www1" localSheetId="9" hidden="1">{#N/A,#N/A,FALSE,"schA"}</definedName>
    <definedName name="______www1" localSheetId="11" hidden="1">{#N/A,#N/A,FALSE,"schA"}</definedName>
    <definedName name="______www1" localSheetId="12" hidden="1">{#N/A,#N/A,FALSE,"schA"}</definedName>
    <definedName name="______www1" localSheetId="1" hidden="1">{#N/A,#N/A,FALSE,"schA"}</definedName>
    <definedName name="______www1" localSheetId="3" hidden="1">{#N/A,#N/A,FALSE,"schA"}</definedName>
    <definedName name="______www1" localSheetId="7" hidden="1">{#N/A,#N/A,FALSE,"schA"}</definedName>
    <definedName name="______www1" localSheetId="10" hidden="1">{#N/A,#N/A,FALSE,"schA"}</definedName>
    <definedName name="______www1" hidden="1">{#N/A,#N/A,FALSE,"schA"}</definedName>
    <definedName name="_____six6" localSheetId="9" hidden="1">{#N/A,#N/A,FALSE,"CRPT";#N/A,#N/A,FALSE,"TREND";#N/A,#N/A,FALSE,"%Curve"}</definedName>
    <definedName name="_____six6" localSheetId="11" hidden="1">{#N/A,#N/A,FALSE,"CRPT";#N/A,#N/A,FALSE,"TREND";#N/A,#N/A,FALSE,"%Curve"}</definedName>
    <definedName name="_____six6" localSheetId="12" hidden="1">{#N/A,#N/A,FALSE,"CRPT";#N/A,#N/A,FALSE,"TREND";#N/A,#N/A,FALSE,"%Curve"}</definedName>
    <definedName name="_____six6" localSheetId="1" hidden="1">{#N/A,#N/A,FALSE,"CRPT";#N/A,#N/A,FALSE,"TREND";#N/A,#N/A,FALSE,"%Curve"}</definedName>
    <definedName name="_____six6" localSheetId="3" hidden="1">{#N/A,#N/A,FALSE,"CRPT";#N/A,#N/A,FALSE,"TREND";#N/A,#N/A,FALSE,"%Curve"}</definedName>
    <definedName name="_____six6" localSheetId="7" hidden="1">{#N/A,#N/A,FALSE,"CRPT";#N/A,#N/A,FALSE,"TREND";#N/A,#N/A,FALSE,"%Curve"}</definedName>
    <definedName name="_____six6" localSheetId="10" hidden="1">{#N/A,#N/A,FALSE,"CRPT";#N/A,#N/A,FALSE,"TREND";#N/A,#N/A,FALSE,"%Curve"}</definedName>
    <definedName name="_____six6" hidden="1">{#N/A,#N/A,FALSE,"CRPT";#N/A,#N/A,FALSE,"TREND";#N/A,#N/A,FALSE,"%Curve"}</definedName>
    <definedName name="_____www1" localSheetId="9" hidden="1">{#N/A,#N/A,FALSE,"schA"}</definedName>
    <definedName name="_____www1" localSheetId="11" hidden="1">{#N/A,#N/A,FALSE,"schA"}</definedName>
    <definedName name="_____www1" localSheetId="12" hidden="1">{#N/A,#N/A,FALSE,"schA"}</definedName>
    <definedName name="_____www1" localSheetId="1" hidden="1">{#N/A,#N/A,FALSE,"schA"}</definedName>
    <definedName name="_____www1" localSheetId="3" hidden="1">{#N/A,#N/A,FALSE,"schA"}</definedName>
    <definedName name="_____www1" localSheetId="7" hidden="1">{#N/A,#N/A,FALSE,"schA"}</definedName>
    <definedName name="_____www1" localSheetId="10" hidden="1">{#N/A,#N/A,FALSE,"schA"}</definedName>
    <definedName name="_____www1" hidden="1">{#N/A,#N/A,FALSE,"schA"}</definedName>
    <definedName name="____ex1" localSheetId="9" hidden="1">{#N/A,#N/A,FALSE,"Summ";#N/A,#N/A,FALSE,"General"}</definedName>
    <definedName name="____ex1" localSheetId="11" hidden="1">{#N/A,#N/A,FALSE,"Summ";#N/A,#N/A,FALSE,"General"}</definedName>
    <definedName name="____ex1" localSheetId="12" hidden="1">{#N/A,#N/A,FALSE,"Summ";#N/A,#N/A,FALSE,"General"}</definedName>
    <definedName name="____ex1" localSheetId="1" hidden="1">{#N/A,#N/A,FALSE,"Summ";#N/A,#N/A,FALSE,"General"}</definedName>
    <definedName name="____ex1" localSheetId="3" hidden="1">{#N/A,#N/A,FALSE,"Summ";#N/A,#N/A,FALSE,"General"}</definedName>
    <definedName name="____ex1" localSheetId="7" hidden="1">{#N/A,#N/A,FALSE,"Summ";#N/A,#N/A,FALSE,"General"}</definedName>
    <definedName name="____ex1" localSheetId="10" hidden="1">{#N/A,#N/A,FALSE,"Summ";#N/A,#N/A,FALSE,"General"}</definedName>
    <definedName name="____ex1" hidden="1">{#N/A,#N/A,FALSE,"Summ";#N/A,#N/A,FALSE,"General"}</definedName>
    <definedName name="____new1" localSheetId="9" hidden="1">{#N/A,#N/A,FALSE,"Summ";#N/A,#N/A,FALSE,"General"}</definedName>
    <definedName name="____new1" localSheetId="11" hidden="1">{#N/A,#N/A,FALSE,"Summ";#N/A,#N/A,FALSE,"General"}</definedName>
    <definedName name="____new1" localSheetId="12" hidden="1">{#N/A,#N/A,FALSE,"Summ";#N/A,#N/A,FALSE,"General"}</definedName>
    <definedName name="____new1" localSheetId="1" hidden="1">{#N/A,#N/A,FALSE,"Summ";#N/A,#N/A,FALSE,"General"}</definedName>
    <definedName name="____new1" localSheetId="3" hidden="1">{#N/A,#N/A,FALSE,"Summ";#N/A,#N/A,FALSE,"General"}</definedName>
    <definedName name="____new1" localSheetId="7" hidden="1">{#N/A,#N/A,FALSE,"Summ";#N/A,#N/A,FALSE,"General"}</definedName>
    <definedName name="____new1" localSheetId="10" hidden="1">{#N/A,#N/A,FALSE,"Summ";#N/A,#N/A,FALSE,"General"}</definedName>
    <definedName name="____new1" hidden="1">{#N/A,#N/A,FALSE,"Summ";#N/A,#N/A,FALSE,"General"}</definedName>
    <definedName name="____six6" localSheetId="9" hidden="1">{#N/A,#N/A,FALSE,"CRPT";#N/A,#N/A,FALSE,"TREND";#N/A,#N/A,FALSE,"%Curve"}</definedName>
    <definedName name="____six6" localSheetId="11" hidden="1">{#N/A,#N/A,FALSE,"CRPT";#N/A,#N/A,FALSE,"TREND";#N/A,#N/A,FALSE,"%Curve"}</definedName>
    <definedName name="____six6" localSheetId="12" hidden="1">{#N/A,#N/A,FALSE,"CRPT";#N/A,#N/A,FALSE,"TREND";#N/A,#N/A,FALSE,"%Curve"}</definedName>
    <definedName name="____six6" localSheetId="1" hidden="1">{#N/A,#N/A,FALSE,"CRPT";#N/A,#N/A,FALSE,"TREND";#N/A,#N/A,FALSE,"%Curve"}</definedName>
    <definedName name="____six6" localSheetId="3" hidden="1">{#N/A,#N/A,FALSE,"CRPT";#N/A,#N/A,FALSE,"TREND";#N/A,#N/A,FALSE,"%Curve"}</definedName>
    <definedName name="____six6" localSheetId="7" hidden="1">{#N/A,#N/A,FALSE,"CRPT";#N/A,#N/A,FALSE,"TREND";#N/A,#N/A,FALSE,"%Curve"}</definedName>
    <definedName name="____six6" localSheetId="10" hidden="1">{#N/A,#N/A,FALSE,"CRPT";#N/A,#N/A,FALSE,"TREND";#N/A,#N/A,FALSE,"%Curve"}</definedName>
    <definedName name="____six6" hidden="1">{#N/A,#N/A,FALSE,"CRPT";#N/A,#N/A,FALSE,"TREND";#N/A,#N/A,FALSE,"%Curve"}</definedName>
    <definedName name="____www1" localSheetId="9" hidden="1">{#N/A,#N/A,FALSE,"schA"}</definedName>
    <definedName name="____www1" localSheetId="11" hidden="1">{#N/A,#N/A,FALSE,"schA"}</definedName>
    <definedName name="____www1" localSheetId="12" hidden="1">{#N/A,#N/A,FALSE,"schA"}</definedName>
    <definedName name="____www1" localSheetId="1" hidden="1">{#N/A,#N/A,FALSE,"schA"}</definedName>
    <definedName name="____www1" localSheetId="3" hidden="1">{#N/A,#N/A,FALSE,"schA"}</definedName>
    <definedName name="____www1" localSheetId="7" hidden="1">{#N/A,#N/A,FALSE,"schA"}</definedName>
    <definedName name="____www1" localSheetId="10" hidden="1">{#N/A,#N/A,FALSE,"schA"}</definedName>
    <definedName name="____www1" hidden="1">{#N/A,#N/A,FALSE,"schA"}</definedName>
    <definedName name="___ex1" localSheetId="9" hidden="1">{#N/A,#N/A,FALSE,"Summ";#N/A,#N/A,FALSE,"General"}</definedName>
    <definedName name="___ex1" localSheetId="11" hidden="1">{#N/A,#N/A,FALSE,"Summ";#N/A,#N/A,FALSE,"General"}</definedName>
    <definedName name="___ex1" localSheetId="12" hidden="1">{#N/A,#N/A,FALSE,"Summ";#N/A,#N/A,FALSE,"General"}</definedName>
    <definedName name="___ex1" localSheetId="1" hidden="1">{#N/A,#N/A,FALSE,"Summ";#N/A,#N/A,FALSE,"General"}</definedName>
    <definedName name="___ex1" localSheetId="3" hidden="1">{#N/A,#N/A,FALSE,"Summ";#N/A,#N/A,FALSE,"General"}</definedName>
    <definedName name="___ex1" localSheetId="7" hidden="1">{#N/A,#N/A,FALSE,"Summ";#N/A,#N/A,FALSE,"General"}</definedName>
    <definedName name="___ex1" localSheetId="10" hidden="1">{#N/A,#N/A,FALSE,"Summ";#N/A,#N/A,FALSE,"General"}</definedName>
    <definedName name="___ex1" hidden="1">{#N/A,#N/A,FALSE,"Summ";#N/A,#N/A,FALSE,"General"}</definedName>
    <definedName name="___new1" localSheetId="9" hidden="1">{#N/A,#N/A,FALSE,"Summ";#N/A,#N/A,FALSE,"General"}</definedName>
    <definedName name="___new1" localSheetId="11" hidden="1">{#N/A,#N/A,FALSE,"Summ";#N/A,#N/A,FALSE,"General"}</definedName>
    <definedName name="___new1" localSheetId="12" hidden="1">{#N/A,#N/A,FALSE,"Summ";#N/A,#N/A,FALSE,"General"}</definedName>
    <definedName name="___new1" localSheetId="1" hidden="1">{#N/A,#N/A,FALSE,"Summ";#N/A,#N/A,FALSE,"General"}</definedName>
    <definedName name="___new1" localSheetId="3" hidden="1">{#N/A,#N/A,FALSE,"Summ";#N/A,#N/A,FALSE,"General"}</definedName>
    <definedName name="___new1" localSheetId="7" hidden="1">{#N/A,#N/A,FALSE,"Summ";#N/A,#N/A,FALSE,"General"}</definedName>
    <definedName name="___new1" localSheetId="10" hidden="1">{#N/A,#N/A,FALSE,"Summ";#N/A,#N/A,FALSE,"General"}</definedName>
    <definedName name="___new1" hidden="1">{#N/A,#N/A,FALSE,"Summ";#N/A,#N/A,FALSE,"General"}</definedName>
    <definedName name="___six6" localSheetId="9" hidden="1">{#N/A,#N/A,FALSE,"CRPT";#N/A,#N/A,FALSE,"TREND";#N/A,#N/A,FALSE,"%Curve"}</definedName>
    <definedName name="___six6" localSheetId="11" hidden="1">{#N/A,#N/A,FALSE,"CRPT";#N/A,#N/A,FALSE,"TREND";#N/A,#N/A,FALSE,"%Curve"}</definedName>
    <definedName name="___six6" localSheetId="12" hidden="1">{#N/A,#N/A,FALSE,"CRPT";#N/A,#N/A,FALSE,"TREND";#N/A,#N/A,FALSE,"%Curve"}</definedName>
    <definedName name="___six6" localSheetId="1" hidden="1">{#N/A,#N/A,FALSE,"CRPT";#N/A,#N/A,FALSE,"TREND";#N/A,#N/A,FALSE,"%Curve"}</definedName>
    <definedName name="___six6" localSheetId="3" hidden="1">{#N/A,#N/A,FALSE,"CRPT";#N/A,#N/A,FALSE,"TREND";#N/A,#N/A,FALSE,"%Curve"}</definedName>
    <definedName name="___six6" localSheetId="7" hidden="1">{#N/A,#N/A,FALSE,"CRPT";#N/A,#N/A,FALSE,"TREND";#N/A,#N/A,FALSE,"%Curve"}</definedName>
    <definedName name="___six6" localSheetId="10" hidden="1">{#N/A,#N/A,FALSE,"CRPT";#N/A,#N/A,FALSE,"TREND";#N/A,#N/A,FALSE,"%Curve"}</definedName>
    <definedName name="___six6" hidden="1">{#N/A,#N/A,FALSE,"CRPT";#N/A,#N/A,FALSE,"TREND";#N/A,#N/A,FALSE,"%Curve"}</definedName>
    <definedName name="___www1" localSheetId="9" hidden="1">{#N/A,#N/A,FALSE,"schA"}</definedName>
    <definedName name="___www1" localSheetId="11" hidden="1">{#N/A,#N/A,FALSE,"schA"}</definedName>
    <definedName name="___www1" localSheetId="12" hidden="1">{#N/A,#N/A,FALSE,"schA"}</definedName>
    <definedName name="___www1" localSheetId="1" hidden="1">{#N/A,#N/A,FALSE,"schA"}</definedName>
    <definedName name="___www1" localSheetId="3" hidden="1">{#N/A,#N/A,FALSE,"schA"}</definedName>
    <definedName name="___www1" localSheetId="7" hidden="1">{#N/A,#N/A,FALSE,"schA"}</definedName>
    <definedName name="___www1" localSheetId="10" hidden="1">{#N/A,#N/A,FALSE,"schA"}</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D" localSheetId="9" hidden="1">#REF!</definedName>
    <definedName name="__123Graph_D" localSheetId="12" hidden="1">#REF!</definedName>
    <definedName name="__123Graph_D" localSheetId="1" hidden="1">#REF!</definedName>
    <definedName name="__123Graph_D" localSheetId="3" hidden="1">#REF!</definedName>
    <definedName name="__123Graph_D" localSheetId="7" hidden="1">#REF!</definedName>
    <definedName name="__123Graph_D" localSheetId="10" hidden="1">#REF!</definedName>
    <definedName name="__123Graph_D" hidden="1">#REF!</definedName>
    <definedName name="__123Graph_ECURRENT" localSheetId="9" hidden="1">[2]ConsolidatingPL!#REF!</definedName>
    <definedName name="__123Graph_ECURRENT" localSheetId="12" hidden="1">[2]ConsolidatingPL!#REF!</definedName>
    <definedName name="__123Graph_ECURRENT" localSheetId="1" hidden="1">[2]ConsolidatingPL!#REF!</definedName>
    <definedName name="__123Graph_ECURRENT" localSheetId="3" hidden="1">[2]ConsolidatingPL!#REF!</definedName>
    <definedName name="__123Graph_ECURRENT" localSheetId="7" hidden="1">[2]ConsolidatingPL!#REF!</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ex1" localSheetId="9" hidden="1">{#N/A,#N/A,FALSE,"Summ";#N/A,#N/A,FALSE,"General"}</definedName>
    <definedName name="__ex1" localSheetId="11" hidden="1">{#N/A,#N/A,FALSE,"Summ";#N/A,#N/A,FALSE,"General"}</definedName>
    <definedName name="__ex1" localSheetId="12" hidden="1">{#N/A,#N/A,FALSE,"Summ";#N/A,#N/A,FALSE,"General"}</definedName>
    <definedName name="__ex1" localSheetId="1" hidden="1">{#N/A,#N/A,FALSE,"Summ";#N/A,#N/A,FALSE,"General"}</definedName>
    <definedName name="__ex1" localSheetId="3" hidden="1">{#N/A,#N/A,FALSE,"Summ";#N/A,#N/A,FALSE,"General"}</definedName>
    <definedName name="__ex1" localSheetId="7" hidden="1">{#N/A,#N/A,FALSE,"Summ";#N/A,#N/A,FALSE,"General"}</definedName>
    <definedName name="__ex1" localSheetId="10" hidden="1">{#N/A,#N/A,FALSE,"Summ";#N/A,#N/A,FALSE,"General"}</definedName>
    <definedName name="__ex1" hidden="1">{#N/A,#N/A,FALSE,"Summ";#N/A,#N/A,FALSE,"General"}</definedName>
    <definedName name="__new1" localSheetId="9" hidden="1">{#N/A,#N/A,FALSE,"Summ";#N/A,#N/A,FALSE,"General"}</definedName>
    <definedName name="__new1" localSheetId="11" hidden="1">{#N/A,#N/A,FALSE,"Summ";#N/A,#N/A,FALSE,"General"}</definedName>
    <definedName name="__new1" localSheetId="12" hidden="1">{#N/A,#N/A,FALSE,"Summ";#N/A,#N/A,FALSE,"General"}</definedName>
    <definedName name="__new1" localSheetId="1" hidden="1">{#N/A,#N/A,FALSE,"Summ";#N/A,#N/A,FALSE,"General"}</definedName>
    <definedName name="__new1" localSheetId="3" hidden="1">{#N/A,#N/A,FALSE,"Summ";#N/A,#N/A,FALSE,"General"}</definedName>
    <definedName name="__new1" localSheetId="7" hidden="1">{#N/A,#N/A,FALSE,"Summ";#N/A,#N/A,FALSE,"General"}</definedName>
    <definedName name="__new1" localSheetId="10" hidden="1">{#N/A,#N/A,FALSE,"Summ";#N/A,#N/A,FALSE,"General"}</definedName>
    <definedName name="__new1" hidden="1">{#N/A,#N/A,FALSE,"Summ";#N/A,#N/A,FALSE,"General"}</definedName>
    <definedName name="__six6" localSheetId="9" hidden="1">{#N/A,#N/A,FALSE,"CRPT";#N/A,#N/A,FALSE,"TREND";#N/A,#N/A,FALSE,"%Curve"}</definedName>
    <definedName name="__six6" localSheetId="11" hidden="1">{#N/A,#N/A,FALSE,"CRPT";#N/A,#N/A,FALSE,"TREND";#N/A,#N/A,FALSE,"%Curve"}</definedName>
    <definedName name="__six6" localSheetId="12" hidden="1">{#N/A,#N/A,FALSE,"CRPT";#N/A,#N/A,FALSE,"TREND";#N/A,#N/A,FALSE,"%Curve"}</definedName>
    <definedName name="__six6" localSheetId="1" hidden="1">{#N/A,#N/A,FALSE,"CRPT";#N/A,#N/A,FALSE,"TREND";#N/A,#N/A,FALSE,"%Curve"}</definedName>
    <definedName name="__six6" localSheetId="3" hidden="1">{#N/A,#N/A,FALSE,"CRPT";#N/A,#N/A,FALSE,"TREND";#N/A,#N/A,FALSE,"%Curve"}</definedName>
    <definedName name="__six6" localSheetId="7" hidden="1">{#N/A,#N/A,FALSE,"CRPT";#N/A,#N/A,FALSE,"TREND";#N/A,#N/A,FALSE,"%Curve"}</definedName>
    <definedName name="__six6" localSheetId="10" hidden="1">{#N/A,#N/A,FALSE,"CRPT";#N/A,#N/A,FALSE,"TREND";#N/A,#N/A,FALSE,"%Curve"}</definedName>
    <definedName name="__six6" hidden="1">{#N/A,#N/A,FALSE,"CRPT";#N/A,#N/A,FALSE,"TREND";#N/A,#N/A,FALSE,"%Curve"}</definedName>
    <definedName name="__www1" localSheetId="9" hidden="1">{#N/A,#N/A,FALSE,"schA"}</definedName>
    <definedName name="__www1" localSheetId="11" hidden="1">{#N/A,#N/A,FALSE,"schA"}</definedName>
    <definedName name="__www1" localSheetId="12" hidden="1">{#N/A,#N/A,FALSE,"schA"}</definedName>
    <definedName name="__www1" localSheetId="1" hidden="1">{#N/A,#N/A,FALSE,"schA"}</definedName>
    <definedName name="__www1" localSheetId="3" hidden="1">{#N/A,#N/A,FALSE,"schA"}</definedName>
    <definedName name="__www1" localSheetId="7" hidden="1">{#N/A,#N/A,FALSE,"schA"}</definedName>
    <definedName name="__www1" localSheetId="10" hidden="1">{#N/A,#N/A,FALSE,"schA"}</definedName>
    <definedName name="__www1" hidden="1">{#N/A,#N/A,FALSE,"schA"}</definedName>
    <definedName name="_1__123Graph_ABUDG6_D_ESCRPR" hidden="1">[1]Quant!$D$71:$O$71</definedName>
    <definedName name="_2__123Graph_ABUDG6_Dtons_inv" hidden="1">[3]Quant!#REF!</definedName>
    <definedName name="_2__123Graph_AChart_1A" hidden="1">'[4]12Mo08'!#REF!</definedName>
    <definedName name="_3__123Graph_BBUDG6_D_ESCRPR" hidden="1">[1]Quant!$D$72:$O$72</definedName>
    <definedName name="_4__123Graph_BBUDG6_Dtons_inv" hidden="1">[1]Quant!$D$9:$O$9</definedName>
    <definedName name="_4__123Graph_BChart_1A" hidden="1">'[4]12Mo08'!#REF!</definedName>
    <definedName name="_5__123Graph_CBUDG6_D_ESCRPR" hidden="1">[1]Quant!$D$100:$O$100</definedName>
    <definedName name="_6__123Graph_CChart_1A" hidden="1">'[4]12Mo08'!#REF!</definedName>
    <definedName name="_6__123Graph_DBUDG6_D_ESCRPR" hidden="1">[1]Quant!$D$88:$O$88</definedName>
    <definedName name="_7__123Graph_XBUDG6_D_ESCRPR" hidden="1">[1]Quant!$D$5:$O$5</definedName>
    <definedName name="_8__123Graph_XBUDG6_Dtons_inv" hidden="1">[1]Quant!$D$5:$O$5</definedName>
    <definedName name="_8__123Graph_XChart_1A" hidden="1">'[4]12Mo08'!#REF!</definedName>
    <definedName name="_ex1" localSheetId="9" hidden="1">{#N/A,#N/A,FALSE,"Summ";#N/A,#N/A,FALSE,"General"}</definedName>
    <definedName name="_ex1" localSheetId="11" hidden="1">{#N/A,#N/A,FALSE,"Summ";#N/A,#N/A,FALSE,"General"}</definedName>
    <definedName name="_ex1" localSheetId="12" hidden="1">{#N/A,#N/A,FALSE,"Summ";#N/A,#N/A,FALSE,"General"}</definedName>
    <definedName name="_ex1" localSheetId="1" hidden="1">{#N/A,#N/A,FALSE,"Summ";#N/A,#N/A,FALSE,"General"}</definedName>
    <definedName name="_ex1" localSheetId="3" hidden="1">{#N/A,#N/A,FALSE,"Summ";#N/A,#N/A,FALSE,"General"}</definedName>
    <definedName name="_ex1" localSheetId="7" hidden="1">{#N/A,#N/A,FALSE,"Summ";#N/A,#N/A,FALSE,"General"}</definedName>
    <definedName name="_ex1" localSheetId="10" hidden="1">{#N/A,#N/A,FALSE,"Summ";#N/A,#N/A,FALSE,"General"}</definedName>
    <definedName name="_ex1" hidden="1">{#N/A,#N/A,FALSE,"Summ";#N/A,#N/A,FALSE,"General"}</definedName>
    <definedName name="_Fill" hidden="1">#REF!</definedName>
    <definedName name="_xlnm._FilterDatabase" localSheetId="3" hidden="1">'SEF-3 p 3 Sch B'!$F$27:$T$29</definedName>
    <definedName name="_Key1" localSheetId="9" hidden="1">#REF!</definedName>
    <definedName name="_Key1" localSheetId="12" hidden="1">#REF!</definedName>
    <definedName name="_Key1" localSheetId="1" hidden="1">#REF!</definedName>
    <definedName name="_Key1" localSheetId="3" hidden="1">#REF!</definedName>
    <definedName name="_Key1" localSheetId="7" hidden="1">#REF!</definedName>
    <definedName name="_Key1" localSheetId="10" hidden="1">#REF!</definedName>
    <definedName name="_Key1" hidden="1">#REF!</definedName>
    <definedName name="_Key2" localSheetId="9" hidden="1">#REF!</definedName>
    <definedName name="_Key2" localSheetId="12" hidden="1">#REF!</definedName>
    <definedName name="_Key2" localSheetId="3" hidden="1">#REF!</definedName>
    <definedName name="_Key2" localSheetId="10" hidden="1">#REF!</definedName>
    <definedName name="_Key2" hidden="1">#REF!</definedName>
    <definedName name="_new1" localSheetId="9" hidden="1">{#N/A,#N/A,FALSE,"Summ";#N/A,#N/A,FALSE,"General"}</definedName>
    <definedName name="_new1" localSheetId="11" hidden="1">{#N/A,#N/A,FALSE,"Summ";#N/A,#N/A,FALSE,"General"}</definedName>
    <definedName name="_new1" localSheetId="12" hidden="1">{#N/A,#N/A,FALSE,"Summ";#N/A,#N/A,FALSE,"General"}</definedName>
    <definedName name="_new1" localSheetId="1" hidden="1">{#N/A,#N/A,FALSE,"Summ";#N/A,#N/A,FALSE,"General"}</definedName>
    <definedName name="_new1" localSheetId="3" hidden="1">{#N/A,#N/A,FALSE,"Summ";#N/A,#N/A,FALSE,"General"}</definedName>
    <definedName name="_new1" localSheetId="7" hidden="1">{#N/A,#N/A,FALSE,"Summ";#N/A,#N/A,FALSE,"General"}</definedName>
    <definedName name="_new1" localSheetId="10" hidden="1">{#N/A,#N/A,FALSE,"Summ";#N/A,#N/A,FALSE,"General"}</definedName>
    <definedName name="_new1" hidden="1">{#N/A,#N/A,FALSE,"Summ";#N/A,#N/A,FALSE,"General"}</definedName>
    <definedName name="_Order1" hidden="1">255</definedName>
    <definedName name="_Order2" hidden="1">255</definedName>
    <definedName name="_Parse_In" hidden="1">#REF!</definedName>
    <definedName name="_Regression_Int" hidden="1">1</definedName>
    <definedName name="_six6" localSheetId="9" hidden="1">{#N/A,#N/A,FALSE,"CRPT";#N/A,#N/A,FALSE,"TREND";#N/A,#N/A,FALSE,"%Curve"}</definedName>
    <definedName name="_six6" localSheetId="11" hidden="1">{#N/A,#N/A,FALSE,"CRPT";#N/A,#N/A,FALSE,"TREND";#N/A,#N/A,FALSE,"%Curve"}</definedName>
    <definedName name="_six6" localSheetId="12" hidden="1">{#N/A,#N/A,FALSE,"CRPT";#N/A,#N/A,FALSE,"TREND";#N/A,#N/A,FALSE,"%Curve"}</definedName>
    <definedName name="_six6" localSheetId="1" hidden="1">{#N/A,#N/A,FALSE,"CRPT";#N/A,#N/A,FALSE,"TREND";#N/A,#N/A,FALSE,"%Curve"}</definedName>
    <definedName name="_six6" localSheetId="3" hidden="1">{#N/A,#N/A,FALSE,"CRPT";#N/A,#N/A,FALSE,"TREND";#N/A,#N/A,FALSE,"%Curve"}</definedName>
    <definedName name="_six6" localSheetId="7" hidden="1">{#N/A,#N/A,FALSE,"CRPT";#N/A,#N/A,FALSE,"TREND";#N/A,#N/A,FALSE,"%Curve"}</definedName>
    <definedName name="_six6" localSheetId="10" hidden="1">{#N/A,#N/A,FALSE,"CRPT";#N/A,#N/A,FALSE,"TREND";#N/A,#N/A,FALSE,"%Curve"}</definedName>
    <definedName name="_six6" hidden="1">{#N/A,#N/A,FALSE,"CRPT";#N/A,#N/A,FALSE,"TREND";#N/A,#N/A,FALSE,"%Curve"}</definedName>
    <definedName name="_Sort" localSheetId="9" hidden="1">#REF!</definedName>
    <definedName name="_Sort" localSheetId="12" hidden="1">#REF!</definedName>
    <definedName name="_Sort" localSheetId="1" hidden="1">#REF!</definedName>
    <definedName name="_Sort" localSheetId="3" hidden="1">#REF!</definedName>
    <definedName name="_Sort" localSheetId="7" hidden="1">#REF!</definedName>
    <definedName name="_Sort" localSheetId="10" hidden="1">#REF!</definedName>
    <definedName name="_Sort" hidden="1">#REF!</definedName>
    <definedName name="_www1" localSheetId="9" hidden="1">{#N/A,#N/A,FALSE,"schA"}</definedName>
    <definedName name="_www1" localSheetId="11" hidden="1">{#N/A,#N/A,FALSE,"schA"}</definedName>
    <definedName name="_www1" localSheetId="12" hidden="1">{#N/A,#N/A,FALSE,"schA"}</definedName>
    <definedName name="_www1" localSheetId="1" hidden="1">{#N/A,#N/A,FALSE,"schA"}</definedName>
    <definedName name="_www1" localSheetId="3" hidden="1">{#N/A,#N/A,FALSE,"schA"}</definedName>
    <definedName name="_www1" localSheetId="7" hidden="1">{#N/A,#N/A,FALSE,"schA"}</definedName>
    <definedName name="_www1" localSheetId="10" hidden="1">{#N/A,#N/A,FALSE,"schA"}</definedName>
    <definedName name="_www1" hidden="1">{#N/A,#N/A,FALSE,"schA"}</definedName>
    <definedName name="a" localSheetId="9" hidden="1">{#N/A,#N/A,FALSE,"Coversheet";#N/A,#N/A,FALSE,"QA"}</definedName>
    <definedName name="a" localSheetId="11" hidden="1">{#N/A,#N/A,FALSE,"Coversheet";#N/A,#N/A,FALSE,"QA"}</definedName>
    <definedName name="a" localSheetId="12" hidden="1">{#N/A,#N/A,FALSE,"Coversheet";#N/A,#N/A,FALSE,"QA"}</definedName>
    <definedName name="a" localSheetId="1" hidden="1">{#N/A,#N/A,FALSE,"Coversheet";#N/A,#N/A,FALSE,"QA"}</definedName>
    <definedName name="a" localSheetId="3" hidden="1">{#N/A,#N/A,FALSE,"Coversheet";#N/A,#N/A,FALSE,"QA"}</definedName>
    <definedName name="a" localSheetId="7" hidden="1">{#N/A,#N/A,FALSE,"Coversheet";#N/A,#N/A,FALSE,"QA"}</definedName>
    <definedName name="a" localSheetId="10" hidden="1">{#N/A,#N/A,FALSE,"Coversheet";#N/A,#N/A,FALSE,"QA"}</definedName>
    <definedName name="a" hidden="1">{#N/A,#N/A,FALSE,"Coversheet";#N/A,#N/A,FALSE,"QA"}</definedName>
    <definedName name="AAAAAAAAAAAAAA" localSheetId="11" hidden="1">{#N/A,#N/A,FALSE,"Coversheet";#N/A,#N/A,FALSE,"QA"}</definedName>
    <definedName name="AAAAAAAAAAAAAA" localSheetId="12" hidden="1">{#N/A,#N/A,FALSE,"Coversheet";#N/A,#N/A,FALSE,"QA"}</definedName>
    <definedName name="AAAAAAAAAAAAAA" localSheetId="7" hidden="1">{#N/A,#N/A,FALSE,"Coversheet";#N/A,#N/A,FALSE,"QA"}</definedName>
    <definedName name="AAAAAAAAAAAAAA" hidden="1">{#N/A,#N/A,FALSE,"Coversheet";#N/A,#N/A,FALSE,"QA"}</definedName>
    <definedName name="AccessDatabase" hidden="1">"I:\COMTREL\FINICLE\TradeSummary.mdb"</definedName>
    <definedName name="AS2DocOpenMode" hidden="1">"AS2DocumentEdit"</definedName>
    <definedName name="b" localSheetId="9" hidden="1">{#N/A,#N/A,FALSE,"Coversheet";#N/A,#N/A,FALSE,"QA"}</definedName>
    <definedName name="b" localSheetId="11" hidden="1">{#N/A,#N/A,FALSE,"Coversheet";#N/A,#N/A,FALSE,"QA"}</definedName>
    <definedName name="b" localSheetId="12" hidden="1">{#N/A,#N/A,FALSE,"Coversheet";#N/A,#N/A,FALSE,"QA"}</definedName>
    <definedName name="b" localSheetId="1" hidden="1">{#N/A,#N/A,FALSE,"Coversheet";#N/A,#N/A,FALSE,"QA"}</definedName>
    <definedName name="b" localSheetId="3" hidden="1">{#N/A,#N/A,FALSE,"Coversheet";#N/A,#N/A,FALSE,"QA"}</definedName>
    <definedName name="b" localSheetId="7" hidden="1">{#N/A,#N/A,FALSE,"Coversheet";#N/A,#N/A,FALSE,"QA"}</definedName>
    <definedName name="b" localSheetId="10" hidden="1">{#N/A,#N/A,FALSE,"Coversheet";#N/A,#N/A,FALSE,"QA"}</definedName>
    <definedName name="b" hidden="1">{#N/A,#N/A,FALSE,"Coversheet";#N/A,#N/A,FALSE,"QA"}</definedName>
    <definedName name="BEm" hidden="1">#REF!</definedName>
    <definedName name="BEx0017DGUEDPCFJUPUZOOLJCS2B" localSheetId="9" hidden="1">#REF!</definedName>
    <definedName name="BEx0017DGUEDPCFJUPUZOOLJCS2B" localSheetId="12" hidden="1">#REF!</definedName>
    <definedName name="BEx0017DGUEDPCFJUPUZOOLJCS2B" localSheetId="1" hidden="1">#REF!</definedName>
    <definedName name="BEx0017DGUEDPCFJUPUZOOLJCS2B" localSheetId="3" hidden="1">#REF!</definedName>
    <definedName name="BEx0017DGUEDPCFJUPUZOOLJCS2B" localSheetId="7" hidden="1">#REF!</definedName>
    <definedName name="BEx0017DGUEDPCFJUPUZOOLJCS2B" localSheetId="10" hidden="1">#REF!</definedName>
    <definedName name="BEx0017DGUEDPCFJUPUZOOLJCS2B" hidden="1">#REF!</definedName>
    <definedName name="BEx001CNWHJ5RULCSFM36ZCGJ1UH" localSheetId="9" hidden="1">#REF!</definedName>
    <definedName name="BEx001CNWHJ5RULCSFM36ZCGJ1UH" localSheetId="12" hidden="1">#REF!</definedName>
    <definedName name="BEx001CNWHJ5RULCSFM36ZCGJ1UH" localSheetId="3" hidden="1">#REF!</definedName>
    <definedName name="BEx001CNWHJ5RULCSFM36ZCGJ1UH" localSheetId="10" hidden="1">#REF!</definedName>
    <definedName name="BEx001CNWHJ5RULCSFM36ZCGJ1UH" hidden="1">#REF!</definedName>
    <definedName name="BEx004791UAJIJSN57OT7YBLNP82" localSheetId="9" hidden="1">#REF!</definedName>
    <definedName name="BEx004791UAJIJSN57OT7YBLNP82" localSheetId="12" hidden="1">#REF!</definedName>
    <definedName name="BEx004791UAJIJSN57OT7YBLNP82" localSheetId="3" hidden="1">#REF!</definedName>
    <definedName name="BEx004791UAJIJSN57OT7YBLNP82" localSheetId="10" hidden="1">#REF!</definedName>
    <definedName name="BEx004791UAJIJSN57OT7YBLNP82" hidden="1">#REF!</definedName>
    <definedName name="BEx008P2NVFDLBHL7IZ5WTMVOQ1F" localSheetId="9" hidden="1">#REF!</definedName>
    <definedName name="BEx008P2NVFDLBHL7IZ5WTMVOQ1F" localSheetId="12" hidden="1">#REF!</definedName>
    <definedName name="BEx008P2NVFDLBHL7IZ5WTMVOQ1F" localSheetId="3" hidden="1">#REF!</definedName>
    <definedName name="BEx008P2NVFDLBHL7IZ5WTMVOQ1F" localSheetId="10" hidden="1">#REF!</definedName>
    <definedName name="BEx008P2NVFDLBHL7IZ5WTMVOQ1F" hidden="1">#REF!</definedName>
    <definedName name="BEx009G00IN0JUIAQ4WE9NHTMQE2" localSheetId="9" hidden="1">#REF!</definedName>
    <definedName name="BEx009G00IN0JUIAQ4WE9NHTMQE2" localSheetId="12" hidden="1">#REF!</definedName>
    <definedName name="BEx009G00IN0JUIAQ4WE9NHTMQE2" localSheetId="3" hidden="1">#REF!</definedName>
    <definedName name="BEx009G00IN0JUIAQ4WE9NHTMQE2" localSheetId="10" hidden="1">#REF!</definedName>
    <definedName name="BEx009G00IN0JUIAQ4WE9NHTMQE2" hidden="1">#REF!</definedName>
    <definedName name="BEx00DXTY2JDVGWQKV8H7FG4SV30" localSheetId="9" hidden="1">#REF!</definedName>
    <definedName name="BEx00DXTY2JDVGWQKV8H7FG4SV30" localSheetId="12" hidden="1">#REF!</definedName>
    <definedName name="BEx00DXTY2JDVGWQKV8H7FG4SV30" localSheetId="3" hidden="1">#REF!</definedName>
    <definedName name="BEx00DXTY2JDVGWQKV8H7FG4SV30" localSheetId="10" hidden="1">#REF!</definedName>
    <definedName name="BEx00DXTY2JDVGWQKV8H7FG4SV30" hidden="1">#REF!</definedName>
    <definedName name="BEx00GHLTYRH5N2S6P78YW1CD30N" localSheetId="9" hidden="1">#REF!</definedName>
    <definedName name="BEx00GHLTYRH5N2S6P78YW1CD30N" localSheetId="12" hidden="1">#REF!</definedName>
    <definedName name="BEx00GHLTYRH5N2S6P78YW1CD30N" localSheetId="3" hidden="1">#REF!</definedName>
    <definedName name="BEx00GHLTYRH5N2S6P78YW1CD30N" localSheetId="10" hidden="1">#REF!</definedName>
    <definedName name="BEx00GHLTYRH5N2S6P78YW1CD30N" hidden="1">#REF!</definedName>
    <definedName name="BEx00JC31DY11L45SEU4B10BIN6W" localSheetId="9" hidden="1">#REF!</definedName>
    <definedName name="BEx00JC31DY11L45SEU4B10BIN6W" localSheetId="12" hidden="1">#REF!</definedName>
    <definedName name="BEx00JC31DY11L45SEU4B10BIN6W" localSheetId="3" hidden="1">#REF!</definedName>
    <definedName name="BEx00JC31DY11L45SEU4B10BIN6W" localSheetId="10" hidden="1">#REF!</definedName>
    <definedName name="BEx00JC31DY11L45SEU4B10BIN6W" hidden="1">#REF!</definedName>
    <definedName name="BEx00KZHZBHP3TDV1YMX4B19B95O" localSheetId="9" hidden="1">#REF!</definedName>
    <definedName name="BEx00KZHZBHP3TDV1YMX4B19B95O" localSheetId="12" hidden="1">#REF!</definedName>
    <definedName name="BEx00KZHZBHP3TDV1YMX4B19B95O" localSheetId="3" hidden="1">#REF!</definedName>
    <definedName name="BEx00KZHZBHP3TDV1YMX4B19B95O" localSheetId="10" hidden="1">#REF!</definedName>
    <definedName name="BEx00KZHZBHP3TDV1YMX4B19B95O" hidden="1">#REF!</definedName>
    <definedName name="BEx00P11V7HA4MS6XYY3P4BPVXML" localSheetId="9" hidden="1">#REF!</definedName>
    <definedName name="BEx00P11V7HA4MS6XYY3P4BPVXML" localSheetId="12" hidden="1">#REF!</definedName>
    <definedName name="BEx00P11V7HA4MS6XYY3P4BPVXML" localSheetId="3" hidden="1">#REF!</definedName>
    <definedName name="BEx00P11V7HA4MS6XYY3P4BPVXML" localSheetId="10" hidden="1">#REF!</definedName>
    <definedName name="BEx00P11V7HA4MS6XYY3P4BPVXML" hidden="1">#REF!</definedName>
    <definedName name="BEx00PBV7V99V7M3LDYUTF31MUFJ" localSheetId="9" hidden="1">#REF!</definedName>
    <definedName name="BEx00PBV7V99V7M3LDYUTF31MUFJ" localSheetId="12" hidden="1">#REF!</definedName>
    <definedName name="BEx00PBV7V99V7M3LDYUTF31MUFJ" localSheetId="3" hidden="1">#REF!</definedName>
    <definedName name="BEx00PBV7V99V7M3LDYUTF31MUFJ" localSheetId="10" hidden="1">#REF!</definedName>
    <definedName name="BEx00PBV7V99V7M3LDYUTF31MUFJ" hidden="1">#REF!</definedName>
    <definedName name="BEx00SMIQJ55EVB7T24CORX0JWQO" localSheetId="9" hidden="1">#REF!</definedName>
    <definedName name="BEx00SMIQJ55EVB7T24CORX0JWQO" localSheetId="12" hidden="1">#REF!</definedName>
    <definedName name="BEx00SMIQJ55EVB7T24CORX0JWQO" localSheetId="3" hidden="1">#REF!</definedName>
    <definedName name="BEx00SMIQJ55EVB7T24CORX0JWQO" localSheetId="10" hidden="1">#REF!</definedName>
    <definedName name="BEx00SMIQJ55EVB7T24CORX0JWQO" hidden="1">#REF!</definedName>
    <definedName name="BEx010V7DB7O7Z9NHSX27HZK4H76" localSheetId="9" hidden="1">#REF!</definedName>
    <definedName name="BEx010V7DB7O7Z9NHSX27HZK4H76" localSheetId="12" hidden="1">#REF!</definedName>
    <definedName name="BEx010V7DB7O7Z9NHSX27HZK4H76" localSheetId="3" hidden="1">#REF!</definedName>
    <definedName name="BEx010V7DB7O7Z9NHSX27HZK4H76" localSheetId="10" hidden="1">#REF!</definedName>
    <definedName name="BEx010V7DB7O7Z9NHSX27HZK4H76" hidden="1">#REF!</definedName>
    <definedName name="BEx012IKS6YVHG9KTG2FAKRSMYLU" localSheetId="9" hidden="1">#REF!</definedName>
    <definedName name="BEx012IKS6YVHG9KTG2FAKRSMYLU" localSheetId="12" hidden="1">#REF!</definedName>
    <definedName name="BEx012IKS6YVHG9KTG2FAKRSMYLU" localSheetId="3" hidden="1">#REF!</definedName>
    <definedName name="BEx012IKS6YVHG9KTG2FAKRSMYLU" localSheetId="10" hidden="1">#REF!</definedName>
    <definedName name="BEx012IKS6YVHG9KTG2FAKRSMYLU" hidden="1">#REF!</definedName>
    <definedName name="BEx01HY6E3GJ66ABU5ABN26V6Q13" localSheetId="9" hidden="1">#REF!</definedName>
    <definedName name="BEx01HY6E3GJ66ABU5ABN26V6Q13" localSheetId="12" hidden="1">#REF!</definedName>
    <definedName name="BEx01HY6E3GJ66ABU5ABN26V6Q13" localSheetId="3" hidden="1">#REF!</definedName>
    <definedName name="BEx01HY6E3GJ66ABU5ABN26V6Q13" localSheetId="10" hidden="1">#REF!</definedName>
    <definedName name="BEx01HY6E3GJ66ABU5ABN26V6Q13" hidden="1">#REF!</definedName>
    <definedName name="BEx01PW5YQKEGAR8JDDI5OARYXDF" localSheetId="9" hidden="1">#REF!</definedName>
    <definedName name="BEx01PW5YQKEGAR8JDDI5OARYXDF" localSheetId="12" hidden="1">#REF!</definedName>
    <definedName name="BEx01PW5YQKEGAR8JDDI5OARYXDF" localSheetId="3" hidden="1">#REF!</definedName>
    <definedName name="BEx01PW5YQKEGAR8JDDI5OARYXDF" localSheetId="10" hidden="1">#REF!</definedName>
    <definedName name="BEx01PW5YQKEGAR8JDDI5OARYXDF" hidden="1">#REF!</definedName>
    <definedName name="BEx01QCB2ERCAYYOFDP3OQRWUU60" localSheetId="9" hidden="1">#REF!</definedName>
    <definedName name="BEx01QCB2ERCAYYOFDP3OQRWUU60" localSheetId="12" hidden="1">#REF!</definedName>
    <definedName name="BEx01QCB2ERCAYYOFDP3OQRWUU60" localSheetId="3" hidden="1">#REF!</definedName>
    <definedName name="BEx01QCB2ERCAYYOFDP3OQRWUU60" localSheetId="10" hidden="1">#REF!</definedName>
    <definedName name="BEx01QCB2ERCAYYOFDP3OQRWUU60" hidden="1">#REF!</definedName>
    <definedName name="BEx01U37NQSMTGJRU8EGTJORBJ6H" localSheetId="9" hidden="1">#REF!</definedName>
    <definedName name="BEx01U37NQSMTGJRU8EGTJORBJ6H" localSheetId="12" hidden="1">#REF!</definedName>
    <definedName name="BEx01U37NQSMTGJRU8EGTJORBJ6H" localSheetId="3" hidden="1">#REF!</definedName>
    <definedName name="BEx01U37NQSMTGJRU8EGTJORBJ6H" localSheetId="10" hidden="1">#REF!</definedName>
    <definedName name="BEx01U37NQSMTGJRU8EGTJORBJ6H" hidden="1">#REF!</definedName>
    <definedName name="BEx01XJ94SHJ1YQ7ORPW0RQGKI2H" localSheetId="9" hidden="1">#REF!</definedName>
    <definedName name="BEx01XJ94SHJ1YQ7ORPW0RQGKI2H" localSheetId="12" hidden="1">#REF!</definedName>
    <definedName name="BEx01XJ94SHJ1YQ7ORPW0RQGKI2H" localSheetId="3" hidden="1">#REF!</definedName>
    <definedName name="BEx01XJ94SHJ1YQ7ORPW0RQGKI2H" localSheetId="10" hidden="1">#REF!</definedName>
    <definedName name="BEx01XJ94SHJ1YQ7ORPW0RQGKI2H" hidden="1">#REF!</definedName>
    <definedName name="BEx028BOZCS2MQO9MODVS6F7NCA3" localSheetId="9" hidden="1">#REF!</definedName>
    <definedName name="BEx028BOZCS2MQO9MODVS6F7NCA3" localSheetId="12" hidden="1">#REF!</definedName>
    <definedName name="BEx028BOZCS2MQO9MODVS6F7NCA3" localSheetId="3" hidden="1">#REF!</definedName>
    <definedName name="BEx028BOZCS2MQO9MODVS6F7NCA3" localSheetId="10" hidden="1">#REF!</definedName>
    <definedName name="BEx028BOZCS2MQO9MODVS6F7NCA3" hidden="1">#REF!</definedName>
    <definedName name="BEx02DPUYNH76938V8GVORY8LRY1" localSheetId="9" hidden="1">#REF!</definedName>
    <definedName name="BEx02DPUYNH76938V8GVORY8LRY1" localSheetId="12" hidden="1">#REF!</definedName>
    <definedName name="BEx02DPUYNH76938V8GVORY8LRY1" localSheetId="3" hidden="1">#REF!</definedName>
    <definedName name="BEx02DPUYNH76938V8GVORY8LRY1" localSheetId="10" hidden="1">#REF!</definedName>
    <definedName name="BEx02DPUYNH76938V8GVORY8LRY1" hidden="1">#REF!</definedName>
    <definedName name="BEx02PEP6DY4K1JGB0HHS3B6QOGZ" localSheetId="9" hidden="1">#REF!</definedName>
    <definedName name="BEx02PEP6DY4K1JGB0HHS3B6QOGZ" localSheetId="12" hidden="1">#REF!</definedName>
    <definedName name="BEx02PEP6DY4K1JGB0HHS3B6QOGZ" localSheetId="3" hidden="1">#REF!</definedName>
    <definedName name="BEx02PEP6DY4K1JGB0HHS3B6QOGZ" localSheetId="10" hidden="1">#REF!</definedName>
    <definedName name="BEx02PEP6DY4K1JGB0HHS3B6QOGZ" hidden="1">#REF!</definedName>
    <definedName name="BEx02Q08R9G839Q4RFGG9026C7PX" localSheetId="9" hidden="1">#REF!</definedName>
    <definedName name="BEx02Q08R9G839Q4RFGG9026C7PX" localSheetId="12" hidden="1">#REF!</definedName>
    <definedName name="BEx02Q08R9G839Q4RFGG9026C7PX" localSheetId="3" hidden="1">#REF!</definedName>
    <definedName name="BEx02Q08R9G839Q4RFGG9026C7PX" localSheetId="10" hidden="1">#REF!</definedName>
    <definedName name="BEx02Q08R9G839Q4RFGG9026C7PX" hidden="1">#REF!</definedName>
    <definedName name="BEx02SEL3Z1QWGAHXDPUA9WLTTPS" localSheetId="9" hidden="1">#REF!</definedName>
    <definedName name="BEx02SEL3Z1QWGAHXDPUA9WLTTPS" localSheetId="12" hidden="1">#REF!</definedName>
    <definedName name="BEx02SEL3Z1QWGAHXDPUA9WLTTPS" localSheetId="3" hidden="1">#REF!</definedName>
    <definedName name="BEx02SEL3Z1QWGAHXDPUA9WLTTPS" localSheetId="10" hidden="1">#REF!</definedName>
    <definedName name="BEx02SEL3Z1QWGAHXDPUA9WLTTPS" hidden="1">#REF!</definedName>
    <definedName name="BEx02Y3KJZH5BGDM9QEZ1PVVI114" localSheetId="9" hidden="1">#REF!</definedName>
    <definedName name="BEx02Y3KJZH5BGDM9QEZ1PVVI114" localSheetId="12" hidden="1">#REF!</definedName>
    <definedName name="BEx02Y3KJZH5BGDM9QEZ1PVVI114" localSheetId="3" hidden="1">#REF!</definedName>
    <definedName name="BEx02Y3KJZH5BGDM9QEZ1PVVI114" localSheetId="10" hidden="1">#REF!</definedName>
    <definedName name="BEx02Y3KJZH5BGDM9QEZ1PVVI114" hidden="1">#REF!</definedName>
    <definedName name="BEx0313GRLLASDTVPW5DHTXHE74M" localSheetId="9" hidden="1">#REF!</definedName>
    <definedName name="BEx0313GRLLASDTVPW5DHTXHE74M" localSheetId="12" hidden="1">#REF!</definedName>
    <definedName name="BEx0313GRLLASDTVPW5DHTXHE74M" localSheetId="3" hidden="1">#REF!</definedName>
    <definedName name="BEx0313GRLLASDTVPW5DHTXHE74M" localSheetId="10" hidden="1">#REF!</definedName>
    <definedName name="BEx0313GRLLASDTVPW5DHTXHE74M" hidden="1">#REF!</definedName>
    <definedName name="BEx1F0SOZ3H5XUHXD7O01TCR8T6J" localSheetId="9" hidden="1">#REF!</definedName>
    <definedName name="BEx1F0SOZ3H5XUHXD7O01TCR8T6J" localSheetId="12" hidden="1">#REF!</definedName>
    <definedName name="BEx1F0SOZ3H5XUHXD7O01TCR8T6J" localSheetId="3" hidden="1">#REF!</definedName>
    <definedName name="BEx1F0SOZ3H5XUHXD7O01TCR8T6J" localSheetId="10" hidden="1">#REF!</definedName>
    <definedName name="BEx1F0SOZ3H5XUHXD7O01TCR8T6J" hidden="1">#REF!</definedName>
    <definedName name="BEx1F9HL824UCNCVZ2U62J4KZCX8" localSheetId="9" hidden="1">#REF!</definedName>
    <definedName name="BEx1F9HL824UCNCVZ2U62J4KZCX8" localSheetId="12" hidden="1">#REF!</definedName>
    <definedName name="BEx1F9HL824UCNCVZ2U62J4KZCX8" localSheetId="3" hidden="1">#REF!</definedName>
    <definedName name="BEx1F9HL824UCNCVZ2U62J4KZCX8" localSheetId="10" hidden="1">#REF!</definedName>
    <definedName name="BEx1F9HL824UCNCVZ2U62J4KZCX8" hidden="1">#REF!</definedName>
    <definedName name="BEx1FEVSJKTI1Q1Z874QZVFSJSVA" localSheetId="9" hidden="1">#REF!</definedName>
    <definedName name="BEx1FEVSJKTI1Q1Z874QZVFSJSVA" localSheetId="12" hidden="1">#REF!</definedName>
    <definedName name="BEx1FEVSJKTI1Q1Z874QZVFSJSVA" localSheetId="3" hidden="1">#REF!</definedName>
    <definedName name="BEx1FEVSJKTI1Q1Z874QZVFSJSVA" localSheetId="10" hidden="1">#REF!</definedName>
    <definedName name="BEx1FEVSJKTI1Q1Z874QZVFSJSVA" hidden="1">#REF!</definedName>
    <definedName name="BEx1FGDRUHHLI1GBHELT4PK0LY4V" localSheetId="9" hidden="1">#REF!</definedName>
    <definedName name="BEx1FGDRUHHLI1GBHELT4PK0LY4V" localSheetId="12" hidden="1">#REF!</definedName>
    <definedName name="BEx1FGDRUHHLI1GBHELT4PK0LY4V" localSheetId="3" hidden="1">#REF!</definedName>
    <definedName name="BEx1FGDRUHHLI1GBHELT4PK0LY4V" localSheetId="10" hidden="1">#REF!</definedName>
    <definedName name="BEx1FGDRUHHLI1GBHELT4PK0LY4V" hidden="1">#REF!</definedName>
    <definedName name="BEx1FJZ7GKO99IYTP6GGGF7EUL3Z" localSheetId="9" hidden="1">#REF!</definedName>
    <definedName name="BEx1FJZ7GKO99IYTP6GGGF7EUL3Z" localSheetId="12" hidden="1">#REF!</definedName>
    <definedName name="BEx1FJZ7GKO99IYTP6GGGF7EUL3Z" localSheetId="3" hidden="1">#REF!</definedName>
    <definedName name="BEx1FJZ7GKO99IYTP6GGGF7EUL3Z" localSheetId="10" hidden="1">#REF!</definedName>
    <definedName name="BEx1FJZ7GKO99IYTP6GGGF7EUL3Z" hidden="1">#REF!</definedName>
    <definedName name="BEx1FPDH0YKYQXDHUTFIQLIF34J8" localSheetId="9" hidden="1">#REF!</definedName>
    <definedName name="BEx1FPDH0YKYQXDHUTFIQLIF34J8" localSheetId="12" hidden="1">#REF!</definedName>
    <definedName name="BEx1FPDH0YKYQXDHUTFIQLIF34J8" localSheetId="3" hidden="1">#REF!</definedName>
    <definedName name="BEx1FPDH0YKYQXDHUTFIQLIF34J8" localSheetId="10" hidden="1">#REF!</definedName>
    <definedName name="BEx1FPDH0YKYQXDHUTFIQLIF34J8" hidden="1">#REF!</definedName>
    <definedName name="BEx1FQ9SZAGL2HEKRB046EOQDWOX" localSheetId="9" hidden="1">#REF!</definedName>
    <definedName name="BEx1FQ9SZAGL2HEKRB046EOQDWOX" localSheetId="12" hidden="1">#REF!</definedName>
    <definedName name="BEx1FQ9SZAGL2HEKRB046EOQDWOX" localSheetId="3" hidden="1">#REF!</definedName>
    <definedName name="BEx1FQ9SZAGL2HEKRB046EOQDWOX" localSheetId="10" hidden="1">#REF!</definedName>
    <definedName name="BEx1FQ9SZAGL2HEKRB046EOQDWOX" hidden="1">#REF!</definedName>
    <definedName name="BEx1FZV2CM77TBH1R6YYV9P06KA2" localSheetId="9" hidden="1">#REF!</definedName>
    <definedName name="BEx1FZV2CM77TBH1R6YYV9P06KA2" localSheetId="12" hidden="1">#REF!</definedName>
    <definedName name="BEx1FZV2CM77TBH1R6YYV9P06KA2" localSheetId="3" hidden="1">#REF!</definedName>
    <definedName name="BEx1FZV2CM77TBH1R6YYV9P06KA2" localSheetId="10" hidden="1">#REF!</definedName>
    <definedName name="BEx1FZV2CM77TBH1R6YYV9P06KA2" hidden="1">#REF!</definedName>
    <definedName name="BEx1G59AY8195JTUM6P18VXUFJ3E" localSheetId="9" hidden="1">#REF!</definedName>
    <definedName name="BEx1G59AY8195JTUM6P18VXUFJ3E" localSheetId="12" hidden="1">#REF!</definedName>
    <definedName name="BEx1G59AY8195JTUM6P18VXUFJ3E" localSheetId="3" hidden="1">#REF!</definedName>
    <definedName name="BEx1G59AY8195JTUM6P18VXUFJ3E" localSheetId="10" hidden="1">#REF!</definedName>
    <definedName name="BEx1G59AY8195JTUM6P18VXUFJ3E" hidden="1">#REF!</definedName>
    <definedName name="BEx1GKUDMCV60BOZT0SENCT0MD8L" localSheetId="9" hidden="1">#REF!</definedName>
    <definedName name="BEx1GKUDMCV60BOZT0SENCT0MD8L" localSheetId="12" hidden="1">#REF!</definedName>
    <definedName name="BEx1GKUDMCV60BOZT0SENCT0MD8L" localSheetId="3" hidden="1">#REF!</definedName>
    <definedName name="BEx1GKUDMCV60BOZT0SENCT0MD8L" localSheetId="10" hidden="1">#REF!</definedName>
    <definedName name="BEx1GKUDMCV60BOZT0SENCT0MD8L" hidden="1">#REF!</definedName>
    <definedName name="BEx1GUVQ5L0JCX3E4SROI4WBYVTO" localSheetId="9" hidden="1">#REF!</definedName>
    <definedName name="BEx1GUVQ5L0JCX3E4SROI4WBYVTO" localSheetId="12" hidden="1">#REF!</definedName>
    <definedName name="BEx1GUVQ5L0JCX3E4SROI4WBYVTO" localSheetId="3" hidden="1">#REF!</definedName>
    <definedName name="BEx1GUVQ5L0JCX3E4SROI4WBYVTO" localSheetId="10" hidden="1">#REF!</definedName>
    <definedName name="BEx1GUVQ5L0JCX3E4SROI4WBYVTO" hidden="1">#REF!</definedName>
    <definedName name="BEx1GVMRHFXUP6XYYY9NR12PV5TF" localSheetId="9" hidden="1">#REF!</definedName>
    <definedName name="BEx1GVMRHFXUP6XYYY9NR12PV5TF" localSheetId="12" hidden="1">#REF!</definedName>
    <definedName name="BEx1GVMRHFXUP6XYYY9NR12PV5TF" localSheetId="3" hidden="1">#REF!</definedName>
    <definedName name="BEx1GVMRHFXUP6XYYY9NR12PV5TF" localSheetId="10" hidden="1">#REF!</definedName>
    <definedName name="BEx1GVMRHFXUP6XYYY9NR12PV5TF" hidden="1">#REF!</definedName>
    <definedName name="BEx1H6KIT7BHUH6MDDWC935V9N47" localSheetId="9" hidden="1">#REF!</definedName>
    <definedName name="BEx1H6KIT7BHUH6MDDWC935V9N47" localSheetId="12" hidden="1">#REF!</definedName>
    <definedName name="BEx1H6KIT7BHUH6MDDWC935V9N47" localSheetId="3" hidden="1">#REF!</definedName>
    <definedName name="BEx1H6KIT7BHUH6MDDWC935V9N47" localSheetId="10" hidden="1">#REF!</definedName>
    <definedName name="BEx1H6KIT7BHUH6MDDWC935V9N47" hidden="1">#REF!</definedName>
    <definedName name="BEx1HA60AI3STEJQZAQ0RA3Q3AZV" localSheetId="9" hidden="1">#REF!</definedName>
    <definedName name="BEx1HA60AI3STEJQZAQ0RA3Q3AZV" localSheetId="12" hidden="1">#REF!</definedName>
    <definedName name="BEx1HA60AI3STEJQZAQ0RA3Q3AZV" localSheetId="3" hidden="1">#REF!</definedName>
    <definedName name="BEx1HA60AI3STEJQZAQ0RA3Q3AZV" localSheetId="10" hidden="1">#REF!</definedName>
    <definedName name="BEx1HA60AI3STEJQZAQ0RA3Q3AZV" hidden="1">#REF!</definedName>
    <definedName name="BEx1HB2DBVO5N6V2WX7BEHUFYTFU" localSheetId="9" hidden="1">#REF!</definedName>
    <definedName name="BEx1HB2DBVO5N6V2WX7BEHUFYTFU" localSheetId="12" hidden="1">#REF!</definedName>
    <definedName name="BEx1HB2DBVO5N6V2WX7BEHUFYTFU" localSheetId="3" hidden="1">#REF!</definedName>
    <definedName name="BEx1HB2DBVO5N6V2WX7BEHUFYTFU" localSheetId="10" hidden="1">#REF!</definedName>
    <definedName name="BEx1HB2DBVO5N6V2WX7BEHUFYTFU" hidden="1">#REF!</definedName>
    <definedName name="BEx1HDGOOJ3SKHYMWUZJ1P0RQZ9N" localSheetId="9" hidden="1">#REF!</definedName>
    <definedName name="BEx1HDGOOJ3SKHYMWUZJ1P0RQZ9N" localSheetId="12" hidden="1">#REF!</definedName>
    <definedName name="BEx1HDGOOJ3SKHYMWUZJ1P0RQZ9N" localSheetId="3" hidden="1">#REF!</definedName>
    <definedName name="BEx1HDGOOJ3SKHYMWUZJ1P0RQZ9N" localSheetId="10" hidden="1">#REF!</definedName>
    <definedName name="BEx1HDGOOJ3SKHYMWUZJ1P0RQZ9N" hidden="1">#REF!</definedName>
    <definedName name="BEx1HDM5ZXSJG6JQEMSFV52PZ10V" localSheetId="9" hidden="1">#REF!</definedName>
    <definedName name="BEx1HDM5ZXSJG6JQEMSFV52PZ10V" localSheetId="12" hidden="1">#REF!</definedName>
    <definedName name="BEx1HDM5ZXSJG6JQEMSFV52PZ10V" localSheetId="3" hidden="1">#REF!</definedName>
    <definedName name="BEx1HDM5ZXSJG6JQEMSFV52PZ10V" localSheetId="10" hidden="1">#REF!</definedName>
    <definedName name="BEx1HDM5ZXSJG6JQEMSFV52PZ10V" hidden="1">#REF!</definedName>
    <definedName name="BEx1HETBBZVN5F43LKOFMC4QB0CR" localSheetId="9" hidden="1">#REF!</definedName>
    <definedName name="BEx1HETBBZVN5F43LKOFMC4QB0CR" localSheetId="12" hidden="1">#REF!</definedName>
    <definedName name="BEx1HETBBZVN5F43LKOFMC4QB0CR" localSheetId="3" hidden="1">#REF!</definedName>
    <definedName name="BEx1HETBBZVN5F43LKOFMC4QB0CR" localSheetId="10" hidden="1">#REF!</definedName>
    <definedName name="BEx1HETBBZVN5F43LKOFMC4QB0CR" hidden="1">#REF!</definedName>
    <definedName name="BEx1HGWNWPLNXICOTP90TKQVVE4E" localSheetId="9" hidden="1">#REF!</definedName>
    <definedName name="BEx1HGWNWPLNXICOTP90TKQVVE4E" localSheetId="12" hidden="1">#REF!</definedName>
    <definedName name="BEx1HGWNWPLNXICOTP90TKQVVE4E" localSheetId="3" hidden="1">#REF!</definedName>
    <definedName name="BEx1HGWNWPLNXICOTP90TKQVVE4E" localSheetId="10" hidden="1">#REF!</definedName>
    <definedName name="BEx1HGWNWPLNXICOTP90TKQVVE4E" hidden="1">#REF!</definedName>
    <definedName name="BEx1HIPLJZABY0EMUOTZN0EQMDPU" localSheetId="9" hidden="1">#REF!</definedName>
    <definedName name="BEx1HIPLJZABY0EMUOTZN0EQMDPU" localSheetId="12" hidden="1">#REF!</definedName>
    <definedName name="BEx1HIPLJZABY0EMUOTZN0EQMDPU" localSheetId="3" hidden="1">#REF!</definedName>
    <definedName name="BEx1HIPLJZABY0EMUOTZN0EQMDPU" localSheetId="10" hidden="1">#REF!</definedName>
    <definedName name="BEx1HIPLJZABY0EMUOTZN0EQMDPU" hidden="1">#REF!</definedName>
    <definedName name="BEx1HO94JIRX219MPWMB5E5XZ04X" localSheetId="9" hidden="1">#REF!</definedName>
    <definedName name="BEx1HO94JIRX219MPWMB5E5XZ04X" localSheetId="12" hidden="1">#REF!</definedName>
    <definedName name="BEx1HO94JIRX219MPWMB5E5XZ04X" localSheetId="3" hidden="1">#REF!</definedName>
    <definedName name="BEx1HO94JIRX219MPWMB5E5XZ04X" localSheetId="10" hidden="1">#REF!</definedName>
    <definedName name="BEx1HO94JIRX219MPWMB5E5XZ04X" hidden="1">#REF!</definedName>
    <definedName name="BEx1HQNF6KHM21E3XLW0NMSSEI9S" localSheetId="9" hidden="1">#REF!</definedName>
    <definedName name="BEx1HQNF6KHM21E3XLW0NMSSEI9S" localSheetId="12" hidden="1">#REF!</definedName>
    <definedName name="BEx1HQNF6KHM21E3XLW0NMSSEI9S" localSheetId="3" hidden="1">#REF!</definedName>
    <definedName name="BEx1HQNF6KHM21E3XLW0NMSSEI9S" localSheetId="10" hidden="1">#REF!</definedName>
    <definedName name="BEx1HQNF6KHM21E3XLW0NMSSEI9S" hidden="1">#REF!</definedName>
    <definedName name="BEx1HSLNWIW4S97ZBYY7I7M5YVH4" localSheetId="9" hidden="1">#REF!</definedName>
    <definedName name="BEx1HSLNWIW4S97ZBYY7I7M5YVH4" localSheetId="12" hidden="1">#REF!</definedName>
    <definedName name="BEx1HSLNWIW4S97ZBYY7I7M5YVH4" localSheetId="3" hidden="1">#REF!</definedName>
    <definedName name="BEx1HSLNWIW4S97ZBYY7I7M5YVH4" localSheetId="10" hidden="1">#REF!</definedName>
    <definedName name="BEx1HSLNWIW4S97ZBYY7I7M5YVH4" hidden="1">#REF!</definedName>
    <definedName name="BEx1HZCBBWLB2BTNOXP319ZDEVOJ" localSheetId="9" hidden="1">#REF!</definedName>
    <definedName name="BEx1HZCBBWLB2BTNOXP319ZDEVOJ" localSheetId="12" hidden="1">#REF!</definedName>
    <definedName name="BEx1HZCBBWLB2BTNOXP319ZDEVOJ" localSheetId="3" hidden="1">#REF!</definedName>
    <definedName name="BEx1HZCBBWLB2BTNOXP319ZDEVOJ" localSheetId="10" hidden="1">#REF!</definedName>
    <definedName name="BEx1HZCBBWLB2BTNOXP319ZDEVOJ" hidden="1">#REF!</definedName>
    <definedName name="BEx1I4QKTILCKZUSOJCVZN7SNHL5" localSheetId="9" hidden="1">#REF!</definedName>
    <definedName name="BEx1I4QKTILCKZUSOJCVZN7SNHL5" localSheetId="12" hidden="1">#REF!</definedName>
    <definedName name="BEx1I4QKTILCKZUSOJCVZN7SNHL5" localSheetId="3" hidden="1">#REF!</definedName>
    <definedName name="BEx1I4QKTILCKZUSOJCVZN7SNHL5" localSheetId="10" hidden="1">#REF!</definedName>
    <definedName name="BEx1I4QKTILCKZUSOJCVZN7SNHL5" hidden="1">#REF!</definedName>
    <definedName name="BEx1IE0ZP7RIFM9FI24S9I6AAJ14" localSheetId="9" hidden="1">#REF!</definedName>
    <definedName name="BEx1IE0ZP7RIFM9FI24S9I6AAJ14" localSheetId="12" hidden="1">#REF!</definedName>
    <definedName name="BEx1IE0ZP7RIFM9FI24S9I6AAJ14" localSheetId="3" hidden="1">#REF!</definedName>
    <definedName name="BEx1IE0ZP7RIFM9FI24S9I6AAJ14" localSheetId="10" hidden="1">#REF!</definedName>
    <definedName name="BEx1IE0ZP7RIFM9FI24S9I6AAJ14" hidden="1">#REF!</definedName>
    <definedName name="BEx1IGQ5B697MNDOE06MVSR0H58E" localSheetId="9" hidden="1">#REF!</definedName>
    <definedName name="BEx1IGQ5B697MNDOE06MVSR0H58E" localSheetId="12" hidden="1">#REF!</definedName>
    <definedName name="BEx1IGQ5B697MNDOE06MVSR0H58E" localSheetId="3" hidden="1">#REF!</definedName>
    <definedName name="BEx1IGQ5B697MNDOE06MVSR0H58E" localSheetId="10" hidden="1">#REF!</definedName>
    <definedName name="BEx1IGQ5B697MNDOE06MVSR0H58E" hidden="1">#REF!</definedName>
    <definedName name="BEx1IKRPW8MLB9Y485M1TL2IT9SH" localSheetId="9" hidden="1">#REF!</definedName>
    <definedName name="BEx1IKRPW8MLB9Y485M1TL2IT9SH" localSheetId="12" hidden="1">#REF!</definedName>
    <definedName name="BEx1IKRPW8MLB9Y485M1TL2IT9SH" localSheetId="3" hidden="1">#REF!</definedName>
    <definedName name="BEx1IKRPW8MLB9Y485M1TL2IT9SH" localSheetId="10" hidden="1">#REF!</definedName>
    <definedName name="BEx1IKRPW8MLB9Y485M1TL2IT9SH" hidden="1">#REF!</definedName>
    <definedName name="BEx1IPKCFCT3TL9MSO1LSYJ2VJ2X" localSheetId="9" hidden="1">#REF!</definedName>
    <definedName name="BEx1IPKCFCT3TL9MSO1LSYJ2VJ2X" localSheetId="12" hidden="1">#REF!</definedName>
    <definedName name="BEx1IPKCFCT3TL9MSO1LSYJ2VJ2X" localSheetId="3" hidden="1">#REF!</definedName>
    <definedName name="BEx1IPKCFCT3TL9MSO1LSYJ2VJ2X" localSheetId="10" hidden="1">#REF!</definedName>
    <definedName name="BEx1IPKCFCT3TL9MSO1LSYJ2VJ2X" hidden="1">#REF!</definedName>
    <definedName name="BEx1IW5PQTTMD62XZ287XF2O3FBQ" localSheetId="9" hidden="1">#REF!</definedName>
    <definedName name="BEx1IW5PQTTMD62XZ287XF2O3FBQ" localSheetId="12" hidden="1">#REF!</definedName>
    <definedName name="BEx1IW5PQTTMD62XZ287XF2O3FBQ" localSheetId="3" hidden="1">#REF!</definedName>
    <definedName name="BEx1IW5PQTTMD62XZ287XF2O3FBQ" localSheetId="10" hidden="1">#REF!</definedName>
    <definedName name="BEx1IW5PQTTMD62XZ287XF2O3FBQ" hidden="1">#REF!</definedName>
    <definedName name="BEx1J0CSSHDJGBJUHVOEMCF2P4DL" localSheetId="9" hidden="1">#REF!</definedName>
    <definedName name="BEx1J0CSSHDJGBJUHVOEMCF2P4DL" localSheetId="12" hidden="1">#REF!</definedName>
    <definedName name="BEx1J0CSSHDJGBJUHVOEMCF2P4DL" localSheetId="3" hidden="1">#REF!</definedName>
    <definedName name="BEx1J0CSSHDJGBJUHVOEMCF2P4DL" localSheetId="10" hidden="1">#REF!</definedName>
    <definedName name="BEx1J0CSSHDJGBJUHVOEMCF2P4DL" hidden="1">#REF!</definedName>
    <definedName name="BEx1J0NL6D3ILC18B48AL0VNEN9A" localSheetId="9" hidden="1">#REF!</definedName>
    <definedName name="BEx1J0NL6D3ILC18B48AL0VNEN9A" localSheetId="12" hidden="1">#REF!</definedName>
    <definedName name="BEx1J0NL6D3ILC18B48AL0VNEN9A" localSheetId="3" hidden="1">#REF!</definedName>
    <definedName name="BEx1J0NL6D3ILC18B48AL0VNEN9A" localSheetId="10" hidden="1">#REF!</definedName>
    <definedName name="BEx1J0NL6D3ILC18B48AL0VNEN9A" hidden="1">#REF!</definedName>
    <definedName name="BEx1J7E8VCGLPYU82QXVUG5N3ZAI" localSheetId="9" hidden="1">#REF!</definedName>
    <definedName name="BEx1J7E8VCGLPYU82QXVUG5N3ZAI" localSheetId="12" hidden="1">#REF!</definedName>
    <definedName name="BEx1J7E8VCGLPYU82QXVUG5N3ZAI" localSheetId="3" hidden="1">#REF!</definedName>
    <definedName name="BEx1J7E8VCGLPYU82QXVUG5N3ZAI" localSheetId="10" hidden="1">#REF!</definedName>
    <definedName name="BEx1J7E8VCGLPYU82QXVUG5N3ZAI" hidden="1">#REF!</definedName>
    <definedName name="BEx1JGE2YQWH8S25USOY08XVGO0D" localSheetId="9" hidden="1">#REF!</definedName>
    <definedName name="BEx1JGE2YQWH8S25USOY08XVGO0D" localSheetId="12" hidden="1">#REF!</definedName>
    <definedName name="BEx1JGE2YQWH8S25USOY08XVGO0D" localSheetId="3" hidden="1">#REF!</definedName>
    <definedName name="BEx1JGE2YQWH8S25USOY08XVGO0D" localSheetId="10" hidden="1">#REF!</definedName>
    <definedName name="BEx1JGE2YQWH8S25USOY08XVGO0D" hidden="1">#REF!</definedName>
    <definedName name="BEx1JJJC9T1W7HY4V7HP1S1W4JO1" localSheetId="9" hidden="1">#REF!</definedName>
    <definedName name="BEx1JJJC9T1W7HY4V7HP1S1W4JO1" localSheetId="12" hidden="1">#REF!</definedName>
    <definedName name="BEx1JJJC9T1W7HY4V7HP1S1W4JO1" localSheetId="3" hidden="1">#REF!</definedName>
    <definedName name="BEx1JJJC9T1W7HY4V7HP1S1W4JO1" localSheetId="10" hidden="1">#REF!</definedName>
    <definedName name="BEx1JJJC9T1W7HY4V7HP1S1W4JO1" hidden="1">#REF!</definedName>
    <definedName name="BEx1JKKZSJ7DI4PTFVI9VVFMB1X2" localSheetId="9" hidden="1">#REF!</definedName>
    <definedName name="BEx1JKKZSJ7DI4PTFVI9VVFMB1X2" localSheetId="12" hidden="1">#REF!</definedName>
    <definedName name="BEx1JKKZSJ7DI4PTFVI9VVFMB1X2" localSheetId="3" hidden="1">#REF!</definedName>
    <definedName name="BEx1JKKZSJ7DI4PTFVI9VVFMB1X2" localSheetId="10" hidden="1">#REF!</definedName>
    <definedName name="BEx1JKKZSJ7DI4PTFVI9VVFMB1X2" hidden="1">#REF!</definedName>
    <definedName name="BEx1JUBQFRVMASSFK4B3V0AD7YP9" localSheetId="9" hidden="1">#REF!</definedName>
    <definedName name="BEx1JUBQFRVMASSFK4B3V0AD7YP9" localSheetId="12" hidden="1">#REF!</definedName>
    <definedName name="BEx1JUBQFRVMASSFK4B3V0AD7YP9" localSheetId="3" hidden="1">#REF!</definedName>
    <definedName name="BEx1JUBQFRVMASSFK4B3V0AD7YP9" localSheetId="10" hidden="1">#REF!</definedName>
    <definedName name="BEx1JUBQFRVMASSFK4B3V0AD7YP9" hidden="1">#REF!</definedName>
    <definedName name="BEx1JVTOATZGRJFXGXPJJLC4DOBE" localSheetId="9" hidden="1">#REF!</definedName>
    <definedName name="BEx1JVTOATZGRJFXGXPJJLC4DOBE" localSheetId="12" hidden="1">#REF!</definedName>
    <definedName name="BEx1JVTOATZGRJFXGXPJJLC4DOBE" localSheetId="3" hidden="1">#REF!</definedName>
    <definedName name="BEx1JVTOATZGRJFXGXPJJLC4DOBE" localSheetId="10" hidden="1">#REF!</definedName>
    <definedName name="BEx1JVTOATZGRJFXGXPJJLC4DOBE" hidden="1">#REF!</definedName>
    <definedName name="BEx1JXBM5W4YRWNQ0P95QQS6JWD6" localSheetId="9" hidden="1">#REF!</definedName>
    <definedName name="BEx1JXBM5W4YRWNQ0P95QQS6JWD6" localSheetId="12" hidden="1">#REF!</definedName>
    <definedName name="BEx1JXBM5W4YRWNQ0P95QQS6JWD6" localSheetId="3" hidden="1">#REF!</definedName>
    <definedName name="BEx1JXBM5W4YRWNQ0P95QQS6JWD6" localSheetId="10" hidden="1">#REF!</definedName>
    <definedName name="BEx1JXBM5W4YRWNQ0P95QQS6JWD6" hidden="1">#REF!</definedName>
    <definedName name="BEx1KGY9QEHZ9QSARMQUTQKRK4UX" localSheetId="9" hidden="1">#REF!</definedName>
    <definedName name="BEx1KGY9QEHZ9QSARMQUTQKRK4UX" localSheetId="12" hidden="1">#REF!</definedName>
    <definedName name="BEx1KGY9QEHZ9QSARMQUTQKRK4UX" localSheetId="3" hidden="1">#REF!</definedName>
    <definedName name="BEx1KGY9QEHZ9QSARMQUTQKRK4UX" localSheetId="10" hidden="1">#REF!</definedName>
    <definedName name="BEx1KGY9QEHZ9QSARMQUTQKRK4UX" hidden="1">#REF!</definedName>
    <definedName name="BEx1KIWH5MOLR00SBECT39NS3AJ1" localSheetId="9" hidden="1">#REF!</definedName>
    <definedName name="BEx1KIWH5MOLR00SBECT39NS3AJ1" localSheetId="12" hidden="1">#REF!</definedName>
    <definedName name="BEx1KIWH5MOLR00SBECT39NS3AJ1" localSheetId="3" hidden="1">#REF!</definedName>
    <definedName name="BEx1KIWH5MOLR00SBECT39NS3AJ1" localSheetId="10" hidden="1">#REF!</definedName>
    <definedName name="BEx1KIWH5MOLR00SBECT39NS3AJ1" hidden="1">#REF!</definedName>
    <definedName name="BEx1KKP1ELIF2UII2FWVGL7M1X7J" localSheetId="9" hidden="1">#REF!</definedName>
    <definedName name="BEx1KKP1ELIF2UII2FWVGL7M1X7J" localSheetId="12" hidden="1">#REF!</definedName>
    <definedName name="BEx1KKP1ELIF2UII2FWVGL7M1X7J" localSheetId="3" hidden="1">#REF!</definedName>
    <definedName name="BEx1KKP1ELIF2UII2FWVGL7M1X7J" localSheetId="10" hidden="1">#REF!</definedName>
    <definedName name="BEx1KKP1ELIF2UII2FWVGL7M1X7J" hidden="1">#REF!</definedName>
    <definedName name="BEx1KQJKIAPZKE9YDYH5HKXX52FM" localSheetId="9" hidden="1">#REF!</definedName>
    <definedName name="BEx1KQJKIAPZKE9YDYH5HKXX52FM" localSheetId="12" hidden="1">#REF!</definedName>
    <definedName name="BEx1KQJKIAPZKE9YDYH5HKXX52FM" localSheetId="3" hidden="1">#REF!</definedName>
    <definedName name="BEx1KQJKIAPZKE9YDYH5HKXX52FM" localSheetId="10" hidden="1">#REF!</definedName>
    <definedName name="BEx1KQJKIAPZKE9YDYH5HKXX52FM" hidden="1">#REF!</definedName>
    <definedName name="BEx1KUVWMB0QCWA3RBE4CADFVRIS" localSheetId="9" hidden="1">#REF!</definedName>
    <definedName name="BEx1KUVWMB0QCWA3RBE4CADFVRIS" localSheetId="12" hidden="1">#REF!</definedName>
    <definedName name="BEx1KUVWMB0QCWA3RBE4CADFVRIS" localSheetId="3" hidden="1">#REF!</definedName>
    <definedName name="BEx1KUVWMB0QCWA3RBE4CADFVRIS" localSheetId="10" hidden="1">#REF!</definedName>
    <definedName name="BEx1KUVWMB0QCWA3RBE4CADFVRIS" hidden="1">#REF!</definedName>
    <definedName name="BEx1L0AAH7PV8PPQQDBP5AI4TLYP" localSheetId="9" hidden="1">#REF!</definedName>
    <definedName name="BEx1L0AAH7PV8PPQQDBP5AI4TLYP" localSheetId="12" hidden="1">#REF!</definedName>
    <definedName name="BEx1L0AAH7PV8PPQQDBP5AI4TLYP" localSheetId="3" hidden="1">#REF!</definedName>
    <definedName name="BEx1L0AAH7PV8PPQQDBP5AI4TLYP" localSheetId="10" hidden="1">#REF!</definedName>
    <definedName name="BEx1L0AAH7PV8PPQQDBP5AI4TLYP" hidden="1">#REF!</definedName>
    <definedName name="BEx1L2OG1SDFK2TPXELJ77YP4NI2" localSheetId="9" hidden="1">#REF!</definedName>
    <definedName name="BEx1L2OG1SDFK2TPXELJ77YP4NI2" localSheetId="12" hidden="1">#REF!</definedName>
    <definedName name="BEx1L2OG1SDFK2TPXELJ77YP4NI2" localSheetId="3" hidden="1">#REF!</definedName>
    <definedName name="BEx1L2OG1SDFK2TPXELJ77YP4NI2" localSheetId="10" hidden="1">#REF!</definedName>
    <definedName name="BEx1L2OG1SDFK2TPXELJ77YP4NI2" hidden="1">#REF!</definedName>
    <definedName name="BEx1L6Q60MWRDJB4L20LK0XPA0Z2" localSheetId="9" hidden="1">#REF!</definedName>
    <definedName name="BEx1L6Q60MWRDJB4L20LK0XPA0Z2" localSheetId="12" hidden="1">#REF!</definedName>
    <definedName name="BEx1L6Q60MWRDJB4L20LK0XPA0Z2" localSheetId="3" hidden="1">#REF!</definedName>
    <definedName name="BEx1L6Q60MWRDJB4L20LK0XPA0Z2" localSheetId="10" hidden="1">#REF!</definedName>
    <definedName name="BEx1L6Q60MWRDJB4L20LK0XPA0Z2" hidden="1">#REF!</definedName>
    <definedName name="BEx1L7BSEFOLQDNZWMLUNBRO08T4" localSheetId="9" hidden="1">#REF!</definedName>
    <definedName name="BEx1L7BSEFOLQDNZWMLUNBRO08T4" localSheetId="12" hidden="1">#REF!</definedName>
    <definedName name="BEx1L7BSEFOLQDNZWMLUNBRO08T4" localSheetId="3" hidden="1">#REF!</definedName>
    <definedName name="BEx1L7BSEFOLQDNZWMLUNBRO08T4" localSheetId="10" hidden="1">#REF!</definedName>
    <definedName name="BEx1L7BSEFOLQDNZWMLUNBRO08T4" hidden="1">#REF!</definedName>
    <definedName name="BEx1LD63FP2Z4BR9TKSHOZW9KKZ5" localSheetId="9" hidden="1">#REF!</definedName>
    <definedName name="BEx1LD63FP2Z4BR9TKSHOZW9KKZ5" localSheetId="12" hidden="1">#REF!</definedName>
    <definedName name="BEx1LD63FP2Z4BR9TKSHOZW9KKZ5" localSheetId="3" hidden="1">#REF!</definedName>
    <definedName name="BEx1LD63FP2Z4BR9TKSHOZW9KKZ5" localSheetId="10" hidden="1">#REF!</definedName>
    <definedName name="BEx1LD63FP2Z4BR9TKSHOZW9KKZ5" hidden="1">#REF!</definedName>
    <definedName name="BEx1LDMB9RW982DUILM2WPT5VWQ3" localSheetId="9" hidden="1">#REF!</definedName>
    <definedName name="BEx1LDMB9RW982DUILM2WPT5VWQ3" localSheetId="12" hidden="1">#REF!</definedName>
    <definedName name="BEx1LDMB9RW982DUILM2WPT5VWQ3" localSheetId="3" hidden="1">#REF!</definedName>
    <definedName name="BEx1LDMB9RW982DUILM2WPT5VWQ3" localSheetId="10" hidden="1">#REF!</definedName>
    <definedName name="BEx1LDMB9RW982DUILM2WPT5VWQ3" hidden="1">#REF!</definedName>
    <definedName name="BEx1LFF2UQ13XL4X1I2WBD73NZ21" localSheetId="9" hidden="1">#REF!</definedName>
    <definedName name="BEx1LFF2UQ13XL4X1I2WBD73NZ21" localSheetId="12" hidden="1">#REF!</definedName>
    <definedName name="BEx1LFF2UQ13XL4X1I2WBD73NZ21" localSheetId="3" hidden="1">#REF!</definedName>
    <definedName name="BEx1LFF2UQ13XL4X1I2WBD73NZ21" localSheetId="10" hidden="1">#REF!</definedName>
    <definedName name="BEx1LFF2UQ13XL4X1I2WBD73NZ21" hidden="1">#REF!</definedName>
    <definedName name="BEx1LKTB33LO23ACTADIVRY7ZNFC" localSheetId="9" hidden="1">#REF!</definedName>
    <definedName name="BEx1LKTB33LO23ACTADIVRY7ZNFC" localSheetId="12" hidden="1">#REF!</definedName>
    <definedName name="BEx1LKTB33LO23ACTADIVRY7ZNFC" localSheetId="3" hidden="1">#REF!</definedName>
    <definedName name="BEx1LKTB33LO23ACTADIVRY7ZNFC" localSheetId="10" hidden="1">#REF!</definedName>
    <definedName name="BEx1LKTB33LO23ACTADIVRY7ZNFC" hidden="1">#REF!</definedName>
    <definedName name="BEx1LQNKVZAXGSEPDAM8AWU2FHHJ" localSheetId="9" hidden="1">#REF!</definedName>
    <definedName name="BEx1LQNKVZAXGSEPDAM8AWU2FHHJ" localSheetId="12" hidden="1">#REF!</definedName>
    <definedName name="BEx1LQNKVZAXGSEPDAM8AWU2FHHJ" localSheetId="3" hidden="1">#REF!</definedName>
    <definedName name="BEx1LQNKVZAXGSEPDAM8AWU2FHHJ" localSheetId="10" hidden="1">#REF!</definedName>
    <definedName name="BEx1LQNKVZAXGSEPDAM8AWU2FHHJ" hidden="1">#REF!</definedName>
    <definedName name="BEx1LRPGDQCOEMW8YT80J1XCDCIV" localSheetId="9" hidden="1">#REF!</definedName>
    <definedName name="BEx1LRPGDQCOEMW8YT80J1XCDCIV" localSheetId="12" hidden="1">#REF!</definedName>
    <definedName name="BEx1LRPGDQCOEMW8YT80J1XCDCIV" localSheetId="3" hidden="1">#REF!</definedName>
    <definedName name="BEx1LRPGDQCOEMW8YT80J1XCDCIV" localSheetId="10" hidden="1">#REF!</definedName>
    <definedName name="BEx1LRPGDQCOEMW8YT80J1XCDCIV" hidden="1">#REF!</definedName>
    <definedName name="BEx1LRUSJW4JG54X07QWD9R27WV9" localSheetId="9" hidden="1">#REF!</definedName>
    <definedName name="BEx1LRUSJW4JG54X07QWD9R27WV9" localSheetId="12" hidden="1">#REF!</definedName>
    <definedName name="BEx1LRUSJW4JG54X07QWD9R27WV9" localSheetId="3" hidden="1">#REF!</definedName>
    <definedName name="BEx1LRUSJW4JG54X07QWD9R27WV9" localSheetId="10" hidden="1">#REF!</definedName>
    <definedName name="BEx1LRUSJW4JG54X07QWD9R27WV9" hidden="1">#REF!</definedName>
    <definedName name="BEx1M1WBK5T0LP1AK2JYV6W87ID6" localSheetId="9" hidden="1">#REF!</definedName>
    <definedName name="BEx1M1WBK5T0LP1AK2JYV6W87ID6" localSheetId="12" hidden="1">#REF!</definedName>
    <definedName name="BEx1M1WBK5T0LP1AK2JYV6W87ID6" localSheetId="3" hidden="1">#REF!</definedName>
    <definedName name="BEx1M1WBK5T0LP1AK2JYV6W87ID6" localSheetId="10" hidden="1">#REF!</definedName>
    <definedName name="BEx1M1WBK5T0LP1AK2JYV6W87ID6" hidden="1">#REF!</definedName>
    <definedName name="BEx1M51HHDYGIT8PON7U8ICL2S95" localSheetId="9" hidden="1">#REF!</definedName>
    <definedName name="BEx1M51HHDYGIT8PON7U8ICL2S95" localSheetId="12" hidden="1">#REF!</definedName>
    <definedName name="BEx1M51HHDYGIT8PON7U8ICL2S95" localSheetId="3" hidden="1">#REF!</definedName>
    <definedName name="BEx1M51HHDYGIT8PON7U8ICL2S95" localSheetId="10" hidden="1">#REF!</definedName>
    <definedName name="BEx1M51HHDYGIT8PON7U8ICL2S95" hidden="1">#REF!</definedName>
    <definedName name="BEx1MP4FWKV0QYXE13PX9JSNA270" localSheetId="9" hidden="1">#REF!</definedName>
    <definedName name="BEx1MP4FWKV0QYXE13PX9JSNA270" localSheetId="12" hidden="1">#REF!</definedName>
    <definedName name="BEx1MP4FWKV0QYXE13PX9JSNA270" localSheetId="3" hidden="1">#REF!</definedName>
    <definedName name="BEx1MP4FWKV0QYXE13PX9JSNA270" localSheetId="10" hidden="1">#REF!</definedName>
    <definedName name="BEx1MP4FWKV0QYXE13PX9JSNA270" hidden="1">#REF!</definedName>
    <definedName name="BEx1MSV791FSS4CZQKG04NHT3F79" localSheetId="9" hidden="1">#REF!</definedName>
    <definedName name="BEx1MSV791FSS4CZQKG04NHT3F79" localSheetId="12" hidden="1">#REF!</definedName>
    <definedName name="BEx1MSV791FSS4CZQKG04NHT3F79" localSheetId="3" hidden="1">#REF!</definedName>
    <definedName name="BEx1MSV791FSS4CZQKG04NHT3F79" localSheetId="10" hidden="1">#REF!</definedName>
    <definedName name="BEx1MSV791FSS4CZQKG04NHT3F79" hidden="1">#REF!</definedName>
    <definedName name="BEx1MTRKKVCHOZ0YGID6HZ49LJTO" localSheetId="9" hidden="1">#REF!</definedName>
    <definedName name="BEx1MTRKKVCHOZ0YGID6HZ49LJTO" localSheetId="12" hidden="1">#REF!</definedName>
    <definedName name="BEx1MTRKKVCHOZ0YGID6HZ49LJTO" localSheetId="3" hidden="1">#REF!</definedName>
    <definedName name="BEx1MTRKKVCHOZ0YGID6HZ49LJTO" localSheetId="10" hidden="1">#REF!</definedName>
    <definedName name="BEx1MTRKKVCHOZ0YGID6HZ49LJTO" hidden="1">#REF!</definedName>
    <definedName name="BEx1N3CUJ3UX61X38ZAJVPEN4KMC" localSheetId="9" hidden="1">#REF!</definedName>
    <definedName name="BEx1N3CUJ3UX61X38ZAJVPEN4KMC" localSheetId="12" hidden="1">#REF!</definedName>
    <definedName name="BEx1N3CUJ3UX61X38ZAJVPEN4KMC" localSheetId="3" hidden="1">#REF!</definedName>
    <definedName name="BEx1N3CUJ3UX61X38ZAJVPEN4KMC" localSheetId="10" hidden="1">#REF!</definedName>
    <definedName name="BEx1N3CUJ3UX61X38ZAJVPEN4KMC" hidden="1">#REF!</definedName>
    <definedName name="BEx1N5R5IJ3CG6CL344F5KWPINEO" localSheetId="9" hidden="1">#REF!</definedName>
    <definedName name="BEx1N5R5IJ3CG6CL344F5KWPINEO" localSheetId="12" hidden="1">#REF!</definedName>
    <definedName name="BEx1N5R5IJ3CG6CL344F5KWPINEO" localSheetId="3" hidden="1">#REF!</definedName>
    <definedName name="BEx1N5R5IJ3CG6CL344F5KWPINEO" localSheetId="10" hidden="1">#REF!</definedName>
    <definedName name="BEx1N5R5IJ3CG6CL344F5KWPINEO" hidden="1">#REF!</definedName>
    <definedName name="BEx1NFCFVPBS7XURQ8Y0BZEGPBVP" localSheetId="9" hidden="1">#REF!</definedName>
    <definedName name="BEx1NFCFVPBS7XURQ8Y0BZEGPBVP" localSheetId="12" hidden="1">#REF!</definedName>
    <definedName name="BEx1NFCFVPBS7XURQ8Y0BZEGPBVP" localSheetId="3" hidden="1">#REF!</definedName>
    <definedName name="BEx1NFCFVPBS7XURQ8Y0BZEGPBVP" localSheetId="10" hidden="1">#REF!</definedName>
    <definedName name="BEx1NFCFVPBS7XURQ8Y0BZEGPBVP" hidden="1">#REF!</definedName>
    <definedName name="BEx1NM34KQTO1LDNSAFD1L82UZFG" localSheetId="9" hidden="1">#REF!</definedName>
    <definedName name="BEx1NM34KQTO1LDNSAFD1L82UZFG" localSheetId="12" hidden="1">#REF!</definedName>
    <definedName name="BEx1NM34KQTO1LDNSAFD1L82UZFG" localSheetId="3" hidden="1">#REF!</definedName>
    <definedName name="BEx1NM34KQTO1LDNSAFD1L82UZFG" localSheetId="10" hidden="1">#REF!</definedName>
    <definedName name="BEx1NM34KQTO1LDNSAFD1L82UZFG" hidden="1">#REF!</definedName>
    <definedName name="BEx1NO6TXZVOGCUWCCRTXRXWW0XL" localSheetId="9" hidden="1">#REF!</definedName>
    <definedName name="BEx1NO6TXZVOGCUWCCRTXRXWW0XL" localSheetId="12" hidden="1">#REF!</definedName>
    <definedName name="BEx1NO6TXZVOGCUWCCRTXRXWW0XL" localSheetId="3" hidden="1">#REF!</definedName>
    <definedName name="BEx1NO6TXZVOGCUWCCRTXRXWW0XL" localSheetId="10" hidden="1">#REF!</definedName>
    <definedName name="BEx1NO6TXZVOGCUWCCRTXRXWW0XL" hidden="1">#REF!</definedName>
    <definedName name="BEx1NS8EU5P9FQV3S0WRTXI5L361" localSheetId="9" hidden="1">#REF!</definedName>
    <definedName name="BEx1NS8EU5P9FQV3S0WRTXI5L361" localSheetId="12" hidden="1">#REF!</definedName>
    <definedName name="BEx1NS8EU5P9FQV3S0WRTXI5L361" localSheetId="3" hidden="1">#REF!</definedName>
    <definedName name="BEx1NS8EU5P9FQV3S0WRTXI5L361" localSheetId="10" hidden="1">#REF!</definedName>
    <definedName name="BEx1NS8EU5P9FQV3S0WRTXI5L361" hidden="1">#REF!</definedName>
    <definedName name="BEx1NUBX5VUYZFKQH69FN6BTLWCR" localSheetId="9" hidden="1">#REF!</definedName>
    <definedName name="BEx1NUBX5VUYZFKQH69FN6BTLWCR" localSheetId="12" hidden="1">#REF!</definedName>
    <definedName name="BEx1NUBX5VUYZFKQH69FN6BTLWCR" localSheetId="3" hidden="1">#REF!</definedName>
    <definedName name="BEx1NUBX5VUYZFKQH69FN6BTLWCR" localSheetId="10" hidden="1">#REF!</definedName>
    <definedName name="BEx1NUBX5VUYZFKQH69FN6BTLWCR" hidden="1">#REF!</definedName>
    <definedName name="BEx1NZ4K1L8UON80Y2A4RASKWGNP" localSheetId="9" hidden="1">#REF!</definedName>
    <definedName name="BEx1NZ4K1L8UON80Y2A4RASKWGNP" localSheetId="12" hidden="1">#REF!</definedName>
    <definedName name="BEx1NZ4K1L8UON80Y2A4RASKWGNP" localSheetId="3" hidden="1">#REF!</definedName>
    <definedName name="BEx1NZ4K1L8UON80Y2A4RASKWGNP" localSheetId="10" hidden="1">#REF!</definedName>
    <definedName name="BEx1NZ4K1L8UON80Y2A4RASKWGNP" hidden="1">#REF!</definedName>
    <definedName name="BEx1O24FB2CPATAGE3T7L1NBQQO1" localSheetId="9" hidden="1">#REF!</definedName>
    <definedName name="BEx1O24FB2CPATAGE3T7L1NBQQO1" localSheetId="12" hidden="1">#REF!</definedName>
    <definedName name="BEx1O24FB2CPATAGE3T7L1NBQQO1" localSheetId="3" hidden="1">#REF!</definedName>
    <definedName name="BEx1O24FB2CPATAGE3T7L1NBQQO1" localSheetId="10" hidden="1">#REF!</definedName>
    <definedName name="BEx1O24FB2CPATAGE3T7L1NBQQO1" hidden="1">#REF!</definedName>
    <definedName name="BEx1OLAZ915OGYWP0QP1QQWDLCRX" localSheetId="9" hidden="1">#REF!</definedName>
    <definedName name="BEx1OLAZ915OGYWP0QP1QQWDLCRX" localSheetId="12" hidden="1">#REF!</definedName>
    <definedName name="BEx1OLAZ915OGYWP0QP1QQWDLCRX" localSheetId="3" hidden="1">#REF!</definedName>
    <definedName name="BEx1OLAZ915OGYWP0QP1QQWDLCRX" localSheetId="10" hidden="1">#REF!</definedName>
    <definedName name="BEx1OLAZ915OGYWP0QP1QQWDLCRX" hidden="1">#REF!</definedName>
    <definedName name="BEx1OO5ER042IS6IC4TLDI75JNVH" localSheetId="9" hidden="1">#REF!</definedName>
    <definedName name="BEx1OO5ER042IS6IC4TLDI75JNVH" localSheetId="12" hidden="1">#REF!</definedName>
    <definedName name="BEx1OO5ER042IS6IC4TLDI75JNVH" localSheetId="3" hidden="1">#REF!</definedName>
    <definedName name="BEx1OO5ER042IS6IC4TLDI75JNVH" localSheetId="10" hidden="1">#REF!</definedName>
    <definedName name="BEx1OO5ER042IS6IC4TLDI75JNVH" hidden="1">#REF!</definedName>
    <definedName name="BEx1OTE54CBSUT8FWKRALEDCUWN4" localSheetId="9" hidden="1">#REF!</definedName>
    <definedName name="BEx1OTE54CBSUT8FWKRALEDCUWN4" localSheetId="12" hidden="1">#REF!</definedName>
    <definedName name="BEx1OTE54CBSUT8FWKRALEDCUWN4" localSheetId="3" hidden="1">#REF!</definedName>
    <definedName name="BEx1OTE54CBSUT8FWKRALEDCUWN4" localSheetId="10" hidden="1">#REF!</definedName>
    <definedName name="BEx1OTE54CBSUT8FWKRALEDCUWN4" hidden="1">#REF!</definedName>
    <definedName name="BEx1OVSMPADTX95QUOX34KZQ8EDY" localSheetId="9" hidden="1">#REF!</definedName>
    <definedName name="BEx1OVSMPADTX95QUOX34KZQ8EDY" localSheetId="12" hidden="1">#REF!</definedName>
    <definedName name="BEx1OVSMPADTX95QUOX34KZQ8EDY" localSheetId="3" hidden="1">#REF!</definedName>
    <definedName name="BEx1OVSMPADTX95QUOX34KZQ8EDY" localSheetId="10" hidden="1">#REF!</definedName>
    <definedName name="BEx1OVSMPADTX95QUOX34KZQ8EDY" hidden="1">#REF!</definedName>
    <definedName name="BEx1OWJJ0DP4628GCVVRQ9X0DRHQ" localSheetId="9" hidden="1">#REF!</definedName>
    <definedName name="BEx1OWJJ0DP4628GCVVRQ9X0DRHQ" localSheetId="12" hidden="1">#REF!</definedName>
    <definedName name="BEx1OWJJ0DP4628GCVVRQ9X0DRHQ" localSheetId="3" hidden="1">#REF!</definedName>
    <definedName name="BEx1OWJJ0DP4628GCVVRQ9X0DRHQ" localSheetId="10" hidden="1">#REF!</definedName>
    <definedName name="BEx1OWJJ0DP4628GCVVRQ9X0DRHQ" hidden="1">#REF!</definedName>
    <definedName name="BEx1OX544IO9FQJI7YYQGZCEHB3O" localSheetId="9" hidden="1">#REF!</definedName>
    <definedName name="BEx1OX544IO9FQJI7YYQGZCEHB3O" localSheetId="12" hidden="1">#REF!</definedName>
    <definedName name="BEx1OX544IO9FQJI7YYQGZCEHB3O" localSheetId="3" hidden="1">#REF!</definedName>
    <definedName name="BEx1OX544IO9FQJI7YYQGZCEHB3O" localSheetId="10" hidden="1">#REF!</definedName>
    <definedName name="BEx1OX544IO9FQJI7YYQGZCEHB3O" hidden="1">#REF!</definedName>
    <definedName name="BEx1OY6SVEUT2EQ26P7EKEND342G" localSheetId="9" hidden="1">#REF!</definedName>
    <definedName name="BEx1OY6SVEUT2EQ26P7EKEND342G" localSheetId="12" hidden="1">#REF!</definedName>
    <definedName name="BEx1OY6SVEUT2EQ26P7EKEND342G" localSheetId="3" hidden="1">#REF!</definedName>
    <definedName name="BEx1OY6SVEUT2EQ26P7EKEND342G" localSheetId="10" hidden="1">#REF!</definedName>
    <definedName name="BEx1OY6SVEUT2EQ26P7EKEND342G" hidden="1">#REF!</definedName>
    <definedName name="BEx1OYN1LPIPI12O9G6F7QAOS9T4" localSheetId="9" hidden="1">#REF!</definedName>
    <definedName name="BEx1OYN1LPIPI12O9G6F7QAOS9T4" localSheetId="12" hidden="1">#REF!</definedName>
    <definedName name="BEx1OYN1LPIPI12O9G6F7QAOS9T4" localSheetId="3" hidden="1">#REF!</definedName>
    <definedName name="BEx1OYN1LPIPI12O9G6F7QAOS9T4" localSheetId="10" hidden="1">#REF!</definedName>
    <definedName name="BEx1OYN1LPIPI12O9G6F7QAOS9T4" hidden="1">#REF!</definedName>
    <definedName name="BEx1P1HHKJA799O3YZXQAX6KFH58" localSheetId="9" hidden="1">#REF!</definedName>
    <definedName name="BEx1P1HHKJA799O3YZXQAX6KFH58" localSheetId="12" hidden="1">#REF!</definedName>
    <definedName name="BEx1P1HHKJA799O3YZXQAX6KFH58" localSheetId="3" hidden="1">#REF!</definedName>
    <definedName name="BEx1P1HHKJA799O3YZXQAX6KFH58" localSheetId="10" hidden="1">#REF!</definedName>
    <definedName name="BEx1P1HHKJA799O3YZXQAX6KFH58" hidden="1">#REF!</definedName>
    <definedName name="BEx1P34W467WGPOXPK292QFJIPHJ" localSheetId="9" hidden="1">#REF!</definedName>
    <definedName name="BEx1P34W467WGPOXPK292QFJIPHJ" localSheetId="12" hidden="1">#REF!</definedName>
    <definedName name="BEx1P34W467WGPOXPK292QFJIPHJ" localSheetId="3" hidden="1">#REF!</definedName>
    <definedName name="BEx1P34W467WGPOXPK292QFJIPHJ" localSheetId="10" hidden="1">#REF!</definedName>
    <definedName name="BEx1P34W467WGPOXPK292QFJIPHJ" hidden="1">#REF!</definedName>
    <definedName name="BEx1P76FRYAB1BWA5RJS4KOB3G9I" localSheetId="9" hidden="1">#REF!</definedName>
    <definedName name="BEx1P76FRYAB1BWA5RJS4KOB3G9I" localSheetId="12" hidden="1">#REF!</definedName>
    <definedName name="BEx1P76FRYAB1BWA5RJS4KOB3G9I" localSheetId="3" hidden="1">#REF!</definedName>
    <definedName name="BEx1P76FRYAB1BWA5RJS4KOB3G9I" localSheetId="10" hidden="1">#REF!</definedName>
    <definedName name="BEx1P76FRYAB1BWA5RJS4KOB3G9I" hidden="1">#REF!</definedName>
    <definedName name="BEx1P7S1J4TKGVJ43C2Q2R3M9WRB" localSheetId="9" hidden="1">#REF!</definedName>
    <definedName name="BEx1P7S1J4TKGVJ43C2Q2R3M9WRB" localSheetId="12" hidden="1">#REF!</definedName>
    <definedName name="BEx1P7S1J4TKGVJ43C2Q2R3M9WRB" localSheetId="3" hidden="1">#REF!</definedName>
    <definedName name="BEx1P7S1J4TKGVJ43C2Q2R3M9WRB" localSheetId="10" hidden="1">#REF!</definedName>
    <definedName name="BEx1P7S1J4TKGVJ43C2Q2R3M9WRB" hidden="1">#REF!</definedName>
    <definedName name="BEx1P8OF6WY3IH8SO71KQOU83V3Y" localSheetId="9" hidden="1">#REF!</definedName>
    <definedName name="BEx1P8OF6WY3IH8SO71KQOU83V3Y" localSheetId="12" hidden="1">#REF!</definedName>
    <definedName name="BEx1P8OF6WY3IH8SO71KQOU83V3Y" localSheetId="3" hidden="1">#REF!</definedName>
    <definedName name="BEx1P8OF6WY3IH8SO71KQOU83V3Y" localSheetId="10" hidden="1">#REF!</definedName>
    <definedName name="BEx1P8OF6WY3IH8SO71KQOU83V3Y" hidden="1">#REF!</definedName>
    <definedName name="BEx1PA11BLPVZM8RC5BL46WX8YB5" localSheetId="9" hidden="1">#REF!</definedName>
    <definedName name="BEx1PA11BLPVZM8RC5BL46WX8YB5" localSheetId="12" hidden="1">#REF!</definedName>
    <definedName name="BEx1PA11BLPVZM8RC5BL46WX8YB5" localSheetId="3" hidden="1">#REF!</definedName>
    <definedName name="BEx1PA11BLPVZM8RC5BL46WX8YB5" localSheetId="10" hidden="1">#REF!</definedName>
    <definedName name="BEx1PA11BLPVZM8RC5BL46WX8YB5" hidden="1">#REF!</definedName>
    <definedName name="BEx1PAMMMZTO2BTR6YLZ9ASMPS4N" localSheetId="9" hidden="1">#REF!</definedName>
    <definedName name="BEx1PAMMMZTO2BTR6YLZ9ASMPS4N" localSheetId="12" hidden="1">#REF!</definedName>
    <definedName name="BEx1PAMMMZTO2BTR6YLZ9ASMPS4N" localSheetId="3" hidden="1">#REF!</definedName>
    <definedName name="BEx1PAMMMZTO2BTR6YLZ9ASMPS4N" localSheetId="10" hidden="1">#REF!</definedName>
    <definedName name="BEx1PAMMMZTO2BTR6YLZ9ASMPS4N" hidden="1">#REF!</definedName>
    <definedName name="BEx1PBZ4BEFIPGMQXT9T8S4PZ2IM" localSheetId="9" hidden="1">#REF!</definedName>
    <definedName name="BEx1PBZ4BEFIPGMQXT9T8S4PZ2IM" localSheetId="12" hidden="1">#REF!</definedName>
    <definedName name="BEx1PBZ4BEFIPGMQXT9T8S4PZ2IM" localSheetId="3" hidden="1">#REF!</definedName>
    <definedName name="BEx1PBZ4BEFIPGMQXT9T8S4PZ2IM" localSheetId="10" hidden="1">#REF!</definedName>
    <definedName name="BEx1PBZ4BEFIPGMQXT9T8S4PZ2IM" hidden="1">#REF!</definedName>
    <definedName name="BEx1PJMAAUI73DAR3XUON2UMXTBS" localSheetId="9" hidden="1">#REF!</definedName>
    <definedName name="BEx1PJMAAUI73DAR3XUON2UMXTBS" localSheetId="12" hidden="1">#REF!</definedName>
    <definedName name="BEx1PJMAAUI73DAR3XUON2UMXTBS" localSheetId="3" hidden="1">#REF!</definedName>
    <definedName name="BEx1PJMAAUI73DAR3XUON2UMXTBS" localSheetId="10" hidden="1">#REF!</definedName>
    <definedName name="BEx1PJMAAUI73DAR3XUON2UMXTBS" hidden="1">#REF!</definedName>
    <definedName name="BEx1PLF2CFSXBZPVI6CJ534EIJDN" localSheetId="9" hidden="1">#REF!</definedName>
    <definedName name="BEx1PLF2CFSXBZPVI6CJ534EIJDN" localSheetId="12" hidden="1">#REF!</definedName>
    <definedName name="BEx1PLF2CFSXBZPVI6CJ534EIJDN" localSheetId="3" hidden="1">#REF!</definedName>
    <definedName name="BEx1PLF2CFSXBZPVI6CJ534EIJDN" localSheetId="10" hidden="1">#REF!</definedName>
    <definedName name="BEx1PLF2CFSXBZPVI6CJ534EIJDN" hidden="1">#REF!</definedName>
    <definedName name="BEx1PMWZB2DO6EM9BKLUICZJ65HD" localSheetId="9" hidden="1">#REF!</definedName>
    <definedName name="BEx1PMWZB2DO6EM9BKLUICZJ65HD" localSheetId="12" hidden="1">#REF!</definedName>
    <definedName name="BEx1PMWZB2DO6EM9BKLUICZJ65HD" localSheetId="3" hidden="1">#REF!</definedName>
    <definedName name="BEx1PMWZB2DO6EM9BKLUICZJ65HD" localSheetId="10" hidden="1">#REF!</definedName>
    <definedName name="BEx1PMWZB2DO6EM9BKLUICZJ65HD" hidden="1">#REF!</definedName>
    <definedName name="BEx1PU3X6U0EVLY9569KVBPAH7XU" localSheetId="9" hidden="1">#REF!</definedName>
    <definedName name="BEx1PU3X6U0EVLY9569KVBPAH7XU" localSheetId="12" hidden="1">#REF!</definedName>
    <definedName name="BEx1PU3X6U0EVLY9569KVBPAH7XU" localSheetId="3" hidden="1">#REF!</definedName>
    <definedName name="BEx1PU3X6U0EVLY9569KVBPAH7XU" localSheetId="10" hidden="1">#REF!</definedName>
    <definedName name="BEx1PU3X6U0EVLY9569KVBPAH7XU" hidden="1">#REF!</definedName>
    <definedName name="BEx1Q9OV5AOW28OUGRFCD3ZFVWC3" localSheetId="9" hidden="1">#REF!</definedName>
    <definedName name="BEx1Q9OV5AOW28OUGRFCD3ZFVWC3" localSheetId="12" hidden="1">#REF!</definedName>
    <definedName name="BEx1Q9OV5AOW28OUGRFCD3ZFVWC3" localSheetId="3" hidden="1">#REF!</definedName>
    <definedName name="BEx1Q9OV5AOW28OUGRFCD3ZFVWC3" localSheetId="10" hidden="1">#REF!</definedName>
    <definedName name="BEx1Q9OV5AOW28OUGRFCD3ZFVWC3" hidden="1">#REF!</definedName>
    <definedName name="BEx1QA54J2A4I7IBQR19BTY28ZMR" localSheetId="9" hidden="1">#REF!</definedName>
    <definedName name="BEx1QA54J2A4I7IBQR19BTY28ZMR" localSheetId="12" hidden="1">#REF!</definedName>
    <definedName name="BEx1QA54J2A4I7IBQR19BTY28ZMR" localSheetId="3" hidden="1">#REF!</definedName>
    <definedName name="BEx1QA54J2A4I7IBQR19BTY28ZMR" localSheetId="10" hidden="1">#REF!</definedName>
    <definedName name="BEx1QA54J2A4I7IBQR19BTY28ZMR" hidden="1">#REF!</definedName>
    <definedName name="BEx1QD50TNYYZ6YO943BWHPB9UD9" localSheetId="9" hidden="1">#REF!</definedName>
    <definedName name="BEx1QD50TNYYZ6YO943BWHPB9UD9" localSheetId="12" hidden="1">#REF!</definedName>
    <definedName name="BEx1QD50TNYYZ6YO943BWHPB9UD9" localSheetId="3" hidden="1">#REF!</definedName>
    <definedName name="BEx1QD50TNYYZ6YO943BWHPB9UD9" localSheetId="10" hidden="1">#REF!</definedName>
    <definedName name="BEx1QD50TNYYZ6YO943BWHPB9UD9" hidden="1">#REF!</definedName>
    <definedName name="BEx1QMQAHG3KQUK59DVM68SWKZIZ" localSheetId="9" hidden="1">#REF!</definedName>
    <definedName name="BEx1QMQAHG3KQUK59DVM68SWKZIZ" localSheetId="12" hidden="1">#REF!</definedName>
    <definedName name="BEx1QMQAHG3KQUK59DVM68SWKZIZ" localSheetId="3" hidden="1">#REF!</definedName>
    <definedName name="BEx1QMQAHG3KQUK59DVM68SWKZIZ" localSheetId="10" hidden="1">#REF!</definedName>
    <definedName name="BEx1QMQAHG3KQUK59DVM68SWKZIZ" hidden="1">#REF!</definedName>
    <definedName name="BEx1R9YFKJCMSEST8OVCAO5E47FO" localSheetId="9" hidden="1">#REF!</definedName>
    <definedName name="BEx1R9YFKJCMSEST8OVCAO5E47FO" localSheetId="12" hidden="1">#REF!</definedName>
    <definedName name="BEx1R9YFKJCMSEST8OVCAO5E47FO" localSheetId="3" hidden="1">#REF!</definedName>
    <definedName name="BEx1R9YFKJCMSEST8OVCAO5E47FO" localSheetId="10" hidden="1">#REF!</definedName>
    <definedName name="BEx1R9YFKJCMSEST8OVCAO5E47FO" hidden="1">#REF!</definedName>
    <definedName name="BEx1RBGC06B3T52OIC0EQ1KGVP1I" localSheetId="9" hidden="1">#REF!</definedName>
    <definedName name="BEx1RBGC06B3T52OIC0EQ1KGVP1I" localSheetId="12" hidden="1">#REF!</definedName>
    <definedName name="BEx1RBGC06B3T52OIC0EQ1KGVP1I" localSheetId="3" hidden="1">#REF!</definedName>
    <definedName name="BEx1RBGC06B3T52OIC0EQ1KGVP1I" localSheetId="10" hidden="1">#REF!</definedName>
    <definedName name="BEx1RBGC06B3T52OIC0EQ1KGVP1I" hidden="1">#REF!</definedName>
    <definedName name="BEx1RRC7X4NI1CU4EO5XYE2GVARJ" localSheetId="9" hidden="1">#REF!</definedName>
    <definedName name="BEx1RRC7X4NI1CU4EO5XYE2GVARJ" localSheetId="12" hidden="1">#REF!</definedName>
    <definedName name="BEx1RRC7X4NI1CU4EO5XYE2GVARJ" localSheetId="3" hidden="1">#REF!</definedName>
    <definedName name="BEx1RRC7X4NI1CU4EO5XYE2GVARJ" localSheetId="10" hidden="1">#REF!</definedName>
    <definedName name="BEx1RRC7X4NI1CU4EO5XYE2GVARJ" hidden="1">#REF!</definedName>
    <definedName name="BEx1RZA1NCGT832L7EMR7GMF588W" localSheetId="9" hidden="1">#REF!</definedName>
    <definedName name="BEx1RZA1NCGT832L7EMR7GMF588W" localSheetId="12" hidden="1">#REF!</definedName>
    <definedName name="BEx1RZA1NCGT832L7EMR7GMF588W" localSheetId="3" hidden="1">#REF!</definedName>
    <definedName name="BEx1RZA1NCGT832L7EMR7GMF588W" localSheetId="10" hidden="1">#REF!</definedName>
    <definedName name="BEx1RZA1NCGT832L7EMR7GMF588W" hidden="1">#REF!</definedName>
    <definedName name="BEx1S0XGIPUSZQUCSGWSK10GKW7Y" localSheetId="9" hidden="1">#REF!</definedName>
    <definedName name="BEx1S0XGIPUSZQUCSGWSK10GKW7Y" localSheetId="12" hidden="1">#REF!</definedName>
    <definedName name="BEx1S0XGIPUSZQUCSGWSK10GKW7Y" localSheetId="3" hidden="1">#REF!</definedName>
    <definedName name="BEx1S0XGIPUSZQUCSGWSK10GKW7Y" localSheetId="10" hidden="1">#REF!</definedName>
    <definedName name="BEx1S0XGIPUSZQUCSGWSK10GKW7Y" hidden="1">#REF!</definedName>
    <definedName name="BEx1S5VFNKIXHTTCWSV60UC50EZ8" localSheetId="9" hidden="1">#REF!</definedName>
    <definedName name="BEx1S5VFNKIXHTTCWSV60UC50EZ8" localSheetId="12" hidden="1">#REF!</definedName>
    <definedName name="BEx1S5VFNKIXHTTCWSV60UC50EZ8" localSheetId="3" hidden="1">#REF!</definedName>
    <definedName name="BEx1S5VFNKIXHTTCWSV60UC50EZ8" localSheetId="10" hidden="1">#REF!</definedName>
    <definedName name="BEx1S5VFNKIXHTTCWSV60UC50EZ8" hidden="1">#REF!</definedName>
    <definedName name="BEx1SK3U02H0RGKEYXW7ZMCEOF3V" localSheetId="9" hidden="1">#REF!</definedName>
    <definedName name="BEx1SK3U02H0RGKEYXW7ZMCEOF3V" localSheetId="12" hidden="1">#REF!</definedName>
    <definedName name="BEx1SK3U02H0RGKEYXW7ZMCEOF3V" localSheetId="3" hidden="1">#REF!</definedName>
    <definedName name="BEx1SK3U02H0RGKEYXW7ZMCEOF3V" localSheetId="10" hidden="1">#REF!</definedName>
    <definedName name="BEx1SK3U02H0RGKEYXW7ZMCEOF3V" hidden="1">#REF!</definedName>
    <definedName name="BEx1SSNEZINBJT29QVS62VS1THT4" localSheetId="9" hidden="1">#REF!</definedName>
    <definedName name="BEx1SSNEZINBJT29QVS62VS1THT4" localSheetId="12" hidden="1">#REF!</definedName>
    <definedName name="BEx1SSNEZINBJT29QVS62VS1THT4" localSheetId="3" hidden="1">#REF!</definedName>
    <definedName name="BEx1SSNEZINBJT29QVS62VS1THT4" localSheetId="10" hidden="1">#REF!</definedName>
    <definedName name="BEx1SSNEZINBJT29QVS62VS1THT4" hidden="1">#REF!</definedName>
    <definedName name="BEx1SVNCHNANBJIDIQVB8AFK4HAN" localSheetId="9" hidden="1">#REF!</definedName>
    <definedName name="BEx1SVNCHNANBJIDIQVB8AFK4HAN" localSheetId="12" hidden="1">#REF!</definedName>
    <definedName name="BEx1SVNCHNANBJIDIQVB8AFK4HAN" localSheetId="3" hidden="1">#REF!</definedName>
    <definedName name="BEx1SVNCHNANBJIDIQVB8AFK4HAN" localSheetId="10" hidden="1">#REF!</definedName>
    <definedName name="BEx1SVNCHNANBJIDIQVB8AFK4HAN" hidden="1">#REF!</definedName>
    <definedName name="BEx1SY74DYVEPAQ9TGGGXKJA025O" localSheetId="9" hidden="1">#REF!</definedName>
    <definedName name="BEx1SY74DYVEPAQ9TGGGXKJA025O" localSheetId="12" hidden="1">#REF!</definedName>
    <definedName name="BEx1SY74DYVEPAQ9TGGGXKJA025O" localSheetId="3" hidden="1">#REF!</definedName>
    <definedName name="BEx1SY74DYVEPAQ9TGGGXKJA025O" localSheetId="10" hidden="1">#REF!</definedName>
    <definedName name="BEx1SY74DYVEPAQ9TGGGXKJA025O" hidden="1">#REF!</definedName>
    <definedName name="BEx1TJ0WLS9O7KNSGIPWTYHDYI1D" localSheetId="9" hidden="1">#REF!</definedName>
    <definedName name="BEx1TJ0WLS9O7KNSGIPWTYHDYI1D" localSheetId="12" hidden="1">#REF!</definedName>
    <definedName name="BEx1TJ0WLS9O7KNSGIPWTYHDYI1D" localSheetId="3" hidden="1">#REF!</definedName>
    <definedName name="BEx1TJ0WLS9O7KNSGIPWTYHDYI1D" localSheetId="10" hidden="1">#REF!</definedName>
    <definedName name="BEx1TJ0WLS9O7KNSGIPWTYHDYI1D" hidden="1">#REF!</definedName>
    <definedName name="BEx1TUPQAYGAI13ZC7FU1FJXFAPM" localSheetId="9" hidden="1">#REF!</definedName>
    <definedName name="BEx1TUPQAYGAI13ZC7FU1FJXFAPM" localSheetId="12" hidden="1">#REF!</definedName>
    <definedName name="BEx1TUPQAYGAI13ZC7FU1FJXFAPM" localSheetId="3" hidden="1">#REF!</definedName>
    <definedName name="BEx1TUPQAYGAI13ZC7FU1FJXFAPM" localSheetId="10" hidden="1">#REF!</definedName>
    <definedName name="BEx1TUPQAYGAI13ZC7FU1FJXFAPM" hidden="1">#REF!</definedName>
    <definedName name="BEx1TY0F9W7EOF31FZXITWEYBSRT" localSheetId="9" hidden="1">#REF!</definedName>
    <definedName name="BEx1TY0F9W7EOF31FZXITWEYBSRT" localSheetId="12" hidden="1">#REF!</definedName>
    <definedName name="BEx1TY0F9W7EOF31FZXITWEYBSRT" localSheetId="3" hidden="1">#REF!</definedName>
    <definedName name="BEx1TY0F9W7EOF31FZXITWEYBSRT" localSheetId="10" hidden="1">#REF!</definedName>
    <definedName name="BEx1TY0F9W7EOF31FZXITWEYBSRT" hidden="1">#REF!</definedName>
    <definedName name="BEx1U7WFO8OZKB1EBF4H386JW91L" localSheetId="9" hidden="1">#REF!</definedName>
    <definedName name="BEx1U7WFO8OZKB1EBF4H386JW91L" localSheetId="12" hidden="1">#REF!</definedName>
    <definedName name="BEx1U7WFO8OZKB1EBF4H386JW91L" localSheetId="3" hidden="1">#REF!</definedName>
    <definedName name="BEx1U7WFO8OZKB1EBF4H386JW91L" localSheetId="10" hidden="1">#REF!</definedName>
    <definedName name="BEx1U7WFO8OZKB1EBF4H386JW91L" hidden="1">#REF!</definedName>
    <definedName name="BEx1U87938YR9N6HYI24KVBKLOS3" localSheetId="9" hidden="1">#REF!</definedName>
    <definedName name="BEx1U87938YR9N6HYI24KVBKLOS3" localSheetId="12" hidden="1">#REF!</definedName>
    <definedName name="BEx1U87938YR9N6HYI24KVBKLOS3" localSheetId="3" hidden="1">#REF!</definedName>
    <definedName name="BEx1U87938YR9N6HYI24KVBKLOS3" localSheetId="10" hidden="1">#REF!</definedName>
    <definedName name="BEx1U87938YR9N6HYI24KVBKLOS3" hidden="1">#REF!</definedName>
    <definedName name="BEx1U9P6VQWSVRICLZR9DYRMN61U" localSheetId="9" hidden="1">#REF!</definedName>
    <definedName name="BEx1U9P6VQWSVRICLZR9DYRMN61U" localSheetId="12" hidden="1">#REF!</definedName>
    <definedName name="BEx1U9P6VQWSVRICLZR9DYRMN61U" localSheetId="3" hidden="1">#REF!</definedName>
    <definedName name="BEx1U9P6VQWSVRICLZR9DYRMN61U" localSheetId="10" hidden="1">#REF!</definedName>
    <definedName name="BEx1U9P6VQWSVRICLZR9DYRMN61U" hidden="1">#REF!</definedName>
    <definedName name="BEx1UESH4KDWHYESQU2IE55RS3LI" localSheetId="9" hidden="1">#REF!</definedName>
    <definedName name="BEx1UESH4KDWHYESQU2IE55RS3LI" localSheetId="12" hidden="1">#REF!</definedName>
    <definedName name="BEx1UESH4KDWHYESQU2IE55RS3LI" localSheetId="3" hidden="1">#REF!</definedName>
    <definedName name="BEx1UESH4KDWHYESQU2IE55RS3LI" localSheetId="10" hidden="1">#REF!</definedName>
    <definedName name="BEx1UESH4KDWHYESQU2IE55RS3LI" hidden="1">#REF!</definedName>
    <definedName name="BEx1UI8N9KTCPSOJ7RDW0T8UEBNP" localSheetId="9" hidden="1">#REF!</definedName>
    <definedName name="BEx1UI8N9KTCPSOJ7RDW0T8UEBNP" localSheetId="12" hidden="1">#REF!</definedName>
    <definedName name="BEx1UI8N9KTCPSOJ7RDW0T8UEBNP" localSheetId="3" hidden="1">#REF!</definedName>
    <definedName name="BEx1UI8N9KTCPSOJ7RDW0T8UEBNP" localSheetId="10" hidden="1">#REF!</definedName>
    <definedName name="BEx1UI8N9KTCPSOJ7RDW0T8UEBNP" hidden="1">#REF!</definedName>
    <definedName name="BEx1UML0HHJFHA5TBOYQ24I3RV1W" localSheetId="9" hidden="1">#REF!</definedName>
    <definedName name="BEx1UML0HHJFHA5TBOYQ24I3RV1W" localSheetId="12" hidden="1">#REF!</definedName>
    <definedName name="BEx1UML0HHJFHA5TBOYQ24I3RV1W" localSheetId="3" hidden="1">#REF!</definedName>
    <definedName name="BEx1UML0HHJFHA5TBOYQ24I3RV1W" localSheetId="10" hidden="1">#REF!</definedName>
    <definedName name="BEx1UML0HHJFHA5TBOYQ24I3RV1W" hidden="1">#REF!</definedName>
    <definedName name="BEx1UO8ENOJNYCNX5Z95TBIJ3MKP" localSheetId="9" hidden="1">#REF!</definedName>
    <definedName name="BEx1UO8ENOJNYCNX5Z95TBIJ3MKP" localSheetId="12" hidden="1">#REF!</definedName>
    <definedName name="BEx1UO8ENOJNYCNX5Z95TBIJ3MKP" localSheetId="3" hidden="1">#REF!</definedName>
    <definedName name="BEx1UO8ENOJNYCNX5Z95TBIJ3MKP" localSheetId="10" hidden="1">#REF!</definedName>
    <definedName name="BEx1UO8ENOJNYCNX5Z95TBIJ3MKP" hidden="1">#REF!</definedName>
    <definedName name="BEx1UUDIQPZ23XQ79GUL0RAWRSCK" localSheetId="9" hidden="1">#REF!</definedName>
    <definedName name="BEx1UUDIQPZ23XQ79GUL0RAWRSCK" localSheetId="12" hidden="1">#REF!</definedName>
    <definedName name="BEx1UUDIQPZ23XQ79GUL0RAWRSCK" localSheetId="3" hidden="1">#REF!</definedName>
    <definedName name="BEx1UUDIQPZ23XQ79GUL0RAWRSCK" localSheetId="10" hidden="1">#REF!</definedName>
    <definedName name="BEx1UUDIQPZ23XQ79GUL0RAWRSCK" hidden="1">#REF!</definedName>
    <definedName name="BEx1V67SEV778NVW68J8W5SND1J7" localSheetId="9" hidden="1">#REF!</definedName>
    <definedName name="BEx1V67SEV778NVW68J8W5SND1J7" localSheetId="12" hidden="1">#REF!</definedName>
    <definedName name="BEx1V67SEV778NVW68J8W5SND1J7" localSheetId="3" hidden="1">#REF!</definedName>
    <definedName name="BEx1V67SEV778NVW68J8W5SND1J7" localSheetId="10" hidden="1">#REF!</definedName>
    <definedName name="BEx1V67SEV778NVW68J8W5SND1J7" hidden="1">#REF!</definedName>
    <definedName name="BEx1VIY9SQLRESD11CC4PHYT0XSG" localSheetId="9" hidden="1">#REF!</definedName>
    <definedName name="BEx1VIY9SQLRESD11CC4PHYT0XSG" localSheetId="12" hidden="1">#REF!</definedName>
    <definedName name="BEx1VIY9SQLRESD11CC4PHYT0XSG" localSheetId="3" hidden="1">#REF!</definedName>
    <definedName name="BEx1VIY9SQLRESD11CC4PHYT0XSG" localSheetId="10" hidden="1">#REF!</definedName>
    <definedName name="BEx1VIY9SQLRESD11CC4PHYT0XSG" hidden="1">#REF!</definedName>
    <definedName name="BEx1W3170EJU6QEJR4F8E2ULUU2U" localSheetId="9" hidden="1">#REF!</definedName>
    <definedName name="BEx1W3170EJU6QEJR4F8E2ULUU2U" localSheetId="12" hidden="1">#REF!</definedName>
    <definedName name="BEx1W3170EJU6QEJR4F8E2ULUU2U" localSheetId="3" hidden="1">#REF!</definedName>
    <definedName name="BEx1W3170EJU6QEJR4F8E2ULUU2U" localSheetId="10" hidden="1">#REF!</definedName>
    <definedName name="BEx1W3170EJU6QEJR4F8E2ULUU2U" hidden="1">#REF!</definedName>
    <definedName name="BEx1WC67EH10SC38QWX3WEA5KH3A" localSheetId="9" hidden="1">#REF!</definedName>
    <definedName name="BEx1WC67EH10SC38QWX3WEA5KH3A" localSheetId="12" hidden="1">#REF!</definedName>
    <definedName name="BEx1WC67EH10SC38QWX3WEA5KH3A" localSheetId="3" hidden="1">#REF!</definedName>
    <definedName name="BEx1WC67EH10SC38QWX3WEA5KH3A" localSheetId="10" hidden="1">#REF!</definedName>
    <definedName name="BEx1WC67EH10SC38QWX3WEA5KH3A" hidden="1">#REF!</definedName>
    <definedName name="BEx1WDTMC6W73PJPTY0JYLKOA883" localSheetId="9" hidden="1">#REF!</definedName>
    <definedName name="BEx1WDTMC6W73PJPTY0JYLKOA883" localSheetId="12" hidden="1">#REF!</definedName>
    <definedName name="BEx1WDTMC6W73PJPTY0JYLKOA883" localSheetId="3" hidden="1">#REF!</definedName>
    <definedName name="BEx1WDTMC6W73PJPTY0JYLKOA883" localSheetId="10" hidden="1">#REF!</definedName>
    <definedName name="BEx1WDTMC6W73PJPTY0JYLKOA883" hidden="1">#REF!</definedName>
    <definedName name="BEx1WGYTKZZIPM1577W5FEYKFH3V" localSheetId="9" hidden="1">#REF!</definedName>
    <definedName name="BEx1WGYTKZZIPM1577W5FEYKFH3V" localSheetId="12" hidden="1">#REF!</definedName>
    <definedName name="BEx1WGYTKZZIPM1577W5FEYKFH3V" localSheetId="3" hidden="1">#REF!</definedName>
    <definedName name="BEx1WGYTKZZIPM1577W5FEYKFH3V" localSheetId="10" hidden="1">#REF!</definedName>
    <definedName name="BEx1WGYTKZZIPM1577W5FEYKFH3V" hidden="1">#REF!</definedName>
    <definedName name="BEx1WHPURIV3D3PTJJ359H1OP7ZV" localSheetId="9" hidden="1">#REF!</definedName>
    <definedName name="BEx1WHPURIV3D3PTJJ359H1OP7ZV" localSheetId="12" hidden="1">#REF!</definedName>
    <definedName name="BEx1WHPURIV3D3PTJJ359H1OP7ZV" localSheetId="3" hidden="1">#REF!</definedName>
    <definedName name="BEx1WHPURIV3D3PTJJ359H1OP7ZV" localSheetId="10" hidden="1">#REF!</definedName>
    <definedName name="BEx1WHPURIV3D3PTJJ359H1OP7ZV" hidden="1">#REF!</definedName>
    <definedName name="BEx1WLBBR45RLDQX9FCLJWUUQX5R" localSheetId="9" hidden="1">#REF!</definedName>
    <definedName name="BEx1WLBBR45RLDQX9FCLJWUUQX5R" localSheetId="12" hidden="1">#REF!</definedName>
    <definedName name="BEx1WLBBR45RLDQX9FCLJWUUQX5R" localSheetId="3" hidden="1">#REF!</definedName>
    <definedName name="BEx1WLBBR45RLDQX9FCLJWUUQX5R" localSheetId="10" hidden="1">#REF!</definedName>
    <definedName name="BEx1WLBBR45RLDQX9FCLJWUUQX5R" hidden="1">#REF!</definedName>
    <definedName name="BEx1WLWY2CR1WRD694JJSWSDFAIR" localSheetId="9" hidden="1">#REF!</definedName>
    <definedName name="BEx1WLWY2CR1WRD694JJSWSDFAIR" localSheetId="12" hidden="1">#REF!</definedName>
    <definedName name="BEx1WLWY2CR1WRD694JJSWSDFAIR" localSheetId="3" hidden="1">#REF!</definedName>
    <definedName name="BEx1WLWY2CR1WRD694JJSWSDFAIR" localSheetId="10" hidden="1">#REF!</definedName>
    <definedName name="BEx1WLWY2CR1WRD694JJSWSDFAIR" hidden="1">#REF!</definedName>
    <definedName name="BEx1WMD1LWPWRIK6GGAJRJAHJM8I" localSheetId="9" hidden="1">#REF!</definedName>
    <definedName name="BEx1WMD1LWPWRIK6GGAJRJAHJM8I" localSheetId="12" hidden="1">#REF!</definedName>
    <definedName name="BEx1WMD1LWPWRIK6GGAJRJAHJM8I" localSheetId="3" hidden="1">#REF!</definedName>
    <definedName name="BEx1WMD1LWPWRIK6GGAJRJAHJM8I" localSheetId="10" hidden="1">#REF!</definedName>
    <definedName name="BEx1WMD1LWPWRIK6GGAJRJAHJM8I" hidden="1">#REF!</definedName>
    <definedName name="BEx1WR0D41MR174LBF3P9E3K0J51" localSheetId="9" hidden="1">#REF!</definedName>
    <definedName name="BEx1WR0D41MR174LBF3P9E3K0J51" localSheetId="12" hidden="1">#REF!</definedName>
    <definedName name="BEx1WR0D41MR174LBF3P9E3K0J51" localSheetId="3" hidden="1">#REF!</definedName>
    <definedName name="BEx1WR0D41MR174LBF3P9E3K0J51" localSheetId="10" hidden="1">#REF!</definedName>
    <definedName name="BEx1WR0D41MR174LBF3P9E3K0J51" hidden="1">#REF!</definedName>
    <definedName name="BEx1WT3VU2F7OSUQZHBIV4KTTFJ4" localSheetId="9" hidden="1">#REF!</definedName>
    <definedName name="BEx1WT3VU2F7OSUQZHBIV4KTTFJ4" localSheetId="12" hidden="1">#REF!</definedName>
    <definedName name="BEx1WT3VU2F7OSUQZHBIV4KTTFJ4" localSheetId="3" hidden="1">#REF!</definedName>
    <definedName name="BEx1WT3VU2F7OSUQZHBIV4KTTFJ4" localSheetId="10" hidden="1">#REF!</definedName>
    <definedName name="BEx1WT3VU2F7OSUQZHBIV4KTTFJ4" hidden="1">#REF!</definedName>
    <definedName name="BEx1WUB1FAS5PHU33TJ60SUHR618" localSheetId="9" hidden="1">#REF!</definedName>
    <definedName name="BEx1WUB1FAS5PHU33TJ60SUHR618" localSheetId="12" hidden="1">#REF!</definedName>
    <definedName name="BEx1WUB1FAS5PHU33TJ60SUHR618" localSheetId="3" hidden="1">#REF!</definedName>
    <definedName name="BEx1WUB1FAS5PHU33TJ60SUHR618" localSheetId="10" hidden="1">#REF!</definedName>
    <definedName name="BEx1WUB1FAS5PHU33TJ60SUHR618" hidden="1">#REF!</definedName>
    <definedName name="BEx1WX04G0INSPPG9NTNR3DYR6PZ" localSheetId="9" hidden="1">#REF!</definedName>
    <definedName name="BEx1WX04G0INSPPG9NTNR3DYR6PZ" localSheetId="12" hidden="1">#REF!</definedName>
    <definedName name="BEx1WX04G0INSPPG9NTNR3DYR6PZ" localSheetId="3" hidden="1">#REF!</definedName>
    <definedName name="BEx1WX04G0INSPPG9NTNR3DYR6PZ" localSheetId="10" hidden="1">#REF!</definedName>
    <definedName name="BEx1WX04G0INSPPG9NTNR3DYR6PZ" hidden="1">#REF!</definedName>
    <definedName name="BEx1X3LHU9DPG01VWX2IF65TRATF" localSheetId="9" hidden="1">#REF!</definedName>
    <definedName name="BEx1X3LHU9DPG01VWX2IF65TRATF" localSheetId="12" hidden="1">#REF!</definedName>
    <definedName name="BEx1X3LHU9DPG01VWX2IF65TRATF" localSheetId="3" hidden="1">#REF!</definedName>
    <definedName name="BEx1X3LHU9DPG01VWX2IF65TRATF" localSheetId="10" hidden="1">#REF!</definedName>
    <definedName name="BEx1X3LHU9DPG01VWX2IF65TRATF" hidden="1">#REF!</definedName>
    <definedName name="BEx1XFL3ISYW3FU1DQ3US0DYA8NQ" localSheetId="9" hidden="1">#REF!</definedName>
    <definedName name="BEx1XFL3ISYW3FU1DQ3US0DYA8NQ" localSheetId="12" hidden="1">#REF!</definedName>
    <definedName name="BEx1XFL3ISYW3FU1DQ3US0DYA8NQ" localSheetId="3" hidden="1">#REF!</definedName>
    <definedName name="BEx1XFL3ISYW3FU1DQ3US0DYA8NQ" localSheetId="10" hidden="1">#REF!</definedName>
    <definedName name="BEx1XFL3ISYW3FU1DQ3US0DYA8NQ" hidden="1">#REF!</definedName>
    <definedName name="BEx1XK8AAMO0AH0Z1OUKW30CA7EQ" localSheetId="9" hidden="1">#REF!</definedName>
    <definedName name="BEx1XK8AAMO0AH0Z1OUKW30CA7EQ" localSheetId="12" hidden="1">#REF!</definedName>
    <definedName name="BEx1XK8AAMO0AH0Z1OUKW30CA7EQ" localSheetId="3" hidden="1">#REF!</definedName>
    <definedName name="BEx1XK8AAMO0AH0Z1OUKW30CA7EQ" localSheetId="10" hidden="1">#REF!</definedName>
    <definedName name="BEx1XK8AAMO0AH0Z1OUKW30CA7EQ" hidden="1">#REF!</definedName>
    <definedName name="BEx1XL4MZ7C80495GHQRWOBS16PQ" localSheetId="9" hidden="1">#REF!</definedName>
    <definedName name="BEx1XL4MZ7C80495GHQRWOBS16PQ" localSheetId="12" hidden="1">#REF!</definedName>
    <definedName name="BEx1XL4MZ7C80495GHQRWOBS16PQ" localSheetId="3" hidden="1">#REF!</definedName>
    <definedName name="BEx1XL4MZ7C80495GHQRWOBS16PQ" localSheetId="10" hidden="1">#REF!</definedName>
    <definedName name="BEx1XL4MZ7C80495GHQRWOBS16PQ" hidden="1">#REF!</definedName>
    <definedName name="BEx1Y2IGS2K95E1M51PEF9KJZ0KB" localSheetId="9" hidden="1">#REF!</definedName>
    <definedName name="BEx1Y2IGS2K95E1M51PEF9KJZ0KB" localSheetId="12" hidden="1">#REF!</definedName>
    <definedName name="BEx1Y2IGS2K95E1M51PEF9KJZ0KB" localSheetId="3" hidden="1">#REF!</definedName>
    <definedName name="BEx1Y2IGS2K95E1M51PEF9KJZ0KB" localSheetId="10" hidden="1">#REF!</definedName>
    <definedName name="BEx1Y2IGS2K95E1M51PEF9KJZ0KB" hidden="1">#REF!</definedName>
    <definedName name="BEx1Y3PKK83X2FN9SAALFHOWKMRQ" localSheetId="9" hidden="1">#REF!</definedName>
    <definedName name="BEx1Y3PKK83X2FN9SAALFHOWKMRQ" localSheetId="12" hidden="1">#REF!</definedName>
    <definedName name="BEx1Y3PKK83X2FN9SAALFHOWKMRQ" localSheetId="3" hidden="1">#REF!</definedName>
    <definedName name="BEx1Y3PKK83X2FN9SAALFHOWKMRQ" localSheetId="10" hidden="1">#REF!</definedName>
    <definedName name="BEx1Y3PKK83X2FN9SAALFHOWKMRQ" hidden="1">#REF!</definedName>
    <definedName name="BEx1YL3DJ7Y4AZ01ERCOGW0FJ26T" localSheetId="9" hidden="1">#REF!</definedName>
    <definedName name="BEx1YL3DJ7Y4AZ01ERCOGW0FJ26T" localSheetId="12" hidden="1">#REF!</definedName>
    <definedName name="BEx1YL3DJ7Y4AZ01ERCOGW0FJ26T" localSheetId="3" hidden="1">#REF!</definedName>
    <definedName name="BEx1YL3DJ7Y4AZ01ERCOGW0FJ26T" localSheetId="10" hidden="1">#REF!</definedName>
    <definedName name="BEx1YL3DJ7Y4AZ01ERCOGW0FJ26T" hidden="1">#REF!</definedName>
    <definedName name="BEx1Z2RYHSVD1H37817SN93VMURZ" localSheetId="9" hidden="1">#REF!</definedName>
    <definedName name="BEx1Z2RYHSVD1H37817SN93VMURZ" localSheetId="12" hidden="1">#REF!</definedName>
    <definedName name="BEx1Z2RYHSVD1H37817SN93VMURZ" localSheetId="3" hidden="1">#REF!</definedName>
    <definedName name="BEx1Z2RYHSVD1H37817SN93VMURZ" localSheetId="10" hidden="1">#REF!</definedName>
    <definedName name="BEx1Z2RYHSVD1H37817SN93VMURZ" hidden="1">#REF!</definedName>
    <definedName name="BEx3AMAKWI6458B67VKZO56MCNJW" localSheetId="9" hidden="1">#REF!</definedName>
    <definedName name="BEx3AMAKWI6458B67VKZO56MCNJW" localSheetId="12" hidden="1">#REF!</definedName>
    <definedName name="BEx3AMAKWI6458B67VKZO56MCNJW" localSheetId="3" hidden="1">#REF!</definedName>
    <definedName name="BEx3AMAKWI6458B67VKZO56MCNJW" localSheetId="10" hidden="1">#REF!</definedName>
    <definedName name="BEx3AMAKWI6458B67VKZO56MCNJW" hidden="1">#REF!</definedName>
    <definedName name="BEx3AOOVM42G82TNF53W0EKXLUSI" localSheetId="9" hidden="1">#REF!</definedName>
    <definedName name="BEx3AOOVM42G82TNF53W0EKXLUSI" localSheetId="12" hidden="1">#REF!</definedName>
    <definedName name="BEx3AOOVM42G82TNF53W0EKXLUSI" localSheetId="3" hidden="1">#REF!</definedName>
    <definedName name="BEx3AOOVM42G82TNF53W0EKXLUSI" localSheetId="10" hidden="1">#REF!</definedName>
    <definedName name="BEx3AOOVM42G82TNF53W0EKXLUSI" hidden="1">#REF!</definedName>
    <definedName name="BEx3AZH9W4SUFCAHNDOQ728R9V4L" localSheetId="9" hidden="1">#REF!</definedName>
    <definedName name="BEx3AZH9W4SUFCAHNDOQ728R9V4L" localSheetId="12" hidden="1">#REF!</definedName>
    <definedName name="BEx3AZH9W4SUFCAHNDOQ728R9V4L" localSheetId="3" hidden="1">#REF!</definedName>
    <definedName name="BEx3AZH9W4SUFCAHNDOQ728R9V4L" localSheetId="10" hidden="1">#REF!</definedName>
    <definedName name="BEx3AZH9W4SUFCAHNDOQ728R9V4L" hidden="1">#REF!</definedName>
    <definedName name="BEx3BNR9ES4KY7Q1DK83KC5NDGL8" localSheetId="9" hidden="1">#REF!</definedName>
    <definedName name="BEx3BNR9ES4KY7Q1DK83KC5NDGL8" localSheetId="12" hidden="1">#REF!</definedName>
    <definedName name="BEx3BNR9ES4KY7Q1DK83KC5NDGL8" localSheetId="3" hidden="1">#REF!</definedName>
    <definedName name="BEx3BNR9ES4KY7Q1DK83KC5NDGL8" localSheetId="10" hidden="1">#REF!</definedName>
    <definedName name="BEx3BNR9ES4KY7Q1DK83KC5NDGL8" hidden="1">#REF!</definedName>
    <definedName name="BEx3BQR5VZXNQ4H949ORM8ESU3B3" localSheetId="9" hidden="1">#REF!</definedName>
    <definedName name="BEx3BQR5VZXNQ4H949ORM8ESU3B3" localSheetId="12" hidden="1">#REF!</definedName>
    <definedName name="BEx3BQR5VZXNQ4H949ORM8ESU3B3" localSheetId="3" hidden="1">#REF!</definedName>
    <definedName name="BEx3BQR5VZXNQ4H949ORM8ESU3B3" localSheetId="10" hidden="1">#REF!</definedName>
    <definedName name="BEx3BQR5VZXNQ4H949ORM8ESU3B3" hidden="1">#REF!</definedName>
    <definedName name="BEx3BTLL3ASJN134DLEQTQM70VZM" localSheetId="9" hidden="1">#REF!</definedName>
    <definedName name="BEx3BTLL3ASJN134DLEQTQM70VZM" localSheetId="12" hidden="1">#REF!</definedName>
    <definedName name="BEx3BTLL3ASJN134DLEQTQM70VZM" localSheetId="3" hidden="1">#REF!</definedName>
    <definedName name="BEx3BTLL3ASJN134DLEQTQM70VZM" localSheetId="10" hidden="1">#REF!</definedName>
    <definedName name="BEx3BTLL3ASJN134DLEQTQM70VZM" hidden="1">#REF!</definedName>
    <definedName name="BEx3BW5CTV0DJU5AQS3ZQFK2VLF3" localSheetId="9" hidden="1">#REF!</definedName>
    <definedName name="BEx3BW5CTV0DJU5AQS3ZQFK2VLF3" localSheetId="12" hidden="1">#REF!</definedName>
    <definedName name="BEx3BW5CTV0DJU5AQS3ZQFK2VLF3" localSheetId="3" hidden="1">#REF!</definedName>
    <definedName name="BEx3BW5CTV0DJU5AQS3ZQFK2VLF3" localSheetId="10" hidden="1">#REF!</definedName>
    <definedName name="BEx3BW5CTV0DJU5AQS3ZQFK2VLF3" hidden="1">#REF!</definedName>
    <definedName name="BEx3BYP0FG369M7G3JEFLMMXAKTS" localSheetId="9" hidden="1">#REF!</definedName>
    <definedName name="BEx3BYP0FG369M7G3JEFLMMXAKTS" localSheetId="12" hidden="1">#REF!</definedName>
    <definedName name="BEx3BYP0FG369M7G3JEFLMMXAKTS" localSheetId="3" hidden="1">#REF!</definedName>
    <definedName name="BEx3BYP0FG369M7G3JEFLMMXAKTS" localSheetId="10" hidden="1">#REF!</definedName>
    <definedName name="BEx3BYP0FG369M7G3JEFLMMXAKTS" hidden="1">#REF!</definedName>
    <definedName name="BEx3C2QR0WUD19QSVO8EMIPNQJKH" localSheetId="9" hidden="1">#REF!</definedName>
    <definedName name="BEx3C2QR0WUD19QSVO8EMIPNQJKH" localSheetId="12" hidden="1">#REF!</definedName>
    <definedName name="BEx3C2QR0WUD19QSVO8EMIPNQJKH" localSheetId="3" hidden="1">#REF!</definedName>
    <definedName name="BEx3C2QR0WUD19QSVO8EMIPNQJKH" localSheetId="10" hidden="1">#REF!</definedName>
    <definedName name="BEx3C2QR0WUD19QSVO8EMIPNQJKH" hidden="1">#REF!</definedName>
    <definedName name="BEx3CKFCCPZZ6ROLAT5C1DZNIC1U" localSheetId="9" hidden="1">#REF!</definedName>
    <definedName name="BEx3CKFCCPZZ6ROLAT5C1DZNIC1U" localSheetId="12" hidden="1">#REF!</definedName>
    <definedName name="BEx3CKFCCPZZ6ROLAT5C1DZNIC1U" localSheetId="3" hidden="1">#REF!</definedName>
    <definedName name="BEx3CKFCCPZZ6ROLAT5C1DZNIC1U" localSheetId="10" hidden="1">#REF!</definedName>
    <definedName name="BEx3CKFCCPZZ6ROLAT5C1DZNIC1U" hidden="1">#REF!</definedName>
    <definedName name="BEx3CO0SVO4WLH0DO43DCHYDTH1P" localSheetId="9" hidden="1">#REF!</definedName>
    <definedName name="BEx3CO0SVO4WLH0DO43DCHYDTH1P" localSheetId="12" hidden="1">#REF!</definedName>
    <definedName name="BEx3CO0SVO4WLH0DO43DCHYDTH1P" localSheetId="3" hidden="1">#REF!</definedName>
    <definedName name="BEx3CO0SVO4WLH0DO43DCHYDTH1P" localSheetId="10" hidden="1">#REF!</definedName>
    <definedName name="BEx3CO0SVO4WLH0DO43DCHYDTH1P" hidden="1">#REF!</definedName>
    <definedName name="BEx3CPDAEBC12450MVHX6S78ILBS" localSheetId="9" hidden="1">#REF!</definedName>
    <definedName name="BEx3CPDAEBC12450MVHX6S78ILBS" localSheetId="12" hidden="1">#REF!</definedName>
    <definedName name="BEx3CPDAEBC12450MVHX6S78ILBS" localSheetId="3" hidden="1">#REF!</definedName>
    <definedName name="BEx3CPDAEBC12450MVHX6S78ILBS" localSheetId="10" hidden="1">#REF!</definedName>
    <definedName name="BEx3CPDAEBC12450MVHX6S78ILBS" hidden="1">#REF!</definedName>
    <definedName name="BEx3CQ9OQ7E1YH93NADGWWEH0HD5" localSheetId="9" hidden="1">#REF!</definedName>
    <definedName name="BEx3CQ9OQ7E1YH93NADGWWEH0HD5" localSheetId="12" hidden="1">#REF!</definedName>
    <definedName name="BEx3CQ9OQ7E1YH93NADGWWEH0HD5" localSheetId="3" hidden="1">#REF!</definedName>
    <definedName name="BEx3CQ9OQ7E1YH93NADGWWEH0HD5" localSheetId="10" hidden="1">#REF!</definedName>
    <definedName name="BEx3CQ9OQ7E1YH93NADGWWEH0HD5" hidden="1">#REF!</definedName>
    <definedName name="BEx3D9G6QTSPF9UYI4X0XY0VE896" localSheetId="9" hidden="1">#REF!</definedName>
    <definedName name="BEx3D9G6QTSPF9UYI4X0XY0VE896" localSheetId="12" hidden="1">#REF!</definedName>
    <definedName name="BEx3D9G6QTSPF9UYI4X0XY0VE896" localSheetId="3" hidden="1">#REF!</definedName>
    <definedName name="BEx3D9G6QTSPF9UYI4X0XY0VE896" localSheetId="10" hidden="1">#REF!</definedName>
    <definedName name="BEx3D9G6QTSPF9UYI4X0XY0VE896" hidden="1">#REF!</definedName>
    <definedName name="BEx3DCQU9PBRXIMLO62KS5RLH447" localSheetId="9" hidden="1">#REF!</definedName>
    <definedName name="BEx3DCQU9PBRXIMLO62KS5RLH447" localSheetId="12" hidden="1">#REF!</definedName>
    <definedName name="BEx3DCQU9PBRXIMLO62KS5RLH447" localSheetId="3" hidden="1">#REF!</definedName>
    <definedName name="BEx3DCQU9PBRXIMLO62KS5RLH447" localSheetId="10" hidden="1">#REF!</definedName>
    <definedName name="BEx3DCQU9PBRXIMLO62KS5RLH447" hidden="1">#REF!</definedName>
    <definedName name="BEx3DQ8EH7C7L4XQAOL3NRRVRRT3" localSheetId="9" hidden="1">#REF!</definedName>
    <definedName name="BEx3DQ8EH7C7L4XQAOL3NRRVRRT3" localSheetId="12" hidden="1">#REF!</definedName>
    <definedName name="BEx3DQ8EH7C7L4XQAOL3NRRVRRT3" localSheetId="3" hidden="1">#REF!</definedName>
    <definedName name="BEx3DQ8EH7C7L4XQAOL3NRRVRRT3" localSheetId="10" hidden="1">#REF!</definedName>
    <definedName name="BEx3DQ8EH7C7L4XQAOL3NRRVRRT3" hidden="1">#REF!</definedName>
    <definedName name="BEx3EF99FD6QNNCNOKDEE67JHTUJ" localSheetId="9" hidden="1">#REF!</definedName>
    <definedName name="BEx3EF99FD6QNNCNOKDEE67JHTUJ" localSheetId="12" hidden="1">#REF!</definedName>
    <definedName name="BEx3EF99FD6QNNCNOKDEE67JHTUJ" localSheetId="3" hidden="1">#REF!</definedName>
    <definedName name="BEx3EF99FD6QNNCNOKDEE67JHTUJ" localSheetId="10" hidden="1">#REF!</definedName>
    <definedName name="BEx3EF99FD6QNNCNOKDEE67JHTUJ" hidden="1">#REF!</definedName>
    <definedName name="BEx3EGLXG4AU8GXIFP26DZ61E6EP" localSheetId="9" hidden="1">#REF!</definedName>
    <definedName name="BEx3EGLXG4AU8GXIFP26DZ61E6EP" localSheetId="12" hidden="1">#REF!</definedName>
    <definedName name="BEx3EGLXG4AU8GXIFP26DZ61E6EP" localSheetId="3" hidden="1">#REF!</definedName>
    <definedName name="BEx3EGLXG4AU8GXIFP26DZ61E6EP" localSheetId="10" hidden="1">#REF!</definedName>
    <definedName name="BEx3EGLXG4AU8GXIFP26DZ61E6EP" hidden="1">#REF!</definedName>
    <definedName name="BEx3EHCSERZ2O2OAG8Y95UPG2IY9" localSheetId="9" hidden="1">#REF!</definedName>
    <definedName name="BEx3EHCSERZ2O2OAG8Y95UPG2IY9" localSheetId="12" hidden="1">#REF!</definedName>
    <definedName name="BEx3EHCSERZ2O2OAG8Y95UPG2IY9" localSheetId="3" hidden="1">#REF!</definedName>
    <definedName name="BEx3EHCSERZ2O2OAG8Y95UPG2IY9" localSheetId="10" hidden="1">#REF!</definedName>
    <definedName name="BEx3EHCSERZ2O2OAG8Y95UPG2IY9" hidden="1">#REF!</definedName>
    <definedName name="BEx3EJR3TCJDYS7ZXNDS5N9KTGIK" localSheetId="9" hidden="1">#REF!</definedName>
    <definedName name="BEx3EJR3TCJDYS7ZXNDS5N9KTGIK" localSheetId="12" hidden="1">#REF!</definedName>
    <definedName name="BEx3EJR3TCJDYS7ZXNDS5N9KTGIK" localSheetId="3" hidden="1">#REF!</definedName>
    <definedName name="BEx3EJR3TCJDYS7ZXNDS5N9KTGIK" localSheetId="10" hidden="1">#REF!</definedName>
    <definedName name="BEx3EJR3TCJDYS7ZXNDS5N9KTGIK" hidden="1">#REF!</definedName>
    <definedName name="BEx3ELJTTBS6P05CNISMGOJOA60V" localSheetId="9" hidden="1">#REF!</definedName>
    <definedName name="BEx3ELJTTBS6P05CNISMGOJOA60V" localSheetId="12" hidden="1">#REF!</definedName>
    <definedName name="BEx3ELJTTBS6P05CNISMGOJOA60V" localSheetId="3" hidden="1">#REF!</definedName>
    <definedName name="BEx3ELJTTBS6P05CNISMGOJOA60V" localSheetId="10" hidden="1">#REF!</definedName>
    <definedName name="BEx3ELJTTBS6P05CNISMGOJOA60V" hidden="1">#REF!</definedName>
    <definedName name="BEx3EQSLJBDDJRHNX19PBFCKNY2I" localSheetId="9" hidden="1">#REF!</definedName>
    <definedName name="BEx3EQSLJBDDJRHNX19PBFCKNY2I" localSheetId="12" hidden="1">#REF!</definedName>
    <definedName name="BEx3EQSLJBDDJRHNX19PBFCKNY2I" localSheetId="3" hidden="1">#REF!</definedName>
    <definedName name="BEx3EQSLJBDDJRHNX19PBFCKNY2I" localSheetId="10" hidden="1">#REF!</definedName>
    <definedName name="BEx3EQSLJBDDJRHNX19PBFCKNY2I" hidden="1">#REF!</definedName>
    <definedName name="BEx3EUUAX947Q5N6MY6W0KSNY78Y" localSheetId="9" hidden="1">#REF!</definedName>
    <definedName name="BEx3EUUAX947Q5N6MY6W0KSNY78Y" localSheetId="12" hidden="1">#REF!</definedName>
    <definedName name="BEx3EUUAX947Q5N6MY6W0KSNY78Y" localSheetId="3" hidden="1">#REF!</definedName>
    <definedName name="BEx3EUUAX947Q5N6MY6W0KSNY78Y" localSheetId="10" hidden="1">#REF!</definedName>
    <definedName name="BEx3EUUAX947Q5N6MY6W0KSNY78Y" hidden="1">#REF!</definedName>
    <definedName name="BEx3F3OJYKFH63TY4TBS69H5CI8M" localSheetId="9" hidden="1">#REF!</definedName>
    <definedName name="BEx3F3OJYKFH63TY4TBS69H5CI8M" localSheetId="12" hidden="1">#REF!</definedName>
    <definedName name="BEx3F3OJYKFH63TY4TBS69H5CI8M" localSheetId="3" hidden="1">#REF!</definedName>
    <definedName name="BEx3F3OJYKFH63TY4TBS69H5CI8M" localSheetId="10" hidden="1">#REF!</definedName>
    <definedName name="BEx3F3OJYKFH63TY4TBS69H5CI8M" hidden="1">#REF!</definedName>
    <definedName name="BEx3FHMD1P5XBCH23ZKIFO6ZTCNB" localSheetId="9" hidden="1">#REF!</definedName>
    <definedName name="BEx3FHMD1P5XBCH23ZKIFO6ZTCNB" localSheetId="12" hidden="1">#REF!</definedName>
    <definedName name="BEx3FHMD1P5XBCH23ZKIFO6ZTCNB" localSheetId="3" hidden="1">#REF!</definedName>
    <definedName name="BEx3FHMD1P5XBCH23ZKIFO6ZTCNB" localSheetId="10" hidden="1">#REF!</definedName>
    <definedName name="BEx3FHMD1P5XBCH23ZKIFO6ZTCNB" hidden="1">#REF!</definedName>
    <definedName name="BEx3FI2G3YYIACQHXNXEA15M8ZK5" localSheetId="9" hidden="1">#REF!</definedName>
    <definedName name="BEx3FI2G3YYIACQHXNXEA15M8ZK5" localSheetId="12" hidden="1">#REF!</definedName>
    <definedName name="BEx3FI2G3YYIACQHXNXEA15M8ZK5" localSheetId="3" hidden="1">#REF!</definedName>
    <definedName name="BEx3FI2G3YYIACQHXNXEA15M8ZK5" localSheetId="10" hidden="1">#REF!</definedName>
    <definedName name="BEx3FI2G3YYIACQHXNXEA15M8ZK5" hidden="1">#REF!</definedName>
    <definedName name="BEx3FJ9MHSLDK8W91GO85FX1GX57" localSheetId="9" hidden="1">#REF!</definedName>
    <definedName name="BEx3FJ9MHSLDK8W91GO85FX1GX57" localSheetId="12" hidden="1">#REF!</definedName>
    <definedName name="BEx3FJ9MHSLDK8W91GO85FX1GX57" localSheetId="3" hidden="1">#REF!</definedName>
    <definedName name="BEx3FJ9MHSLDK8W91GO85FX1GX57" localSheetId="10" hidden="1">#REF!</definedName>
    <definedName name="BEx3FJ9MHSLDK8W91GO85FX1GX57" hidden="1">#REF!</definedName>
    <definedName name="BEx3FR251HFU7A33PU01SJUENL2B" localSheetId="9" hidden="1">#REF!</definedName>
    <definedName name="BEx3FR251HFU7A33PU01SJUENL2B" localSheetId="12" hidden="1">#REF!</definedName>
    <definedName name="BEx3FR251HFU7A33PU01SJUENL2B" localSheetId="3" hidden="1">#REF!</definedName>
    <definedName name="BEx3FR251HFU7A33PU01SJUENL2B" localSheetId="10" hidden="1">#REF!</definedName>
    <definedName name="BEx3FR251HFU7A33PU01SJUENL2B" hidden="1">#REF!</definedName>
    <definedName name="BEx3FX7EJL47JSLSWP3EOC265WAE" localSheetId="9" hidden="1">#REF!</definedName>
    <definedName name="BEx3FX7EJL47JSLSWP3EOC265WAE" localSheetId="12" hidden="1">#REF!</definedName>
    <definedName name="BEx3FX7EJL47JSLSWP3EOC265WAE" localSheetId="3" hidden="1">#REF!</definedName>
    <definedName name="BEx3FX7EJL47JSLSWP3EOC265WAE" localSheetId="10" hidden="1">#REF!</definedName>
    <definedName name="BEx3FX7EJL47JSLSWP3EOC265WAE" hidden="1">#REF!</definedName>
    <definedName name="BEx3G201R8NLJ6FIHO2QS0SW9QVV" localSheetId="9" hidden="1">#REF!</definedName>
    <definedName name="BEx3G201R8NLJ6FIHO2QS0SW9QVV" localSheetId="12" hidden="1">#REF!</definedName>
    <definedName name="BEx3G201R8NLJ6FIHO2QS0SW9QVV" localSheetId="3" hidden="1">#REF!</definedName>
    <definedName name="BEx3G201R8NLJ6FIHO2QS0SW9QVV" localSheetId="10" hidden="1">#REF!</definedName>
    <definedName name="BEx3G201R8NLJ6FIHO2QS0SW9QVV" hidden="1">#REF!</definedName>
    <definedName name="BEx3G2LL2II66XY5YCDPG4JE13A3" localSheetId="9" hidden="1">#REF!</definedName>
    <definedName name="BEx3G2LL2II66XY5YCDPG4JE13A3" localSheetId="12" hidden="1">#REF!</definedName>
    <definedName name="BEx3G2LL2II66XY5YCDPG4JE13A3" localSheetId="3" hidden="1">#REF!</definedName>
    <definedName name="BEx3G2LL2II66XY5YCDPG4JE13A3" localSheetId="10" hidden="1">#REF!</definedName>
    <definedName name="BEx3G2LL2II66XY5YCDPG4JE13A3" hidden="1">#REF!</definedName>
    <definedName name="BEx3G2WA0DTYY9D8AGHHOBTPE2B2" localSheetId="9" hidden="1">#REF!</definedName>
    <definedName name="BEx3G2WA0DTYY9D8AGHHOBTPE2B2" localSheetId="12" hidden="1">#REF!</definedName>
    <definedName name="BEx3G2WA0DTYY9D8AGHHOBTPE2B2" localSheetId="3" hidden="1">#REF!</definedName>
    <definedName name="BEx3G2WA0DTYY9D8AGHHOBTPE2B2" localSheetId="10" hidden="1">#REF!</definedName>
    <definedName name="BEx3G2WA0DTYY9D8AGHHOBTPE2B2" hidden="1">#REF!</definedName>
    <definedName name="BEx3GCXR6IAS0B6WJ03GJVH7CO52" localSheetId="9" hidden="1">#REF!</definedName>
    <definedName name="BEx3GCXR6IAS0B6WJ03GJVH7CO52" localSheetId="12" hidden="1">#REF!</definedName>
    <definedName name="BEx3GCXR6IAS0B6WJ03GJVH7CO52" localSheetId="3" hidden="1">#REF!</definedName>
    <definedName name="BEx3GCXR6IAS0B6WJ03GJVH7CO52" localSheetId="10" hidden="1">#REF!</definedName>
    <definedName name="BEx3GCXR6IAS0B6WJ03GJVH7CO52" hidden="1">#REF!</definedName>
    <definedName name="BEx3GEVV18SEQDI1JGY7EN6D1GT1" localSheetId="9" hidden="1">#REF!</definedName>
    <definedName name="BEx3GEVV18SEQDI1JGY7EN6D1GT1" localSheetId="12" hidden="1">#REF!</definedName>
    <definedName name="BEx3GEVV18SEQDI1JGY7EN6D1GT1" localSheetId="3" hidden="1">#REF!</definedName>
    <definedName name="BEx3GEVV18SEQDI1JGY7EN6D1GT1" localSheetId="10" hidden="1">#REF!</definedName>
    <definedName name="BEx3GEVV18SEQDI1JGY7EN6D1GT1" hidden="1">#REF!</definedName>
    <definedName name="BEx3GKFH64MKQX61S7DYTZ15JCPY" localSheetId="9" hidden="1">#REF!</definedName>
    <definedName name="BEx3GKFH64MKQX61S7DYTZ15JCPY" localSheetId="12" hidden="1">#REF!</definedName>
    <definedName name="BEx3GKFH64MKQX61S7DYTZ15JCPY" localSheetId="3" hidden="1">#REF!</definedName>
    <definedName name="BEx3GKFH64MKQX61S7DYTZ15JCPY" localSheetId="10" hidden="1">#REF!</definedName>
    <definedName name="BEx3GKFH64MKQX61S7DYTZ15JCPY" hidden="1">#REF!</definedName>
    <definedName name="BEx3GMJ1Y6UU02DLRL0QXCEKDA6C" localSheetId="9" hidden="1">#REF!</definedName>
    <definedName name="BEx3GMJ1Y6UU02DLRL0QXCEKDA6C" localSheetId="12" hidden="1">#REF!</definedName>
    <definedName name="BEx3GMJ1Y6UU02DLRL0QXCEKDA6C" localSheetId="3" hidden="1">#REF!</definedName>
    <definedName name="BEx3GMJ1Y6UU02DLRL0QXCEKDA6C" localSheetId="10" hidden="1">#REF!</definedName>
    <definedName name="BEx3GMJ1Y6UU02DLRL0QXCEKDA6C" hidden="1">#REF!</definedName>
    <definedName name="BEx3GN4LY0135CBDIN1TU2UEODGF" localSheetId="9" hidden="1">#REF!</definedName>
    <definedName name="BEx3GN4LY0135CBDIN1TU2UEODGF" localSheetId="12" hidden="1">#REF!</definedName>
    <definedName name="BEx3GN4LY0135CBDIN1TU2UEODGF" localSheetId="3" hidden="1">#REF!</definedName>
    <definedName name="BEx3GN4LY0135CBDIN1TU2UEODGF" localSheetId="10" hidden="1">#REF!</definedName>
    <definedName name="BEx3GN4LY0135CBDIN1TU2UEODGF" hidden="1">#REF!</definedName>
    <definedName name="BEx3GPDH2AH4QKT4OOSN563XUHBD" localSheetId="9" hidden="1">#REF!</definedName>
    <definedName name="BEx3GPDH2AH4QKT4OOSN563XUHBD" localSheetId="12" hidden="1">#REF!</definedName>
    <definedName name="BEx3GPDH2AH4QKT4OOSN563XUHBD" localSheetId="3" hidden="1">#REF!</definedName>
    <definedName name="BEx3GPDH2AH4QKT4OOSN563XUHBD" localSheetId="10" hidden="1">#REF!</definedName>
    <definedName name="BEx3GPDH2AH4QKT4OOSN563XUHBD" hidden="1">#REF!</definedName>
    <definedName name="BEx3GRGZOH1A62SHC133FKNN9K23" localSheetId="9" hidden="1">#REF!</definedName>
    <definedName name="BEx3GRGZOH1A62SHC133FKNN9K23" localSheetId="12" hidden="1">#REF!</definedName>
    <definedName name="BEx3GRGZOH1A62SHC133FKNN9K23" localSheetId="3" hidden="1">#REF!</definedName>
    <definedName name="BEx3GRGZOH1A62SHC133FKNN9K23" localSheetId="10" hidden="1">#REF!</definedName>
    <definedName name="BEx3GRGZOH1A62SHC133FKNN9K23" hidden="1">#REF!</definedName>
    <definedName name="BEx3GS2LABKJSRV8GPZLJZVX7NMJ" localSheetId="9" hidden="1">#REF!</definedName>
    <definedName name="BEx3GS2LABKJSRV8GPZLJZVX7NMJ" localSheetId="12" hidden="1">#REF!</definedName>
    <definedName name="BEx3GS2LABKJSRV8GPZLJZVX7NMJ" localSheetId="3" hidden="1">#REF!</definedName>
    <definedName name="BEx3GS2LABKJSRV8GPZLJZVX7NMJ" localSheetId="10" hidden="1">#REF!</definedName>
    <definedName name="BEx3GS2LABKJSRV8GPZLJZVX7NMJ" hidden="1">#REF!</definedName>
    <definedName name="BEx3H05W7OEBR6W6YJKGD6W5M3I1" localSheetId="9" hidden="1">#REF!</definedName>
    <definedName name="BEx3H05W7OEBR6W6YJKGD6W5M3I1" localSheetId="12" hidden="1">#REF!</definedName>
    <definedName name="BEx3H05W7OEBR6W6YJKGD6W5M3I1" localSheetId="3" hidden="1">#REF!</definedName>
    <definedName name="BEx3H05W7OEBR6W6YJKGD6W5M3I1" localSheetId="10" hidden="1">#REF!</definedName>
    <definedName name="BEx3H05W7OEBR6W6YJKGD6W5M3I1" hidden="1">#REF!</definedName>
    <definedName name="BEx3H244GCME7ZDNAXG6ZSJ64ZRE" localSheetId="9" hidden="1">#REF!</definedName>
    <definedName name="BEx3H244GCME7ZDNAXG6ZSJ64ZRE" localSheetId="12" hidden="1">#REF!</definedName>
    <definedName name="BEx3H244GCME7ZDNAXG6ZSJ64ZRE" localSheetId="3" hidden="1">#REF!</definedName>
    <definedName name="BEx3H244GCME7ZDNAXG6ZSJ64ZRE" localSheetId="10" hidden="1">#REF!</definedName>
    <definedName name="BEx3H244GCME7ZDNAXG6ZSJ64ZRE" hidden="1">#REF!</definedName>
    <definedName name="BEx3H5UX2GZFZZT657YR76RHW5I6" localSheetId="9" hidden="1">#REF!</definedName>
    <definedName name="BEx3H5UX2GZFZZT657YR76RHW5I6" localSheetId="12" hidden="1">#REF!</definedName>
    <definedName name="BEx3H5UX2GZFZZT657YR76RHW5I6" localSheetId="3" hidden="1">#REF!</definedName>
    <definedName name="BEx3H5UX2GZFZZT657YR76RHW5I6" localSheetId="10" hidden="1">#REF!</definedName>
    <definedName name="BEx3H5UX2GZFZZT657YR76RHW5I6" hidden="1">#REF!</definedName>
    <definedName name="BEx3HACPKDZVUOS9WBDCCFJB46DK" localSheetId="9" hidden="1">#REF!</definedName>
    <definedName name="BEx3HACPKDZVUOS9WBDCCFJB46DK" localSheetId="12" hidden="1">#REF!</definedName>
    <definedName name="BEx3HACPKDZVUOS9WBDCCFJB46DK" localSheetId="3" hidden="1">#REF!</definedName>
    <definedName name="BEx3HACPKDZVUOS9WBDCCFJB46DK" localSheetId="10" hidden="1">#REF!</definedName>
    <definedName name="BEx3HACPKDZVUOS9WBDCCFJB46DK" hidden="1">#REF!</definedName>
    <definedName name="BEx3HMSEFOP6DBM4R97XA6B7NFG6" localSheetId="9" hidden="1">#REF!</definedName>
    <definedName name="BEx3HMSEFOP6DBM4R97XA6B7NFG6" localSheetId="12" hidden="1">#REF!</definedName>
    <definedName name="BEx3HMSEFOP6DBM4R97XA6B7NFG6" localSheetId="3" hidden="1">#REF!</definedName>
    <definedName name="BEx3HMSEFOP6DBM4R97XA6B7NFG6" localSheetId="10" hidden="1">#REF!</definedName>
    <definedName name="BEx3HMSEFOP6DBM4R97XA6B7NFG6" hidden="1">#REF!</definedName>
    <definedName name="BEx3HWJ5SQSD2CVCQNR183X44FR8" localSheetId="9" hidden="1">#REF!</definedName>
    <definedName name="BEx3HWJ5SQSD2CVCQNR183X44FR8" localSheetId="12" hidden="1">#REF!</definedName>
    <definedName name="BEx3HWJ5SQSD2CVCQNR183X44FR8" localSheetId="3" hidden="1">#REF!</definedName>
    <definedName name="BEx3HWJ5SQSD2CVCQNR183X44FR8" localSheetId="10" hidden="1">#REF!</definedName>
    <definedName name="BEx3HWJ5SQSD2CVCQNR183X44FR8" hidden="1">#REF!</definedName>
    <definedName name="BEx3I09YVXO0G4X7KGSA4WGORM35" localSheetId="9" hidden="1">#REF!</definedName>
    <definedName name="BEx3I09YVXO0G4X7KGSA4WGORM35" localSheetId="12" hidden="1">#REF!</definedName>
    <definedName name="BEx3I09YVXO0G4X7KGSA4WGORM35" localSheetId="3" hidden="1">#REF!</definedName>
    <definedName name="BEx3I09YVXO0G4X7KGSA4WGORM35" localSheetId="10" hidden="1">#REF!</definedName>
    <definedName name="BEx3I09YVXO0G4X7KGSA4WGORM35" hidden="1">#REF!</definedName>
    <definedName name="BEx3I3KN8WAL54AYYACGCUM43J9W" localSheetId="9" hidden="1">#REF!</definedName>
    <definedName name="BEx3I3KN8WAL54AYYACGCUM43J9W" localSheetId="12" hidden="1">#REF!</definedName>
    <definedName name="BEx3I3KN8WAL54AYYACGCUM43J9W" localSheetId="3" hidden="1">#REF!</definedName>
    <definedName name="BEx3I3KN8WAL54AYYACGCUM43J9W" localSheetId="10" hidden="1">#REF!</definedName>
    <definedName name="BEx3I3KN8WAL54AYYACGCUM43J9W" hidden="1">#REF!</definedName>
    <definedName name="BEx3ICF1GY8HQEBIU9S43PDJ90BX" localSheetId="9" hidden="1">#REF!</definedName>
    <definedName name="BEx3ICF1GY8HQEBIU9S43PDJ90BX" localSheetId="12" hidden="1">#REF!</definedName>
    <definedName name="BEx3ICF1GY8HQEBIU9S43PDJ90BX" localSheetId="3" hidden="1">#REF!</definedName>
    <definedName name="BEx3ICF1GY8HQEBIU9S43PDJ90BX" localSheetId="10" hidden="1">#REF!</definedName>
    <definedName name="BEx3ICF1GY8HQEBIU9S43PDJ90BX" hidden="1">#REF!</definedName>
    <definedName name="BEx3IYAH2DEBFWO8F94H4MXE3RLY" localSheetId="9" hidden="1">#REF!</definedName>
    <definedName name="BEx3IYAH2DEBFWO8F94H4MXE3RLY" localSheetId="12" hidden="1">#REF!</definedName>
    <definedName name="BEx3IYAH2DEBFWO8F94H4MXE3RLY" localSheetId="3" hidden="1">#REF!</definedName>
    <definedName name="BEx3IYAH2DEBFWO8F94H4MXE3RLY" localSheetId="10" hidden="1">#REF!</definedName>
    <definedName name="BEx3IYAH2DEBFWO8F94H4MXE3RLY" hidden="1">#REF!</definedName>
    <definedName name="BEx3IZSG3932LSWHR5YV78IVRPCK" localSheetId="9" hidden="1">#REF!</definedName>
    <definedName name="BEx3IZSG3932LSWHR5YV78IVRPCK" localSheetId="12" hidden="1">#REF!</definedName>
    <definedName name="BEx3IZSG3932LSWHR5YV78IVRPCK" localSheetId="3" hidden="1">#REF!</definedName>
    <definedName name="BEx3IZSG3932LSWHR5YV78IVRPCK" localSheetId="10" hidden="1">#REF!</definedName>
    <definedName name="BEx3IZSG3932LSWHR5YV78IVRPCK" hidden="1">#REF!</definedName>
    <definedName name="BEx3IZXXSYEW50379N2EAFWO8DZV" localSheetId="9" hidden="1">#REF!</definedName>
    <definedName name="BEx3IZXXSYEW50379N2EAFWO8DZV" localSheetId="12" hidden="1">#REF!</definedName>
    <definedName name="BEx3IZXXSYEW50379N2EAFWO8DZV" localSheetId="3" hidden="1">#REF!</definedName>
    <definedName name="BEx3IZXXSYEW50379N2EAFWO8DZV" localSheetId="10" hidden="1">#REF!</definedName>
    <definedName name="BEx3IZXXSYEW50379N2EAFWO8DZV" hidden="1">#REF!</definedName>
    <definedName name="BEx3J1VZVGTKT4ATPO9O5JCSFTTR" localSheetId="9" hidden="1">#REF!</definedName>
    <definedName name="BEx3J1VZVGTKT4ATPO9O5JCSFTTR" localSheetId="12" hidden="1">#REF!</definedName>
    <definedName name="BEx3J1VZVGTKT4ATPO9O5JCSFTTR" localSheetId="3" hidden="1">#REF!</definedName>
    <definedName name="BEx3J1VZVGTKT4ATPO9O5JCSFTTR" localSheetId="10" hidden="1">#REF!</definedName>
    <definedName name="BEx3J1VZVGTKT4ATPO9O5JCSFTTR" hidden="1">#REF!</definedName>
    <definedName name="BEx3JC2TY7JNAAC3L7QHVPQXLGQ8" localSheetId="9" hidden="1">#REF!</definedName>
    <definedName name="BEx3JC2TY7JNAAC3L7QHVPQXLGQ8" localSheetId="12" hidden="1">#REF!</definedName>
    <definedName name="BEx3JC2TY7JNAAC3L7QHVPQXLGQ8" localSheetId="3" hidden="1">#REF!</definedName>
    <definedName name="BEx3JC2TY7JNAAC3L7QHVPQXLGQ8" localSheetId="10" hidden="1">#REF!</definedName>
    <definedName name="BEx3JC2TY7JNAAC3L7QHVPQXLGQ8" hidden="1">#REF!</definedName>
    <definedName name="BEx3JMF5D7ODCJ7THAJTC1GFSG95" localSheetId="9" hidden="1">#REF!</definedName>
    <definedName name="BEx3JMF5D7ODCJ7THAJTC1GFSG95" localSheetId="12" hidden="1">#REF!</definedName>
    <definedName name="BEx3JMF5D7ODCJ7THAJTC1GFSG95" localSheetId="3" hidden="1">#REF!</definedName>
    <definedName name="BEx3JMF5D7ODCJ7THAJTC1GFSG95" localSheetId="10" hidden="1">#REF!</definedName>
    <definedName name="BEx3JMF5D7ODCJ7THAJTC1GFSG95" hidden="1">#REF!</definedName>
    <definedName name="BEx3JX23SYDIGOGM4Y0CQFBW8ZBV" localSheetId="9" hidden="1">#REF!</definedName>
    <definedName name="BEx3JX23SYDIGOGM4Y0CQFBW8ZBV" localSheetId="12" hidden="1">#REF!</definedName>
    <definedName name="BEx3JX23SYDIGOGM4Y0CQFBW8ZBV" localSheetId="3" hidden="1">#REF!</definedName>
    <definedName name="BEx3JX23SYDIGOGM4Y0CQFBW8ZBV" localSheetId="10" hidden="1">#REF!</definedName>
    <definedName name="BEx3JX23SYDIGOGM4Y0CQFBW8ZBV" hidden="1">#REF!</definedName>
    <definedName name="BEx3JXCXCVBZJGV5VEG9MJEI01AL" localSheetId="9" hidden="1">#REF!</definedName>
    <definedName name="BEx3JXCXCVBZJGV5VEG9MJEI01AL" localSheetId="12" hidden="1">#REF!</definedName>
    <definedName name="BEx3JXCXCVBZJGV5VEG9MJEI01AL" localSheetId="3" hidden="1">#REF!</definedName>
    <definedName name="BEx3JXCXCVBZJGV5VEG9MJEI01AL" localSheetId="10" hidden="1">#REF!</definedName>
    <definedName name="BEx3JXCXCVBZJGV5VEG9MJEI01AL" hidden="1">#REF!</definedName>
    <definedName name="BEx3JYK2N7X59TPJSKYZ77ENY8SS" localSheetId="9" hidden="1">#REF!</definedName>
    <definedName name="BEx3JYK2N7X59TPJSKYZ77ENY8SS" localSheetId="12" hidden="1">#REF!</definedName>
    <definedName name="BEx3JYK2N7X59TPJSKYZ77ENY8SS" localSheetId="3" hidden="1">#REF!</definedName>
    <definedName name="BEx3JYK2N7X59TPJSKYZ77ENY8SS" localSheetId="10" hidden="1">#REF!</definedName>
    <definedName name="BEx3JYK2N7X59TPJSKYZ77ENY8SS" hidden="1">#REF!</definedName>
    <definedName name="BEx3K13PSDK50JLCLD0GX8L4TWAH" localSheetId="9" hidden="1">#REF!</definedName>
    <definedName name="BEx3K13PSDK50JLCLD0GX8L4TWAH" localSheetId="12" hidden="1">#REF!</definedName>
    <definedName name="BEx3K13PSDK50JLCLD0GX8L4TWAH" localSheetId="3" hidden="1">#REF!</definedName>
    <definedName name="BEx3K13PSDK50JLCLD0GX8L4TWAH" localSheetId="10" hidden="1">#REF!</definedName>
    <definedName name="BEx3K13PSDK50JLCLD0GX8L4TWAH" hidden="1">#REF!</definedName>
    <definedName name="BEx3K4EII7GU1CG0BN7UL15M6J8Z" localSheetId="9" hidden="1">#REF!</definedName>
    <definedName name="BEx3K4EII7GU1CG0BN7UL15M6J8Z" localSheetId="12" hidden="1">#REF!</definedName>
    <definedName name="BEx3K4EII7GU1CG0BN7UL15M6J8Z" localSheetId="3" hidden="1">#REF!</definedName>
    <definedName name="BEx3K4EII7GU1CG0BN7UL15M6J8Z" localSheetId="10" hidden="1">#REF!</definedName>
    <definedName name="BEx3K4EII7GU1CG0BN7UL15M6J8Z" hidden="1">#REF!</definedName>
    <definedName name="BEx3K4ZXQUQ2KYZF74B84SO48XMW" localSheetId="9" hidden="1">#REF!</definedName>
    <definedName name="BEx3K4ZXQUQ2KYZF74B84SO48XMW" localSheetId="12" hidden="1">#REF!</definedName>
    <definedName name="BEx3K4ZXQUQ2KYZF74B84SO48XMW" localSheetId="3" hidden="1">#REF!</definedName>
    <definedName name="BEx3K4ZXQUQ2KYZF74B84SO48XMW" localSheetId="10" hidden="1">#REF!</definedName>
    <definedName name="BEx3K4ZXQUQ2KYZF74B84SO48XMW" hidden="1">#REF!</definedName>
    <definedName name="BEx3KEFXUCVNVPH7KSEGAZYX13B5" localSheetId="9" hidden="1">#REF!</definedName>
    <definedName name="BEx3KEFXUCVNVPH7KSEGAZYX13B5" localSheetId="12" hidden="1">#REF!</definedName>
    <definedName name="BEx3KEFXUCVNVPH7KSEGAZYX13B5" localSheetId="3" hidden="1">#REF!</definedName>
    <definedName name="BEx3KEFXUCVNVPH7KSEGAZYX13B5" localSheetId="10" hidden="1">#REF!</definedName>
    <definedName name="BEx3KEFXUCVNVPH7KSEGAZYX13B5" hidden="1">#REF!</definedName>
    <definedName name="BEx3KFXUAF6YXAA47B7Q6X9B3VGB" localSheetId="9" hidden="1">#REF!</definedName>
    <definedName name="BEx3KFXUAF6YXAA47B7Q6X9B3VGB" localSheetId="12" hidden="1">#REF!</definedName>
    <definedName name="BEx3KFXUAF6YXAA47B7Q6X9B3VGB" localSheetId="3" hidden="1">#REF!</definedName>
    <definedName name="BEx3KFXUAF6YXAA47B7Q6X9B3VGB" localSheetId="10" hidden="1">#REF!</definedName>
    <definedName name="BEx3KFXUAF6YXAA47B7Q6X9B3VGB" hidden="1">#REF!</definedName>
    <definedName name="BEx3KIXQYOGMPK4WJJAVBRX4NR28" localSheetId="9" hidden="1">#REF!</definedName>
    <definedName name="BEx3KIXQYOGMPK4WJJAVBRX4NR28" localSheetId="12" hidden="1">#REF!</definedName>
    <definedName name="BEx3KIXQYOGMPK4WJJAVBRX4NR28" localSheetId="3" hidden="1">#REF!</definedName>
    <definedName name="BEx3KIXQYOGMPK4WJJAVBRX4NR28" localSheetId="10" hidden="1">#REF!</definedName>
    <definedName name="BEx3KIXQYOGMPK4WJJAVBRX4NR28" hidden="1">#REF!</definedName>
    <definedName name="BEx3KJOMVOSFZVJUL3GKCNP6DQDS" localSheetId="9" hidden="1">#REF!</definedName>
    <definedName name="BEx3KJOMVOSFZVJUL3GKCNP6DQDS" localSheetId="12" hidden="1">#REF!</definedName>
    <definedName name="BEx3KJOMVOSFZVJUL3GKCNP6DQDS" localSheetId="3" hidden="1">#REF!</definedName>
    <definedName name="BEx3KJOMVOSFZVJUL3GKCNP6DQDS" localSheetId="10" hidden="1">#REF!</definedName>
    <definedName name="BEx3KJOMVOSFZVJUL3GKCNP6DQDS" hidden="1">#REF!</definedName>
    <definedName name="BEx3KP2VRBMORK0QEAZUYCXL3DHJ" localSheetId="9" hidden="1">#REF!</definedName>
    <definedName name="BEx3KP2VRBMORK0QEAZUYCXL3DHJ" localSheetId="12" hidden="1">#REF!</definedName>
    <definedName name="BEx3KP2VRBMORK0QEAZUYCXL3DHJ" localSheetId="3" hidden="1">#REF!</definedName>
    <definedName name="BEx3KP2VRBMORK0QEAZUYCXL3DHJ" localSheetId="10" hidden="1">#REF!</definedName>
    <definedName name="BEx3KP2VRBMORK0QEAZUYCXL3DHJ" hidden="1">#REF!</definedName>
    <definedName name="BEx3L4IN3LI4C26SITKTGAH27CDU" localSheetId="9" hidden="1">#REF!</definedName>
    <definedName name="BEx3L4IN3LI4C26SITKTGAH27CDU" localSheetId="12" hidden="1">#REF!</definedName>
    <definedName name="BEx3L4IN3LI4C26SITKTGAH27CDU" localSheetId="3" hidden="1">#REF!</definedName>
    <definedName name="BEx3L4IN3LI4C26SITKTGAH27CDU" localSheetId="10" hidden="1">#REF!</definedName>
    <definedName name="BEx3L4IN3LI4C26SITKTGAH27CDU" hidden="1">#REF!</definedName>
    <definedName name="BEx3L4YQ0J7ZU0M5QM6YIPCEYC9K" localSheetId="9" hidden="1">#REF!</definedName>
    <definedName name="BEx3L4YQ0J7ZU0M5QM6YIPCEYC9K" localSheetId="12" hidden="1">#REF!</definedName>
    <definedName name="BEx3L4YQ0J7ZU0M5QM6YIPCEYC9K" localSheetId="3" hidden="1">#REF!</definedName>
    <definedName name="BEx3L4YQ0J7ZU0M5QM6YIPCEYC9K" localSheetId="10" hidden="1">#REF!</definedName>
    <definedName name="BEx3L4YQ0J7ZU0M5QM6YIPCEYC9K" hidden="1">#REF!</definedName>
    <definedName name="BEx3L60DJOR7NQN42G7YSAODP1EX" localSheetId="9" hidden="1">#REF!</definedName>
    <definedName name="BEx3L60DJOR7NQN42G7YSAODP1EX" localSheetId="12" hidden="1">#REF!</definedName>
    <definedName name="BEx3L60DJOR7NQN42G7YSAODP1EX" localSheetId="3" hidden="1">#REF!</definedName>
    <definedName name="BEx3L60DJOR7NQN42G7YSAODP1EX" localSheetId="10" hidden="1">#REF!</definedName>
    <definedName name="BEx3L60DJOR7NQN42G7YSAODP1EX" hidden="1">#REF!</definedName>
    <definedName name="BEx3L7D0PI38HWZ7VADU16C9E33D" localSheetId="9" hidden="1">#REF!</definedName>
    <definedName name="BEx3L7D0PI38HWZ7VADU16C9E33D" localSheetId="12" hidden="1">#REF!</definedName>
    <definedName name="BEx3L7D0PI38HWZ7VADU16C9E33D" localSheetId="3" hidden="1">#REF!</definedName>
    <definedName name="BEx3L7D0PI38HWZ7VADU16C9E33D" localSheetId="10" hidden="1">#REF!</definedName>
    <definedName name="BEx3L7D0PI38HWZ7VADU16C9E33D" hidden="1">#REF!</definedName>
    <definedName name="BEx3LANPY1HT49TAH98H4B9RC1D4" localSheetId="12" hidden="1">#REF!</definedName>
    <definedName name="BEx3LANPY1HT49TAH98H4B9RC1D4" hidden="1">#REF!</definedName>
    <definedName name="BEx3LM1PR4Y7KINKMTMKR984GX8Q" localSheetId="9" hidden="1">#REF!</definedName>
    <definedName name="BEx3LM1PR4Y7KINKMTMKR984GX8Q" localSheetId="12" hidden="1">#REF!</definedName>
    <definedName name="BEx3LM1PR4Y7KINKMTMKR984GX8Q" localSheetId="3" hidden="1">#REF!</definedName>
    <definedName name="BEx3LM1PR4Y7KINKMTMKR984GX8Q" localSheetId="10" hidden="1">#REF!</definedName>
    <definedName name="BEx3LM1PR4Y7KINKMTMKR984GX8Q" hidden="1">#REF!</definedName>
    <definedName name="BEx3LM1PWWC9WH0R5TX5K06V559U" localSheetId="9" hidden="1">#REF!</definedName>
    <definedName name="BEx3LM1PWWC9WH0R5TX5K06V559U" localSheetId="12" hidden="1">#REF!</definedName>
    <definedName name="BEx3LM1PWWC9WH0R5TX5K06V559U" localSheetId="3" hidden="1">#REF!</definedName>
    <definedName name="BEx3LM1PWWC9WH0R5TX5K06V559U" localSheetId="10" hidden="1">#REF!</definedName>
    <definedName name="BEx3LM1PWWC9WH0R5TX5K06V559U" hidden="1">#REF!</definedName>
    <definedName name="BEx3LPCEZ1C0XEKNCM3YT09JWCUO" localSheetId="9" hidden="1">#REF!</definedName>
    <definedName name="BEx3LPCEZ1C0XEKNCM3YT09JWCUO" localSheetId="12" hidden="1">#REF!</definedName>
    <definedName name="BEx3LPCEZ1C0XEKNCM3YT09JWCUO" localSheetId="3" hidden="1">#REF!</definedName>
    <definedName name="BEx3LPCEZ1C0XEKNCM3YT09JWCUO" localSheetId="10" hidden="1">#REF!</definedName>
    <definedName name="BEx3LPCEZ1C0XEKNCM3YT09JWCUO" hidden="1">#REF!</definedName>
    <definedName name="BEx3LSXW33WR1ECIMRYUPFBJXGGH" localSheetId="9" hidden="1">#REF!</definedName>
    <definedName name="BEx3LSXW33WR1ECIMRYUPFBJXGGH" localSheetId="12" hidden="1">#REF!</definedName>
    <definedName name="BEx3LSXW33WR1ECIMRYUPFBJXGGH" localSheetId="3" hidden="1">#REF!</definedName>
    <definedName name="BEx3LSXW33WR1ECIMRYUPFBJXGGH" localSheetId="10" hidden="1">#REF!</definedName>
    <definedName name="BEx3LSXW33WR1ECIMRYUPFBJXGGH" hidden="1">#REF!</definedName>
    <definedName name="BEx3M1MR1K1NQD03H74BFWOK4MWQ" localSheetId="9" hidden="1">#REF!</definedName>
    <definedName name="BEx3M1MR1K1NQD03H74BFWOK4MWQ" localSheetId="12" hidden="1">#REF!</definedName>
    <definedName name="BEx3M1MR1K1NQD03H74BFWOK4MWQ" localSheetId="3" hidden="1">#REF!</definedName>
    <definedName name="BEx3M1MR1K1NQD03H74BFWOK4MWQ" localSheetId="10" hidden="1">#REF!</definedName>
    <definedName name="BEx3M1MR1K1NQD03H74BFWOK4MWQ" hidden="1">#REF!</definedName>
    <definedName name="BEx3M4H77MYUKOOD31H9F80NMVK8" localSheetId="9" hidden="1">#REF!</definedName>
    <definedName name="BEx3M4H77MYUKOOD31H9F80NMVK8" localSheetId="12" hidden="1">#REF!</definedName>
    <definedName name="BEx3M4H77MYUKOOD31H9F80NMVK8" localSheetId="3" hidden="1">#REF!</definedName>
    <definedName name="BEx3M4H77MYUKOOD31H9F80NMVK8" localSheetId="10" hidden="1">#REF!</definedName>
    <definedName name="BEx3M4H77MYUKOOD31H9F80NMVK8" hidden="1">#REF!</definedName>
    <definedName name="BEx3M9VFX329PZWYC4DMZ6P3W9R2" localSheetId="9" hidden="1">#REF!</definedName>
    <definedName name="BEx3M9VFX329PZWYC4DMZ6P3W9R2" localSheetId="12" hidden="1">#REF!</definedName>
    <definedName name="BEx3M9VFX329PZWYC4DMZ6P3W9R2" localSheetId="3" hidden="1">#REF!</definedName>
    <definedName name="BEx3M9VFX329PZWYC4DMZ6P3W9R2" localSheetId="10" hidden="1">#REF!</definedName>
    <definedName name="BEx3M9VFX329PZWYC4DMZ6P3W9R2" hidden="1">#REF!</definedName>
    <definedName name="BEx3MCQ0VEBV0CZXDS505L38EQ8N" localSheetId="9" hidden="1">#REF!</definedName>
    <definedName name="BEx3MCQ0VEBV0CZXDS505L38EQ8N" localSheetId="12" hidden="1">#REF!</definedName>
    <definedName name="BEx3MCQ0VEBV0CZXDS505L38EQ8N" localSheetId="3" hidden="1">#REF!</definedName>
    <definedName name="BEx3MCQ0VEBV0CZXDS505L38EQ8N" localSheetId="10" hidden="1">#REF!</definedName>
    <definedName name="BEx3MCQ0VEBV0CZXDS505L38EQ8N" hidden="1">#REF!</definedName>
    <definedName name="BEx3MEYV5LQY0BAL7V3CFAFVOM3T" localSheetId="9" hidden="1">#REF!</definedName>
    <definedName name="BEx3MEYV5LQY0BAL7V3CFAFVOM3T" localSheetId="12" hidden="1">#REF!</definedName>
    <definedName name="BEx3MEYV5LQY0BAL7V3CFAFVOM3T" localSheetId="3" hidden="1">#REF!</definedName>
    <definedName name="BEx3MEYV5LQY0BAL7V3CFAFVOM3T" localSheetId="10" hidden="1">#REF!</definedName>
    <definedName name="BEx3MEYV5LQY0BAL7V3CFAFVOM3T" hidden="1">#REF!</definedName>
    <definedName name="BEx3MF9LX8G8DXGARRYNTDH542WG" localSheetId="9" hidden="1">#REF!</definedName>
    <definedName name="BEx3MF9LX8G8DXGARRYNTDH542WG" localSheetId="12" hidden="1">#REF!</definedName>
    <definedName name="BEx3MF9LX8G8DXGARRYNTDH542WG" localSheetId="3" hidden="1">#REF!</definedName>
    <definedName name="BEx3MF9LX8G8DXGARRYNTDH542WG" localSheetId="10" hidden="1">#REF!</definedName>
    <definedName name="BEx3MF9LX8G8DXGARRYNTDH542WG" hidden="1">#REF!</definedName>
    <definedName name="BEx3MREOFWJQEYMCMBL7ZE06NBN6" localSheetId="9" hidden="1">#REF!</definedName>
    <definedName name="BEx3MREOFWJQEYMCMBL7ZE06NBN6" localSheetId="12" hidden="1">#REF!</definedName>
    <definedName name="BEx3MREOFWJQEYMCMBL7ZE06NBN6" localSheetId="3" hidden="1">#REF!</definedName>
    <definedName name="BEx3MREOFWJQEYMCMBL7ZE06NBN6" localSheetId="10" hidden="1">#REF!</definedName>
    <definedName name="BEx3MREOFWJQEYMCMBL7ZE06NBN6" hidden="1">#REF!</definedName>
    <definedName name="BEx3MSGD8I6KBFD4XFWYGH3DKUK3" localSheetId="9" hidden="1">#REF!</definedName>
    <definedName name="BEx3MSGD8I6KBFD4XFWYGH3DKUK3" localSheetId="12" hidden="1">#REF!</definedName>
    <definedName name="BEx3MSGD8I6KBFD4XFWYGH3DKUK3" localSheetId="3" hidden="1">#REF!</definedName>
    <definedName name="BEx3MSGD8I6KBFD4XFWYGH3DKUK3" localSheetId="10" hidden="1">#REF!</definedName>
    <definedName name="BEx3MSGD8I6KBFD4XFWYGH3DKUK3" hidden="1">#REF!</definedName>
    <definedName name="BEx3NDQFYEWZAUGWFMGT2R7E7RBT" localSheetId="9" hidden="1">#REF!</definedName>
    <definedName name="BEx3NDQFYEWZAUGWFMGT2R7E7RBT" localSheetId="12" hidden="1">#REF!</definedName>
    <definedName name="BEx3NDQFYEWZAUGWFMGT2R7E7RBT" localSheetId="3" hidden="1">#REF!</definedName>
    <definedName name="BEx3NDQFYEWZAUGWFMGT2R7E7RBT" localSheetId="10" hidden="1">#REF!</definedName>
    <definedName name="BEx3NDQFYEWZAUGWFMGT2R7E7RBT" hidden="1">#REF!</definedName>
    <definedName name="BEx3NGQBX2HEDKOCDX0TX1TGBB3P" localSheetId="9" hidden="1">#REF!</definedName>
    <definedName name="BEx3NGQBX2HEDKOCDX0TX1TGBB3P" localSheetId="12" hidden="1">#REF!</definedName>
    <definedName name="BEx3NGQBX2HEDKOCDX0TX1TGBB3P" localSheetId="3" hidden="1">#REF!</definedName>
    <definedName name="BEx3NGQBX2HEDKOCDX0TX1TGBB3P" localSheetId="10" hidden="1">#REF!</definedName>
    <definedName name="BEx3NGQBX2HEDKOCDX0TX1TGBB3P" hidden="1">#REF!</definedName>
    <definedName name="BEx3NLIZ7PHF2XE59ECZ3MD04ZG1" localSheetId="9" hidden="1">#REF!</definedName>
    <definedName name="BEx3NLIZ7PHF2XE59ECZ3MD04ZG1" localSheetId="12" hidden="1">#REF!</definedName>
    <definedName name="BEx3NLIZ7PHF2XE59ECZ3MD04ZG1" localSheetId="3" hidden="1">#REF!</definedName>
    <definedName name="BEx3NLIZ7PHF2XE59ECZ3MD04ZG1" localSheetId="10" hidden="1">#REF!</definedName>
    <definedName name="BEx3NLIZ7PHF2XE59ECZ3MD04ZG1" hidden="1">#REF!</definedName>
    <definedName name="BEx3NMQ4BVC94728AUM7CCX7UHTU" localSheetId="9" hidden="1">#REF!</definedName>
    <definedName name="BEx3NMQ4BVC94728AUM7CCX7UHTU" localSheetId="12" hidden="1">#REF!</definedName>
    <definedName name="BEx3NMQ4BVC94728AUM7CCX7UHTU" localSheetId="3" hidden="1">#REF!</definedName>
    <definedName name="BEx3NMQ4BVC94728AUM7CCX7UHTU" localSheetId="10" hidden="1">#REF!</definedName>
    <definedName name="BEx3NMQ4BVC94728AUM7CCX7UHTU" hidden="1">#REF!</definedName>
    <definedName name="BEx3NR2I4OUFP3Z2QZEDU2PIFIDI" localSheetId="9" hidden="1">#REF!</definedName>
    <definedName name="BEx3NR2I4OUFP3Z2QZEDU2PIFIDI" localSheetId="12" hidden="1">#REF!</definedName>
    <definedName name="BEx3NR2I4OUFP3Z2QZEDU2PIFIDI" localSheetId="3" hidden="1">#REF!</definedName>
    <definedName name="BEx3NR2I4OUFP3Z2QZEDU2PIFIDI" localSheetId="10" hidden="1">#REF!</definedName>
    <definedName name="BEx3NR2I4OUFP3Z2QZEDU2PIFIDI" hidden="1">#REF!</definedName>
    <definedName name="BEx3O19B8FTTAPVT5DZXQGQXWFR8" localSheetId="9" hidden="1">#REF!</definedName>
    <definedName name="BEx3O19B8FTTAPVT5DZXQGQXWFR8" localSheetId="12" hidden="1">#REF!</definedName>
    <definedName name="BEx3O19B8FTTAPVT5DZXQGQXWFR8" localSheetId="3" hidden="1">#REF!</definedName>
    <definedName name="BEx3O19B8FTTAPVT5DZXQGQXWFR8" localSheetId="10" hidden="1">#REF!</definedName>
    <definedName name="BEx3O19B8FTTAPVT5DZXQGQXWFR8" hidden="1">#REF!</definedName>
    <definedName name="BEx3O85IKWARA6NCJOLRBRJFMEWW" localSheetId="9" hidden="1">#REF!</definedName>
    <definedName name="BEx3O85IKWARA6NCJOLRBRJFMEWW" localSheetId="12" hidden="1">#REF!</definedName>
    <definedName name="BEx3O85IKWARA6NCJOLRBRJFMEWW" localSheetId="3" hidden="1">#REF!</definedName>
    <definedName name="BEx3O85IKWARA6NCJOLRBRJFMEWW" localSheetId="10" hidden="1">#REF!</definedName>
    <definedName name="BEx3O85IKWARA6NCJOLRBRJFMEWW" hidden="1">#REF!</definedName>
    <definedName name="BEx3OJZSCGFRW7SVGBFI0X9DNVMM" localSheetId="9" hidden="1">#REF!</definedName>
    <definedName name="BEx3OJZSCGFRW7SVGBFI0X9DNVMM" localSheetId="12" hidden="1">#REF!</definedName>
    <definedName name="BEx3OJZSCGFRW7SVGBFI0X9DNVMM" localSheetId="3" hidden="1">#REF!</definedName>
    <definedName name="BEx3OJZSCGFRW7SVGBFI0X9DNVMM" localSheetId="10" hidden="1">#REF!</definedName>
    <definedName name="BEx3OJZSCGFRW7SVGBFI0X9DNVMM" hidden="1">#REF!</definedName>
    <definedName name="BEx3ORSBUXAF21MKEY90YJV9AY9A" localSheetId="9" hidden="1">#REF!</definedName>
    <definedName name="BEx3ORSBUXAF21MKEY90YJV9AY9A" localSheetId="12" hidden="1">#REF!</definedName>
    <definedName name="BEx3ORSBUXAF21MKEY90YJV9AY9A" localSheetId="3" hidden="1">#REF!</definedName>
    <definedName name="BEx3ORSBUXAF21MKEY90YJV9AY9A" localSheetId="10" hidden="1">#REF!</definedName>
    <definedName name="BEx3ORSBUXAF21MKEY90YJV9AY9A" hidden="1">#REF!</definedName>
    <definedName name="BEx3OUS0N576NJN078Y1BWUWQK6B" localSheetId="9" hidden="1">#REF!</definedName>
    <definedName name="BEx3OUS0N576NJN078Y1BWUWQK6B" localSheetId="12" hidden="1">#REF!</definedName>
    <definedName name="BEx3OUS0N576NJN078Y1BWUWQK6B" localSheetId="3" hidden="1">#REF!</definedName>
    <definedName name="BEx3OUS0N576NJN078Y1BWUWQK6B" localSheetId="10" hidden="1">#REF!</definedName>
    <definedName name="BEx3OUS0N576NJN078Y1BWUWQK6B" hidden="1">#REF!</definedName>
    <definedName name="BEx3OV8BH6PYNZT7C246LOAU9SVX" localSheetId="9" hidden="1">#REF!</definedName>
    <definedName name="BEx3OV8BH6PYNZT7C246LOAU9SVX" localSheetId="12" hidden="1">#REF!</definedName>
    <definedName name="BEx3OV8BH6PYNZT7C246LOAU9SVX" localSheetId="3" hidden="1">#REF!</definedName>
    <definedName name="BEx3OV8BH6PYNZT7C246LOAU9SVX" localSheetId="10" hidden="1">#REF!</definedName>
    <definedName name="BEx3OV8BH6PYNZT7C246LOAU9SVX" hidden="1">#REF!</definedName>
    <definedName name="BEx3OXRYJZUEY6E72UJU0PHLMYAR" localSheetId="9" hidden="1">#REF!</definedName>
    <definedName name="BEx3OXRYJZUEY6E72UJU0PHLMYAR" localSheetId="12" hidden="1">#REF!</definedName>
    <definedName name="BEx3OXRYJZUEY6E72UJU0PHLMYAR" localSheetId="3" hidden="1">#REF!</definedName>
    <definedName name="BEx3OXRYJZUEY6E72UJU0PHLMYAR" localSheetId="10" hidden="1">#REF!</definedName>
    <definedName name="BEx3OXRYJZUEY6E72UJU0PHLMYAR" hidden="1">#REF!</definedName>
    <definedName name="BEx3P3RP5PYI4BJVYGNU1V7KT5EH" localSheetId="9" hidden="1">#REF!</definedName>
    <definedName name="BEx3P3RP5PYI4BJVYGNU1V7KT5EH" localSheetId="12" hidden="1">#REF!</definedName>
    <definedName name="BEx3P3RP5PYI4BJVYGNU1V7KT5EH" localSheetId="3" hidden="1">#REF!</definedName>
    <definedName name="BEx3P3RP5PYI4BJVYGNU1V7KT5EH" localSheetId="10" hidden="1">#REF!</definedName>
    <definedName name="BEx3P3RP5PYI4BJVYGNU1V7KT5EH" hidden="1">#REF!</definedName>
    <definedName name="BEx3P59TTRSGQY888P5C1O7M2PQT" localSheetId="9" hidden="1">#REF!</definedName>
    <definedName name="BEx3P59TTRSGQY888P5C1O7M2PQT" localSheetId="12" hidden="1">#REF!</definedName>
    <definedName name="BEx3P59TTRSGQY888P5C1O7M2PQT" localSheetId="3" hidden="1">#REF!</definedName>
    <definedName name="BEx3P59TTRSGQY888P5C1O7M2PQT" localSheetId="10" hidden="1">#REF!</definedName>
    <definedName name="BEx3P59TTRSGQY888P5C1O7M2PQT" hidden="1">#REF!</definedName>
    <definedName name="BEx3PDNRRNKD5GOUBUQFXAHIXLD9" localSheetId="9" hidden="1">#REF!</definedName>
    <definedName name="BEx3PDNRRNKD5GOUBUQFXAHIXLD9" localSheetId="12" hidden="1">#REF!</definedName>
    <definedName name="BEx3PDNRRNKD5GOUBUQFXAHIXLD9" localSheetId="3" hidden="1">#REF!</definedName>
    <definedName name="BEx3PDNRRNKD5GOUBUQFXAHIXLD9" localSheetId="10" hidden="1">#REF!</definedName>
    <definedName name="BEx3PDNRRNKD5GOUBUQFXAHIXLD9" hidden="1">#REF!</definedName>
    <definedName name="BEx3PDT8GNPWLLN02IH1XPV90XYK" localSheetId="9" hidden="1">#REF!</definedName>
    <definedName name="BEx3PDT8GNPWLLN02IH1XPV90XYK" localSheetId="12" hidden="1">#REF!</definedName>
    <definedName name="BEx3PDT8GNPWLLN02IH1XPV90XYK" localSheetId="3" hidden="1">#REF!</definedName>
    <definedName name="BEx3PDT8GNPWLLN02IH1XPV90XYK" localSheetId="10" hidden="1">#REF!</definedName>
    <definedName name="BEx3PDT8GNPWLLN02IH1XPV90XYK" hidden="1">#REF!</definedName>
    <definedName name="BEx3PKEMDW8KZEP11IL927C5O7I2" localSheetId="9" hidden="1">#REF!</definedName>
    <definedName name="BEx3PKEMDW8KZEP11IL927C5O7I2" localSheetId="12" hidden="1">#REF!</definedName>
    <definedName name="BEx3PKEMDW8KZEP11IL927C5O7I2" localSheetId="3" hidden="1">#REF!</definedName>
    <definedName name="BEx3PKEMDW8KZEP11IL927C5O7I2" localSheetId="10" hidden="1">#REF!</definedName>
    <definedName name="BEx3PKEMDW8KZEP11IL927C5O7I2" hidden="1">#REF!</definedName>
    <definedName name="BEx3PKJZ1Z7L9S6KV8KXVS6B2FX4" localSheetId="9" hidden="1">#REF!</definedName>
    <definedName name="BEx3PKJZ1Z7L9S6KV8KXVS6B2FX4" localSheetId="12" hidden="1">#REF!</definedName>
    <definedName name="BEx3PKJZ1Z7L9S6KV8KXVS6B2FX4" localSheetId="3" hidden="1">#REF!</definedName>
    <definedName name="BEx3PKJZ1Z7L9S6KV8KXVS6B2FX4" localSheetId="10" hidden="1">#REF!</definedName>
    <definedName name="BEx3PKJZ1Z7L9S6KV8KXVS6B2FX4" hidden="1">#REF!</definedName>
    <definedName name="BEx3PMNG53Z5HY138H99QOMTX8W3" localSheetId="9" hidden="1">#REF!</definedName>
    <definedName name="BEx3PMNG53Z5HY138H99QOMTX8W3" localSheetId="12" hidden="1">#REF!</definedName>
    <definedName name="BEx3PMNG53Z5HY138H99QOMTX8W3" localSheetId="3" hidden="1">#REF!</definedName>
    <definedName name="BEx3PMNG53Z5HY138H99QOMTX8W3" localSheetId="10" hidden="1">#REF!</definedName>
    <definedName name="BEx3PMNG53Z5HY138H99QOMTX8W3" hidden="1">#REF!</definedName>
    <definedName name="BEx3PP1RRSFZ8UC0JC9R91W6LNKW" localSheetId="9" hidden="1">#REF!</definedName>
    <definedName name="BEx3PP1RRSFZ8UC0JC9R91W6LNKW" localSheetId="12" hidden="1">#REF!</definedName>
    <definedName name="BEx3PP1RRSFZ8UC0JC9R91W6LNKW" localSheetId="3" hidden="1">#REF!</definedName>
    <definedName name="BEx3PP1RRSFZ8UC0JC9R91W6LNKW" localSheetId="10" hidden="1">#REF!</definedName>
    <definedName name="BEx3PP1RRSFZ8UC0JC9R91W6LNKW" hidden="1">#REF!</definedName>
    <definedName name="BEx3PRQW017D7T1X732WDV7L1KP8" localSheetId="9" hidden="1">#REF!</definedName>
    <definedName name="BEx3PRQW017D7T1X732WDV7L1KP8" localSheetId="12" hidden="1">#REF!</definedName>
    <definedName name="BEx3PRQW017D7T1X732WDV7L1KP8" localSheetId="3" hidden="1">#REF!</definedName>
    <definedName name="BEx3PRQW017D7T1X732WDV7L1KP8" localSheetId="10" hidden="1">#REF!</definedName>
    <definedName name="BEx3PRQW017D7T1X732WDV7L1KP8" hidden="1">#REF!</definedName>
    <definedName name="BEx3PVXYZC8WB9ZJE7OCKUXZ46EA" localSheetId="9" hidden="1">#REF!</definedName>
    <definedName name="BEx3PVXYZC8WB9ZJE7OCKUXZ46EA" localSheetId="12" hidden="1">#REF!</definedName>
    <definedName name="BEx3PVXYZC8WB9ZJE7OCKUXZ46EA" localSheetId="3" hidden="1">#REF!</definedName>
    <definedName name="BEx3PVXYZC8WB9ZJE7OCKUXZ46EA" localSheetId="10" hidden="1">#REF!</definedName>
    <definedName name="BEx3PVXYZC8WB9ZJE7OCKUXZ46EA" hidden="1">#REF!</definedName>
    <definedName name="BEx3Q0VWPU5EQECK7MQ47TYJ3SWW" localSheetId="9" hidden="1">#REF!</definedName>
    <definedName name="BEx3Q0VWPU5EQECK7MQ47TYJ3SWW" localSheetId="12" hidden="1">#REF!</definedName>
    <definedName name="BEx3Q0VWPU5EQECK7MQ47TYJ3SWW" localSheetId="3" hidden="1">#REF!</definedName>
    <definedName name="BEx3Q0VWPU5EQECK7MQ47TYJ3SWW" localSheetId="10" hidden="1">#REF!</definedName>
    <definedName name="BEx3Q0VWPU5EQECK7MQ47TYJ3SWW" hidden="1">#REF!</definedName>
    <definedName name="BEx3Q7BZ9PUXK2RLIOFSIS9AHU1B" localSheetId="9" hidden="1">#REF!</definedName>
    <definedName name="BEx3Q7BZ9PUXK2RLIOFSIS9AHU1B" localSheetId="12" hidden="1">#REF!</definedName>
    <definedName name="BEx3Q7BZ9PUXK2RLIOFSIS9AHU1B" localSheetId="3" hidden="1">#REF!</definedName>
    <definedName name="BEx3Q7BZ9PUXK2RLIOFSIS9AHU1B" localSheetId="10" hidden="1">#REF!</definedName>
    <definedName name="BEx3Q7BZ9PUXK2RLIOFSIS9AHU1B" hidden="1">#REF!</definedName>
    <definedName name="BEx3Q8J42S9VU6EAN2Y28MR6DF88" localSheetId="9" hidden="1">#REF!</definedName>
    <definedName name="BEx3Q8J42S9VU6EAN2Y28MR6DF88" localSheetId="12" hidden="1">#REF!</definedName>
    <definedName name="BEx3Q8J42S9VU6EAN2Y28MR6DF88" localSheetId="3" hidden="1">#REF!</definedName>
    <definedName name="BEx3Q8J42S9VU6EAN2Y28MR6DF88" localSheetId="10" hidden="1">#REF!</definedName>
    <definedName name="BEx3Q8J42S9VU6EAN2Y28MR6DF88" hidden="1">#REF!</definedName>
    <definedName name="BEx3QCFD2TBUF95ZN83Q7JPV97FK" localSheetId="9" hidden="1">#REF!</definedName>
    <definedName name="BEx3QCFD2TBUF95ZN83Q7JPV97FK" localSheetId="12" hidden="1">#REF!</definedName>
    <definedName name="BEx3QCFD2TBUF95ZN83Q7JPV97FK" localSheetId="3" hidden="1">#REF!</definedName>
    <definedName name="BEx3QCFD2TBUF95ZN83Q7JPV97FK" localSheetId="10" hidden="1">#REF!</definedName>
    <definedName name="BEx3QCFD2TBUF95ZN83Q7JPV97FK" hidden="1">#REF!</definedName>
    <definedName name="BEx3QEDFOYFY5NBTININ5W4RLD4Q" localSheetId="9" hidden="1">#REF!</definedName>
    <definedName name="BEx3QEDFOYFY5NBTININ5W4RLD4Q" localSheetId="12" hidden="1">#REF!</definedName>
    <definedName name="BEx3QEDFOYFY5NBTININ5W4RLD4Q" localSheetId="3" hidden="1">#REF!</definedName>
    <definedName name="BEx3QEDFOYFY5NBTININ5W4RLD4Q" localSheetId="10" hidden="1">#REF!</definedName>
    <definedName name="BEx3QEDFOYFY5NBTININ5W4RLD4Q" hidden="1">#REF!</definedName>
    <definedName name="BEx3QIKJ3U962US1Q564NZDLU8LD" localSheetId="9" hidden="1">#REF!</definedName>
    <definedName name="BEx3QIKJ3U962US1Q564NZDLU8LD" localSheetId="12" hidden="1">#REF!</definedName>
    <definedName name="BEx3QIKJ3U962US1Q564NZDLU8LD" localSheetId="3" hidden="1">#REF!</definedName>
    <definedName name="BEx3QIKJ3U962US1Q564NZDLU8LD" localSheetId="10" hidden="1">#REF!</definedName>
    <definedName name="BEx3QIKJ3U962US1Q564NZDLU8LD" hidden="1">#REF!</definedName>
    <definedName name="BEx3QLF3RHHBNUFLUWEROBZDF1U4" localSheetId="9" hidden="1">#REF!</definedName>
    <definedName name="BEx3QLF3RHHBNUFLUWEROBZDF1U4" localSheetId="12" hidden="1">#REF!</definedName>
    <definedName name="BEx3QLF3RHHBNUFLUWEROBZDF1U4" localSheetId="3" hidden="1">#REF!</definedName>
    <definedName name="BEx3QLF3RHHBNUFLUWEROBZDF1U4" localSheetId="10" hidden="1">#REF!</definedName>
    <definedName name="BEx3QLF3RHHBNUFLUWEROBZDF1U4" hidden="1">#REF!</definedName>
    <definedName name="BEx3QR9D45DHW50VQ7Y3Q1AXPOB9" localSheetId="9" hidden="1">#REF!</definedName>
    <definedName name="BEx3QR9D45DHW50VQ7Y3Q1AXPOB9" localSheetId="12" hidden="1">#REF!</definedName>
    <definedName name="BEx3QR9D45DHW50VQ7Y3Q1AXPOB9" localSheetId="3" hidden="1">#REF!</definedName>
    <definedName name="BEx3QR9D45DHW50VQ7Y3Q1AXPOB9" localSheetId="10" hidden="1">#REF!</definedName>
    <definedName name="BEx3QR9D45DHW50VQ7Y3Q1AXPOB9" hidden="1">#REF!</definedName>
    <definedName name="BEx3QSWT2S5KWG6U2V9711IYDQBM" localSheetId="9" hidden="1">#REF!</definedName>
    <definedName name="BEx3QSWT2S5KWG6U2V9711IYDQBM" localSheetId="12" hidden="1">#REF!</definedName>
    <definedName name="BEx3QSWT2S5KWG6U2V9711IYDQBM" localSheetId="3" hidden="1">#REF!</definedName>
    <definedName name="BEx3QSWT2S5KWG6U2V9711IYDQBM" localSheetId="10" hidden="1">#REF!</definedName>
    <definedName name="BEx3QSWT2S5KWG6U2V9711IYDQBM" hidden="1">#REF!</definedName>
    <definedName name="BEx3QVGG7Q2X4HZHJAM35A8T3VR7" localSheetId="9" hidden="1">#REF!</definedName>
    <definedName name="BEx3QVGG7Q2X4HZHJAM35A8T3VR7" localSheetId="12" hidden="1">#REF!</definedName>
    <definedName name="BEx3QVGG7Q2X4HZHJAM35A8T3VR7" localSheetId="3" hidden="1">#REF!</definedName>
    <definedName name="BEx3QVGG7Q2X4HZHJAM35A8T3VR7" localSheetId="10" hidden="1">#REF!</definedName>
    <definedName name="BEx3QVGG7Q2X4HZHJAM35A8T3VR7" hidden="1">#REF!</definedName>
    <definedName name="BEx3R0JUB9YN8PHPPQTAMIT1IHWK" localSheetId="9" hidden="1">#REF!</definedName>
    <definedName name="BEx3R0JUB9YN8PHPPQTAMIT1IHWK" localSheetId="12" hidden="1">#REF!</definedName>
    <definedName name="BEx3R0JUB9YN8PHPPQTAMIT1IHWK" localSheetId="3" hidden="1">#REF!</definedName>
    <definedName name="BEx3R0JUB9YN8PHPPQTAMIT1IHWK" localSheetId="10" hidden="1">#REF!</definedName>
    <definedName name="BEx3R0JUB9YN8PHPPQTAMIT1IHWK" hidden="1">#REF!</definedName>
    <definedName name="BEx3R81NFRO7M81VHVKOBFT0QBIL" localSheetId="9" hidden="1">#REF!</definedName>
    <definedName name="BEx3R81NFRO7M81VHVKOBFT0QBIL" localSheetId="12" hidden="1">#REF!</definedName>
    <definedName name="BEx3R81NFRO7M81VHVKOBFT0QBIL" localSheetId="3" hidden="1">#REF!</definedName>
    <definedName name="BEx3R81NFRO7M81VHVKOBFT0QBIL" localSheetId="10" hidden="1">#REF!</definedName>
    <definedName name="BEx3R81NFRO7M81VHVKOBFT0QBIL" hidden="1">#REF!</definedName>
    <definedName name="BEx3RHC2ZD5UFS6QD4OPFCNNMWH1" localSheetId="9" hidden="1">#REF!</definedName>
    <definedName name="BEx3RHC2ZD5UFS6QD4OPFCNNMWH1" localSheetId="12" hidden="1">#REF!</definedName>
    <definedName name="BEx3RHC2ZD5UFS6QD4OPFCNNMWH1" localSheetId="3" hidden="1">#REF!</definedName>
    <definedName name="BEx3RHC2ZD5UFS6QD4OPFCNNMWH1" localSheetId="10" hidden="1">#REF!</definedName>
    <definedName name="BEx3RHC2ZD5UFS6QD4OPFCNNMWH1" hidden="1">#REF!</definedName>
    <definedName name="BEx3RQ10QIWBAPHALAA91BUUCM2X" localSheetId="9" hidden="1">#REF!</definedName>
    <definedName name="BEx3RQ10QIWBAPHALAA91BUUCM2X" localSheetId="12" hidden="1">#REF!</definedName>
    <definedName name="BEx3RQ10QIWBAPHALAA91BUUCM2X" localSheetId="3" hidden="1">#REF!</definedName>
    <definedName name="BEx3RQ10QIWBAPHALAA91BUUCM2X" localSheetId="10" hidden="1">#REF!</definedName>
    <definedName name="BEx3RQ10QIWBAPHALAA91BUUCM2X" hidden="1">#REF!</definedName>
    <definedName name="BEx3RV4E1WT43SZBUN09RTB8EK1O" localSheetId="9" hidden="1">#REF!</definedName>
    <definedName name="BEx3RV4E1WT43SZBUN09RTB8EK1O" localSheetId="12" hidden="1">#REF!</definedName>
    <definedName name="BEx3RV4E1WT43SZBUN09RTB8EK1O" localSheetId="3" hidden="1">#REF!</definedName>
    <definedName name="BEx3RV4E1WT43SZBUN09RTB8EK1O" localSheetId="10" hidden="1">#REF!</definedName>
    <definedName name="BEx3RV4E1WT43SZBUN09RTB8EK1O" hidden="1">#REF!</definedName>
    <definedName name="BEx3RXYU0QLFXSFTM5EB20GD03W5" localSheetId="9" hidden="1">#REF!</definedName>
    <definedName name="BEx3RXYU0QLFXSFTM5EB20GD03W5" localSheetId="12" hidden="1">#REF!</definedName>
    <definedName name="BEx3RXYU0QLFXSFTM5EB20GD03W5" localSheetId="3" hidden="1">#REF!</definedName>
    <definedName name="BEx3RXYU0QLFXSFTM5EB20GD03W5" localSheetId="10" hidden="1">#REF!</definedName>
    <definedName name="BEx3RXYU0QLFXSFTM5EB20GD03W5" hidden="1">#REF!</definedName>
    <definedName name="BEx3RYKLC3QQO3XTUN7BEW2AQL98" localSheetId="9" hidden="1">#REF!</definedName>
    <definedName name="BEx3RYKLC3QQO3XTUN7BEW2AQL98" localSheetId="12" hidden="1">#REF!</definedName>
    <definedName name="BEx3RYKLC3QQO3XTUN7BEW2AQL98" localSheetId="3" hidden="1">#REF!</definedName>
    <definedName name="BEx3RYKLC3QQO3XTUN7BEW2AQL98" localSheetId="10" hidden="1">#REF!</definedName>
    <definedName name="BEx3RYKLC3QQO3XTUN7BEW2AQL98" hidden="1">#REF!</definedName>
    <definedName name="BEx3S37QNFSKW3DGRH5YVVEZLJI7" localSheetId="9" hidden="1">#REF!</definedName>
    <definedName name="BEx3S37QNFSKW3DGRH5YVVEZLJI7" localSheetId="12" hidden="1">#REF!</definedName>
    <definedName name="BEx3S37QNFSKW3DGRH5YVVEZLJI7" localSheetId="3" hidden="1">#REF!</definedName>
    <definedName name="BEx3S37QNFSKW3DGRH5YVVEZLJI7" localSheetId="10" hidden="1">#REF!</definedName>
    <definedName name="BEx3S37QNFSKW3DGRH5YVVEZLJI7" hidden="1">#REF!</definedName>
    <definedName name="BEx3SICJ45BYT6FHBER86PJT25FC" localSheetId="9" hidden="1">#REF!</definedName>
    <definedName name="BEx3SICJ45BYT6FHBER86PJT25FC" localSheetId="12" hidden="1">#REF!</definedName>
    <definedName name="BEx3SICJ45BYT6FHBER86PJT25FC" localSheetId="3" hidden="1">#REF!</definedName>
    <definedName name="BEx3SICJ45BYT6FHBER86PJT25FC" localSheetId="10" hidden="1">#REF!</definedName>
    <definedName name="BEx3SICJ45BYT6FHBER86PJT25FC" hidden="1">#REF!</definedName>
    <definedName name="BEx3SMUCMJVGQ2H4EHQI5ZFHEF0P" localSheetId="9" hidden="1">#REF!</definedName>
    <definedName name="BEx3SMUCMJVGQ2H4EHQI5ZFHEF0P" localSheetId="12" hidden="1">#REF!</definedName>
    <definedName name="BEx3SMUCMJVGQ2H4EHQI5ZFHEF0P" localSheetId="3" hidden="1">#REF!</definedName>
    <definedName name="BEx3SMUCMJVGQ2H4EHQI5ZFHEF0P" localSheetId="10" hidden="1">#REF!</definedName>
    <definedName name="BEx3SMUCMJVGQ2H4EHQI5ZFHEF0P" hidden="1">#REF!</definedName>
    <definedName name="BEx3SN56F03CPDRDA7LZ763V0N4I" localSheetId="9" hidden="1">#REF!</definedName>
    <definedName name="BEx3SN56F03CPDRDA7LZ763V0N4I" localSheetId="12" hidden="1">#REF!</definedName>
    <definedName name="BEx3SN56F03CPDRDA7LZ763V0N4I" localSheetId="3" hidden="1">#REF!</definedName>
    <definedName name="BEx3SN56F03CPDRDA7LZ763V0N4I" localSheetId="10" hidden="1">#REF!</definedName>
    <definedName name="BEx3SN56F03CPDRDA7LZ763V0N4I" hidden="1">#REF!</definedName>
    <definedName name="BEx3SPE6N1ORXPRCDL3JPZD73Z9F" localSheetId="9" hidden="1">#REF!</definedName>
    <definedName name="BEx3SPE6N1ORXPRCDL3JPZD73Z9F" localSheetId="12" hidden="1">#REF!</definedName>
    <definedName name="BEx3SPE6N1ORXPRCDL3JPZD73Z9F" localSheetId="3" hidden="1">#REF!</definedName>
    <definedName name="BEx3SPE6N1ORXPRCDL3JPZD73Z9F" localSheetId="10" hidden="1">#REF!</definedName>
    <definedName name="BEx3SPE6N1ORXPRCDL3JPZD73Z9F" hidden="1">#REF!</definedName>
    <definedName name="BEx3T29ZTULQE0OMSMWUMZDU9ZZ0" localSheetId="9" hidden="1">#REF!</definedName>
    <definedName name="BEx3T29ZTULQE0OMSMWUMZDU9ZZ0" localSheetId="12" hidden="1">#REF!</definedName>
    <definedName name="BEx3T29ZTULQE0OMSMWUMZDU9ZZ0" localSheetId="3" hidden="1">#REF!</definedName>
    <definedName name="BEx3T29ZTULQE0OMSMWUMZDU9ZZ0" localSheetId="10" hidden="1">#REF!</definedName>
    <definedName name="BEx3T29ZTULQE0OMSMWUMZDU9ZZ0" hidden="1">#REF!</definedName>
    <definedName name="BEx3T6MJ1QDJ929WMUDVZ0O3UW0Y" localSheetId="9" hidden="1">#REF!</definedName>
    <definedName name="BEx3T6MJ1QDJ929WMUDVZ0O3UW0Y" localSheetId="12" hidden="1">#REF!</definedName>
    <definedName name="BEx3T6MJ1QDJ929WMUDVZ0O3UW0Y" localSheetId="3" hidden="1">#REF!</definedName>
    <definedName name="BEx3T6MJ1QDJ929WMUDVZ0O3UW0Y" localSheetId="10" hidden="1">#REF!</definedName>
    <definedName name="BEx3T6MJ1QDJ929WMUDVZ0O3UW0Y" hidden="1">#REF!</definedName>
    <definedName name="BEx3TD7WH1NN1OH0MRS4T8ENRU32" localSheetId="9" hidden="1">#REF!</definedName>
    <definedName name="BEx3TD7WH1NN1OH0MRS4T8ENRU32" localSheetId="12" hidden="1">#REF!</definedName>
    <definedName name="BEx3TD7WH1NN1OH0MRS4T8ENRU32" localSheetId="3" hidden="1">#REF!</definedName>
    <definedName name="BEx3TD7WH1NN1OH0MRS4T8ENRU32" localSheetId="10" hidden="1">#REF!</definedName>
    <definedName name="BEx3TD7WH1NN1OH0MRS4T8ENRU32" hidden="1">#REF!</definedName>
    <definedName name="BEx3TPCSI16OAB2L9M9IULQMQ9J9" localSheetId="9" hidden="1">#REF!</definedName>
    <definedName name="BEx3TPCSI16OAB2L9M9IULQMQ9J9" localSheetId="12" hidden="1">#REF!</definedName>
    <definedName name="BEx3TPCSI16OAB2L9M9IULQMQ9J9" localSheetId="3" hidden="1">#REF!</definedName>
    <definedName name="BEx3TPCSI16OAB2L9M9IULQMQ9J9" localSheetId="10" hidden="1">#REF!</definedName>
    <definedName name="BEx3TPCSI16OAB2L9M9IULQMQ9J9" hidden="1">#REF!</definedName>
    <definedName name="BEx3TQ3SFJB2WTCV0OXDE56FB46K" localSheetId="9" hidden="1">#REF!</definedName>
    <definedName name="BEx3TQ3SFJB2WTCV0OXDE56FB46K" localSheetId="12" hidden="1">#REF!</definedName>
    <definedName name="BEx3TQ3SFJB2WTCV0OXDE56FB46K" localSheetId="3" hidden="1">#REF!</definedName>
    <definedName name="BEx3TQ3SFJB2WTCV0OXDE56FB46K" localSheetId="10" hidden="1">#REF!</definedName>
    <definedName name="BEx3TQ3SFJB2WTCV0OXDE56FB46K" hidden="1">#REF!</definedName>
    <definedName name="BEx3TX59M3456DDBXWFJ8X2TU37A" localSheetId="9" hidden="1">#REF!</definedName>
    <definedName name="BEx3TX59M3456DDBXWFJ8X2TU37A" localSheetId="12" hidden="1">#REF!</definedName>
    <definedName name="BEx3TX59M3456DDBXWFJ8X2TU37A" localSheetId="3" hidden="1">#REF!</definedName>
    <definedName name="BEx3TX59M3456DDBXWFJ8X2TU37A" localSheetId="10" hidden="1">#REF!</definedName>
    <definedName name="BEx3TX59M3456DDBXWFJ8X2TU37A" hidden="1">#REF!</definedName>
    <definedName name="BEx3U2UBY80GPGSTYFGI6F8TPKCV" localSheetId="9" hidden="1">#REF!</definedName>
    <definedName name="BEx3U2UBY80GPGSTYFGI6F8TPKCV" localSheetId="12" hidden="1">#REF!</definedName>
    <definedName name="BEx3U2UBY80GPGSTYFGI6F8TPKCV" localSheetId="3" hidden="1">#REF!</definedName>
    <definedName name="BEx3U2UBY80GPGSTYFGI6F8TPKCV" localSheetId="10" hidden="1">#REF!</definedName>
    <definedName name="BEx3U2UBY80GPGSTYFGI6F8TPKCV" hidden="1">#REF!</definedName>
    <definedName name="BEx3U64YUOZ419BAJS2W78UMATAW" localSheetId="9" hidden="1">#REF!</definedName>
    <definedName name="BEx3U64YUOZ419BAJS2W78UMATAW" localSheetId="12" hidden="1">#REF!</definedName>
    <definedName name="BEx3U64YUOZ419BAJS2W78UMATAW" localSheetId="3" hidden="1">#REF!</definedName>
    <definedName name="BEx3U64YUOZ419BAJS2W78UMATAW" localSheetId="10" hidden="1">#REF!</definedName>
    <definedName name="BEx3U64YUOZ419BAJS2W78UMATAW" hidden="1">#REF!</definedName>
    <definedName name="BEx3U94WCEA5DKMWBEX1GU0LKYG2" localSheetId="9" hidden="1">#REF!</definedName>
    <definedName name="BEx3U94WCEA5DKMWBEX1GU0LKYG2" localSheetId="12" hidden="1">#REF!</definedName>
    <definedName name="BEx3U94WCEA5DKMWBEX1GU0LKYG2" localSheetId="3" hidden="1">#REF!</definedName>
    <definedName name="BEx3U94WCEA5DKMWBEX1GU0LKYG2" localSheetId="10" hidden="1">#REF!</definedName>
    <definedName name="BEx3U94WCEA5DKMWBEX1GU0LKYG2" hidden="1">#REF!</definedName>
    <definedName name="BEx3U9VZ8SQVYS6ZA038J7AP7ZGW" localSheetId="9" hidden="1">#REF!</definedName>
    <definedName name="BEx3U9VZ8SQVYS6ZA038J7AP7ZGW" localSheetId="12" hidden="1">#REF!</definedName>
    <definedName name="BEx3U9VZ8SQVYS6ZA038J7AP7ZGW" localSheetId="3" hidden="1">#REF!</definedName>
    <definedName name="BEx3U9VZ8SQVYS6ZA038J7AP7ZGW" localSheetId="10" hidden="1">#REF!</definedName>
    <definedName name="BEx3U9VZ8SQVYS6ZA038J7AP7ZGW" hidden="1">#REF!</definedName>
    <definedName name="BEx3UIQ5WRJBGNTFCCLOR4N7B1OQ" localSheetId="9" hidden="1">#REF!</definedName>
    <definedName name="BEx3UIQ5WRJBGNTFCCLOR4N7B1OQ" localSheetId="12" hidden="1">#REF!</definedName>
    <definedName name="BEx3UIQ5WRJBGNTFCCLOR4N7B1OQ" localSheetId="3" hidden="1">#REF!</definedName>
    <definedName name="BEx3UIQ5WRJBGNTFCCLOR4N7B1OQ" localSheetId="10" hidden="1">#REF!</definedName>
    <definedName name="BEx3UIQ5WRJBGNTFCCLOR4N7B1OQ" hidden="1">#REF!</definedName>
    <definedName name="BEx3UJMIX2NUSSWGMSI25A5DM4CH" localSheetId="9" hidden="1">#REF!</definedName>
    <definedName name="BEx3UJMIX2NUSSWGMSI25A5DM4CH" localSheetId="12" hidden="1">#REF!</definedName>
    <definedName name="BEx3UJMIX2NUSSWGMSI25A5DM4CH" localSheetId="3" hidden="1">#REF!</definedName>
    <definedName name="BEx3UJMIX2NUSSWGMSI25A5DM4CH" localSheetId="10" hidden="1">#REF!</definedName>
    <definedName name="BEx3UJMIX2NUSSWGMSI25A5DM4CH" hidden="1">#REF!</definedName>
    <definedName name="BEx3UKIX0UULWP3BZA8VT2SQ8WI7" localSheetId="9" hidden="1">#REF!</definedName>
    <definedName name="BEx3UKIX0UULWP3BZA8VT2SQ8WI7" localSheetId="12" hidden="1">#REF!</definedName>
    <definedName name="BEx3UKIX0UULWP3BZA8VT2SQ8WI7" localSheetId="3" hidden="1">#REF!</definedName>
    <definedName name="BEx3UKIX0UULWP3BZA8VT2SQ8WI7" localSheetId="10" hidden="1">#REF!</definedName>
    <definedName name="BEx3UKIX0UULWP3BZA8VT2SQ8WI7" hidden="1">#REF!</definedName>
    <definedName name="BEx3UKOCOQG7S1YQ436S997K1KWV" localSheetId="9" hidden="1">#REF!</definedName>
    <definedName name="BEx3UKOCOQG7S1YQ436S997K1KWV" localSheetId="12" hidden="1">#REF!</definedName>
    <definedName name="BEx3UKOCOQG7S1YQ436S997K1KWV" localSheetId="3" hidden="1">#REF!</definedName>
    <definedName name="BEx3UKOCOQG7S1YQ436S997K1KWV" localSheetId="10" hidden="1">#REF!</definedName>
    <definedName name="BEx3UKOCOQG7S1YQ436S997K1KWV" hidden="1">#REF!</definedName>
    <definedName name="BEx3UNISOEXF3OFHT2BUA6P9RBIJ" localSheetId="12" hidden="1">#REF!</definedName>
    <definedName name="BEx3UNISOEXF3OFHT2BUA6P9RBIJ" hidden="1">#REF!</definedName>
    <definedName name="BEx3UYM19VIXLA0EU7LB9NHA77PB" localSheetId="9" hidden="1">#REF!</definedName>
    <definedName name="BEx3UYM19VIXLA0EU7LB9NHA77PB" localSheetId="12" hidden="1">#REF!</definedName>
    <definedName name="BEx3UYM19VIXLA0EU7LB9NHA77PB" localSheetId="3" hidden="1">#REF!</definedName>
    <definedName name="BEx3UYM19VIXLA0EU7LB9NHA77PB" localSheetId="10" hidden="1">#REF!</definedName>
    <definedName name="BEx3UYM19VIXLA0EU7LB9NHA77PB" hidden="1">#REF!</definedName>
    <definedName name="BEx3VML7CG70HPISMVYIUEN3711Q" localSheetId="9" hidden="1">#REF!</definedName>
    <definedName name="BEx3VML7CG70HPISMVYIUEN3711Q" localSheetId="12" hidden="1">#REF!</definedName>
    <definedName name="BEx3VML7CG70HPISMVYIUEN3711Q" localSheetId="3" hidden="1">#REF!</definedName>
    <definedName name="BEx3VML7CG70HPISMVYIUEN3711Q" localSheetId="10" hidden="1">#REF!</definedName>
    <definedName name="BEx3VML7CG70HPISMVYIUEN3711Q" hidden="1">#REF!</definedName>
    <definedName name="BEx56ZID5H04P9AIYLP1OASFGV56" localSheetId="9" hidden="1">#REF!</definedName>
    <definedName name="BEx56ZID5H04P9AIYLP1OASFGV56" localSheetId="12" hidden="1">#REF!</definedName>
    <definedName name="BEx56ZID5H04P9AIYLP1OASFGV56" localSheetId="3" hidden="1">#REF!</definedName>
    <definedName name="BEx56ZID5H04P9AIYLP1OASFGV56" localSheetId="10" hidden="1">#REF!</definedName>
    <definedName name="BEx56ZID5H04P9AIYLP1OASFGV56" hidden="1">#REF!</definedName>
    <definedName name="BEx57ROM8UIFKV5C1BOZWSQQLESO" localSheetId="9" hidden="1">#REF!</definedName>
    <definedName name="BEx57ROM8UIFKV5C1BOZWSQQLESO" localSheetId="12" hidden="1">#REF!</definedName>
    <definedName name="BEx57ROM8UIFKV5C1BOZWSQQLESO" localSheetId="3" hidden="1">#REF!</definedName>
    <definedName name="BEx57ROM8UIFKV5C1BOZWSQQLESO" localSheetId="10" hidden="1">#REF!</definedName>
    <definedName name="BEx57ROM8UIFKV5C1BOZWSQQLESO" hidden="1">#REF!</definedName>
    <definedName name="BEx587EYSS57E3PI8DT973HLJM9E" localSheetId="9" hidden="1">#REF!</definedName>
    <definedName name="BEx587EYSS57E3PI8DT973HLJM9E" localSheetId="12" hidden="1">#REF!</definedName>
    <definedName name="BEx587EYSS57E3PI8DT973HLJM9E" localSheetId="3" hidden="1">#REF!</definedName>
    <definedName name="BEx587EYSS57E3PI8DT973HLJM9E" localSheetId="10" hidden="1">#REF!</definedName>
    <definedName name="BEx587EYSS57E3PI8DT973HLJM9E" hidden="1">#REF!</definedName>
    <definedName name="BEx587KFQ3VKCOCY1SA5F24PQGUI" localSheetId="9" hidden="1">#REF!</definedName>
    <definedName name="BEx587KFQ3VKCOCY1SA5F24PQGUI" localSheetId="12" hidden="1">#REF!</definedName>
    <definedName name="BEx587KFQ3VKCOCY1SA5F24PQGUI" localSheetId="3" hidden="1">#REF!</definedName>
    <definedName name="BEx587KFQ3VKCOCY1SA5F24PQGUI" localSheetId="10" hidden="1">#REF!</definedName>
    <definedName name="BEx587KFQ3VKCOCY1SA5F24PQGUI" hidden="1">#REF!</definedName>
    <definedName name="BEx58O780PQ05NF0Z1SKKRB3N099" localSheetId="9" hidden="1">#REF!</definedName>
    <definedName name="BEx58O780PQ05NF0Z1SKKRB3N099" localSheetId="12" hidden="1">#REF!</definedName>
    <definedName name="BEx58O780PQ05NF0Z1SKKRB3N099" localSheetId="3" hidden="1">#REF!</definedName>
    <definedName name="BEx58O780PQ05NF0Z1SKKRB3N099" localSheetId="10" hidden="1">#REF!</definedName>
    <definedName name="BEx58O780PQ05NF0Z1SKKRB3N099" hidden="1">#REF!</definedName>
    <definedName name="BEx58W57CTL8HFK3U7ZRFYZR6MXE" localSheetId="9" hidden="1">#REF!</definedName>
    <definedName name="BEx58W57CTL8HFK3U7ZRFYZR6MXE" localSheetId="12" hidden="1">#REF!</definedName>
    <definedName name="BEx58W57CTL8HFK3U7ZRFYZR6MXE" localSheetId="3" hidden="1">#REF!</definedName>
    <definedName name="BEx58W57CTL8HFK3U7ZRFYZR6MXE" localSheetId="10" hidden="1">#REF!</definedName>
    <definedName name="BEx58W57CTL8HFK3U7ZRFYZR6MXE" hidden="1">#REF!</definedName>
    <definedName name="BEx58XHO7ZULLF2EUD7YIS0MGQJ5" localSheetId="9" hidden="1">#REF!</definedName>
    <definedName name="BEx58XHO7ZULLF2EUD7YIS0MGQJ5" localSheetId="12" hidden="1">#REF!</definedName>
    <definedName name="BEx58XHO7ZULLF2EUD7YIS0MGQJ5" localSheetId="3" hidden="1">#REF!</definedName>
    <definedName name="BEx58XHO7ZULLF2EUD7YIS0MGQJ5" localSheetId="10" hidden="1">#REF!</definedName>
    <definedName name="BEx58XHO7ZULLF2EUD7YIS0MGQJ5" hidden="1">#REF!</definedName>
    <definedName name="BEx58ZAFNTMGBNDH52VUYXLRJO7P" localSheetId="9" hidden="1">#REF!</definedName>
    <definedName name="BEx58ZAFNTMGBNDH52VUYXLRJO7P" localSheetId="12" hidden="1">#REF!</definedName>
    <definedName name="BEx58ZAFNTMGBNDH52VUYXLRJO7P" localSheetId="3" hidden="1">#REF!</definedName>
    <definedName name="BEx58ZAFNTMGBNDH52VUYXLRJO7P" localSheetId="10" hidden="1">#REF!</definedName>
    <definedName name="BEx58ZAFNTMGBNDH52VUYXLRJO7P" hidden="1">#REF!</definedName>
    <definedName name="BEx58ZW0HAIGIPEX9CVA1PQQTR6X" localSheetId="9" hidden="1">#REF!</definedName>
    <definedName name="BEx58ZW0HAIGIPEX9CVA1PQQTR6X" localSheetId="12" hidden="1">#REF!</definedName>
    <definedName name="BEx58ZW0HAIGIPEX9CVA1PQQTR6X" localSheetId="3" hidden="1">#REF!</definedName>
    <definedName name="BEx58ZW0HAIGIPEX9CVA1PQQTR6X" localSheetId="10" hidden="1">#REF!</definedName>
    <definedName name="BEx58ZW0HAIGIPEX9CVA1PQQTR6X" hidden="1">#REF!</definedName>
    <definedName name="BEx593SAFVYKW7V61D9COEZJXDA7" localSheetId="9" hidden="1">#REF!</definedName>
    <definedName name="BEx593SAFVYKW7V61D9COEZJXDA7" localSheetId="12" hidden="1">#REF!</definedName>
    <definedName name="BEx593SAFVYKW7V61D9COEZJXDA7" localSheetId="3" hidden="1">#REF!</definedName>
    <definedName name="BEx593SAFVYKW7V61D9COEZJXDA7" localSheetId="10" hidden="1">#REF!</definedName>
    <definedName name="BEx593SAFVYKW7V61D9COEZJXDA7" hidden="1">#REF!</definedName>
    <definedName name="BEx59BA1KH3RG6K1LHL7YS2VB79N" localSheetId="9" hidden="1">#REF!</definedName>
    <definedName name="BEx59BA1KH3RG6K1LHL7YS2VB79N" localSheetId="12" hidden="1">#REF!</definedName>
    <definedName name="BEx59BA1KH3RG6K1LHL7YS2VB79N" localSheetId="3" hidden="1">#REF!</definedName>
    <definedName name="BEx59BA1KH3RG6K1LHL7YS2VB79N" localSheetId="10" hidden="1">#REF!</definedName>
    <definedName name="BEx59BA1KH3RG6K1LHL7YS2VB79N" hidden="1">#REF!</definedName>
    <definedName name="BEx59DDIU0AMFOY94NSP1ULST8JD" localSheetId="9" hidden="1">#REF!</definedName>
    <definedName name="BEx59DDIU0AMFOY94NSP1ULST8JD" localSheetId="12" hidden="1">#REF!</definedName>
    <definedName name="BEx59DDIU0AMFOY94NSP1ULST8JD" localSheetId="3" hidden="1">#REF!</definedName>
    <definedName name="BEx59DDIU0AMFOY94NSP1ULST8JD" localSheetId="10" hidden="1">#REF!</definedName>
    <definedName name="BEx59DDIU0AMFOY94NSP1ULST8JD" hidden="1">#REF!</definedName>
    <definedName name="BEx59E9WABJP2TN71QAIKK79HPK9" localSheetId="9" hidden="1">#REF!</definedName>
    <definedName name="BEx59E9WABJP2TN71QAIKK79HPK9" localSheetId="12" hidden="1">#REF!</definedName>
    <definedName name="BEx59E9WABJP2TN71QAIKK79HPK9" localSheetId="3" hidden="1">#REF!</definedName>
    <definedName name="BEx59E9WABJP2TN71QAIKK79HPK9" localSheetId="10" hidden="1">#REF!</definedName>
    <definedName name="BEx59E9WABJP2TN71QAIKK79HPK9" hidden="1">#REF!</definedName>
    <definedName name="BEx59F0T17A80RNLNSZNFX8NAO8Y" localSheetId="9" hidden="1">#REF!</definedName>
    <definedName name="BEx59F0T17A80RNLNSZNFX8NAO8Y" localSheetId="12" hidden="1">#REF!</definedName>
    <definedName name="BEx59F0T17A80RNLNSZNFX8NAO8Y" localSheetId="3" hidden="1">#REF!</definedName>
    <definedName name="BEx59F0T17A80RNLNSZNFX8NAO8Y" localSheetId="10" hidden="1">#REF!</definedName>
    <definedName name="BEx59F0T17A80RNLNSZNFX8NAO8Y" hidden="1">#REF!</definedName>
    <definedName name="BEx59P7MAPNU129ZTC5H3EH892G1" localSheetId="9" hidden="1">#REF!</definedName>
    <definedName name="BEx59P7MAPNU129ZTC5H3EH892G1" localSheetId="12" hidden="1">#REF!</definedName>
    <definedName name="BEx59P7MAPNU129ZTC5H3EH892G1" localSheetId="3" hidden="1">#REF!</definedName>
    <definedName name="BEx59P7MAPNU129ZTC5H3EH892G1" localSheetId="10" hidden="1">#REF!</definedName>
    <definedName name="BEx59P7MAPNU129ZTC5H3EH892G1" hidden="1">#REF!</definedName>
    <definedName name="BEx5A11WZRQSIE089QE119AOX9ZG" localSheetId="9" hidden="1">#REF!</definedName>
    <definedName name="BEx5A11WZRQSIE089QE119AOX9ZG" localSheetId="12" hidden="1">#REF!</definedName>
    <definedName name="BEx5A11WZRQSIE089QE119AOX9ZG" localSheetId="3" hidden="1">#REF!</definedName>
    <definedName name="BEx5A11WZRQSIE089QE119AOX9ZG" localSheetId="10" hidden="1">#REF!</definedName>
    <definedName name="BEx5A11WZRQSIE089QE119AOX9ZG" hidden="1">#REF!</definedName>
    <definedName name="BEx5A7CIGCOTHJKHGUBDZG91JGPZ" localSheetId="9" hidden="1">#REF!</definedName>
    <definedName name="BEx5A7CIGCOTHJKHGUBDZG91JGPZ" localSheetId="12" hidden="1">#REF!</definedName>
    <definedName name="BEx5A7CIGCOTHJKHGUBDZG91JGPZ" localSheetId="3" hidden="1">#REF!</definedName>
    <definedName name="BEx5A7CIGCOTHJKHGUBDZG91JGPZ" localSheetId="10" hidden="1">#REF!</definedName>
    <definedName name="BEx5A7CIGCOTHJKHGUBDZG91JGPZ" hidden="1">#REF!</definedName>
    <definedName name="BEx5A8UFLT2SWVSG5COFA9B8P376" localSheetId="9" hidden="1">#REF!</definedName>
    <definedName name="BEx5A8UFLT2SWVSG5COFA9B8P376" localSheetId="12" hidden="1">#REF!</definedName>
    <definedName name="BEx5A8UFLT2SWVSG5COFA9B8P376" localSheetId="3" hidden="1">#REF!</definedName>
    <definedName name="BEx5A8UFLT2SWVSG5COFA9B8P376" localSheetId="10" hidden="1">#REF!</definedName>
    <definedName name="BEx5A8UFLT2SWVSG5COFA9B8P376" hidden="1">#REF!</definedName>
    <definedName name="BEx5ABUBK8WJV1WILGYU9A7CO0KI" localSheetId="9" hidden="1">#REF!</definedName>
    <definedName name="BEx5ABUBK8WJV1WILGYU9A7CO0KI" localSheetId="12" hidden="1">#REF!</definedName>
    <definedName name="BEx5ABUBK8WJV1WILGYU9A7CO0KI" localSheetId="3" hidden="1">#REF!</definedName>
    <definedName name="BEx5ABUBK8WJV1WILGYU9A7CO0KI" localSheetId="10" hidden="1">#REF!</definedName>
    <definedName name="BEx5ABUBK8WJV1WILGYU9A7CO0KI" hidden="1">#REF!</definedName>
    <definedName name="BEx5AFFTN3IXIBHDKM0FYC4OFL1S" localSheetId="9" hidden="1">#REF!</definedName>
    <definedName name="BEx5AFFTN3IXIBHDKM0FYC4OFL1S" localSheetId="12" hidden="1">#REF!</definedName>
    <definedName name="BEx5AFFTN3IXIBHDKM0FYC4OFL1S" localSheetId="3" hidden="1">#REF!</definedName>
    <definedName name="BEx5AFFTN3IXIBHDKM0FYC4OFL1S" localSheetId="10" hidden="1">#REF!</definedName>
    <definedName name="BEx5AFFTN3IXIBHDKM0FYC4OFL1S" hidden="1">#REF!</definedName>
    <definedName name="BEx5AOFIO8KVRHIZ1RII337AA8ML" localSheetId="9" hidden="1">#REF!</definedName>
    <definedName name="BEx5AOFIO8KVRHIZ1RII337AA8ML" localSheetId="12" hidden="1">#REF!</definedName>
    <definedName name="BEx5AOFIO8KVRHIZ1RII337AA8ML" localSheetId="3" hidden="1">#REF!</definedName>
    <definedName name="BEx5AOFIO8KVRHIZ1RII337AA8ML" localSheetId="10" hidden="1">#REF!</definedName>
    <definedName name="BEx5AOFIO8KVRHIZ1RII337AA8ML" hidden="1">#REF!</definedName>
    <definedName name="BEx5APRZ66L5BWHFE8E4YYNEDTI4" localSheetId="9" hidden="1">#REF!</definedName>
    <definedName name="BEx5APRZ66L5BWHFE8E4YYNEDTI4" localSheetId="12" hidden="1">#REF!</definedName>
    <definedName name="BEx5APRZ66L5BWHFE8E4YYNEDTI4" localSheetId="3" hidden="1">#REF!</definedName>
    <definedName name="BEx5APRZ66L5BWHFE8E4YYNEDTI4" localSheetId="10" hidden="1">#REF!</definedName>
    <definedName name="BEx5APRZ66L5BWHFE8E4YYNEDTI4" hidden="1">#REF!</definedName>
    <definedName name="BEx5AQJ1Z64KY10P8ZF1JKJUFEGN" localSheetId="9" hidden="1">#REF!</definedName>
    <definedName name="BEx5AQJ1Z64KY10P8ZF1JKJUFEGN" localSheetId="12" hidden="1">#REF!</definedName>
    <definedName name="BEx5AQJ1Z64KY10P8ZF1JKJUFEGN" localSheetId="3" hidden="1">#REF!</definedName>
    <definedName name="BEx5AQJ1Z64KY10P8ZF1JKJUFEGN" localSheetId="10" hidden="1">#REF!</definedName>
    <definedName name="BEx5AQJ1Z64KY10P8ZF1JKJUFEGN" hidden="1">#REF!</definedName>
    <definedName name="BEx5AY62R0TL82VHXE37SCZCINQC" localSheetId="9" hidden="1">#REF!</definedName>
    <definedName name="BEx5AY62R0TL82VHXE37SCZCINQC" localSheetId="12" hidden="1">#REF!</definedName>
    <definedName name="BEx5AY62R0TL82VHXE37SCZCINQC" localSheetId="3" hidden="1">#REF!</definedName>
    <definedName name="BEx5AY62R0TL82VHXE37SCZCINQC" localSheetId="10" hidden="1">#REF!</definedName>
    <definedName name="BEx5AY62R0TL82VHXE37SCZCINQC" hidden="1">#REF!</definedName>
    <definedName name="BEx5B0PV1FCOUSHWQTY94AO0B8P0" localSheetId="9" hidden="1">#REF!</definedName>
    <definedName name="BEx5B0PV1FCOUSHWQTY94AO0B8P0" localSheetId="12" hidden="1">#REF!</definedName>
    <definedName name="BEx5B0PV1FCOUSHWQTY94AO0B8P0" localSheetId="3" hidden="1">#REF!</definedName>
    <definedName name="BEx5B0PV1FCOUSHWQTY94AO0B8P0" localSheetId="10" hidden="1">#REF!</definedName>
    <definedName name="BEx5B0PV1FCOUSHWQTY94AO0B8P0" hidden="1">#REF!</definedName>
    <definedName name="BEx5B4RHHX0J1BF2FZKEA0SPP29O" localSheetId="9" hidden="1">#REF!</definedName>
    <definedName name="BEx5B4RHHX0J1BF2FZKEA0SPP29O" localSheetId="12" hidden="1">#REF!</definedName>
    <definedName name="BEx5B4RHHX0J1BF2FZKEA0SPP29O" localSheetId="3" hidden="1">#REF!</definedName>
    <definedName name="BEx5B4RHHX0J1BF2FZKEA0SPP29O" localSheetId="10" hidden="1">#REF!</definedName>
    <definedName name="BEx5B4RHHX0J1BF2FZKEA0SPP29O" hidden="1">#REF!</definedName>
    <definedName name="BEx5B5YMSWP0OVI5CIQRP5V18D0C" localSheetId="9" hidden="1">#REF!</definedName>
    <definedName name="BEx5B5YMSWP0OVI5CIQRP5V18D0C" localSheetId="12" hidden="1">#REF!</definedName>
    <definedName name="BEx5B5YMSWP0OVI5CIQRP5V18D0C" localSheetId="3" hidden="1">#REF!</definedName>
    <definedName name="BEx5B5YMSWP0OVI5CIQRP5V18D0C" localSheetId="10" hidden="1">#REF!</definedName>
    <definedName name="BEx5B5YMSWP0OVI5CIQRP5V18D0C" hidden="1">#REF!</definedName>
    <definedName name="BEx5B825RW35M5H0UB2IZGGRS4ER" localSheetId="9" hidden="1">#REF!</definedName>
    <definedName name="BEx5B825RW35M5H0UB2IZGGRS4ER" localSheetId="12" hidden="1">#REF!</definedName>
    <definedName name="BEx5B825RW35M5H0UB2IZGGRS4ER" localSheetId="3" hidden="1">#REF!</definedName>
    <definedName name="BEx5B825RW35M5H0UB2IZGGRS4ER" localSheetId="10" hidden="1">#REF!</definedName>
    <definedName name="BEx5B825RW35M5H0UB2IZGGRS4ER" hidden="1">#REF!</definedName>
    <definedName name="BEx5BAWPMY0TL684WDXX6KKJLRCN" localSheetId="9" hidden="1">#REF!</definedName>
    <definedName name="BEx5BAWPMY0TL684WDXX6KKJLRCN" localSheetId="12" hidden="1">#REF!</definedName>
    <definedName name="BEx5BAWPMY0TL684WDXX6KKJLRCN" localSheetId="3" hidden="1">#REF!</definedName>
    <definedName name="BEx5BAWPMY0TL684WDXX6KKJLRCN" localSheetId="10" hidden="1">#REF!</definedName>
    <definedName name="BEx5BAWPMY0TL684WDXX6KKJLRCN" hidden="1">#REF!</definedName>
    <definedName name="BEx5BBCUOWR6J9MZS2ML5XB0X7MW" localSheetId="9" hidden="1">#REF!</definedName>
    <definedName name="BEx5BBCUOWR6J9MZS2ML5XB0X7MW" localSheetId="12" hidden="1">#REF!</definedName>
    <definedName name="BEx5BBCUOWR6J9MZS2ML5XB0X7MW" localSheetId="3" hidden="1">#REF!</definedName>
    <definedName name="BEx5BBCUOWR6J9MZS2ML5XB0X7MW" localSheetId="10" hidden="1">#REF!</definedName>
    <definedName name="BEx5BBCUOWR6J9MZS2ML5XB0X7MW" hidden="1">#REF!</definedName>
    <definedName name="BEx5BBI61U4Y65GD0ARMTALPP7SJ" localSheetId="9" hidden="1">#REF!</definedName>
    <definedName name="BEx5BBI61U4Y65GD0ARMTALPP7SJ" localSheetId="12" hidden="1">#REF!</definedName>
    <definedName name="BEx5BBI61U4Y65GD0ARMTALPP7SJ" localSheetId="3" hidden="1">#REF!</definedName>
    <definedName name="BEx5BBI61U4Y65GD0ARMTALPP7SJ" localSheetId="10" hidden="1">#REF!</definedName>
    <definedName name="BEx5BBI61U4Y65GD0ARMTALPP7SJ" hidden="1">#REF!</definedName>
    <definedName name="BEx5BDR56MEV4IHY6CIH2SVNG1UB" localSheetId="9" hidden="1">#REF!</definedName>
    <definedName name="BEx5BDR56MEV4IHY6CIH2SVNG1UB" localSheetId="12" hidden="1">#REF!</definedName>
    <definedName name="BEx5BDR56MEV4IHY6CIH2SVNG1UB" localSheetId="3" hidden="1">#REF!</definedName>
    <definedName name="BEx5BDR56MEV4IHY6CIH2SVNG1UB" localSheetId="10" hidden="1">#REF!</definedName>
    <definedName name="BEx5BDR56MEV4IHY6CIH2SVNG1UB" hidden="1">#REF!</definedName>
    <definedName name="BEx5BESZC5H329SKHGJOHZFILYJJ" localSheetId="9" hidden="1">#REF!</definedName>
    <definedName name="BEx5BESZC5H329SKHGJOHZFILYJJ" localSheetId="12" hidden="1">#REF!</definedName>
    <definedName name="BEx5BESZC5H329SKHGJOHZFILYJJ" localSheetId="3" hidden="1">#REF!</definedName>
    <definedName name="BEx5BESZC5H329SKHGJOHZFILYJJ" localSheetId="10" hidden="1">#REF!</definedName>
    <definedName name="BEx5BESZC5H329SKHGJOHZFILYJJ" hidden="1">#REF!</definedName>
    <definedName name="BEx5BHSQ42B50IU1TEQFUXFX9XQD" localSheetId="9" hidden="1">#REF!</definedName>
    <definedName name="BEx5BHSQ42B50IU1TEQFUXFX9XQD" localSheetId="12" hidden="1">#REF!</definedName>
    <definedName name="BEx5BHSQ42B50IU1TEQFUXFX9XQD" localSheetId="3" hidden="1">#REF!</definedName>
    <definedName name="BEx5BHSQ42B50IU1TEQFUXFX9XQD" localSheetId="10" hidden="1">#REF!</definedName>
    <definedName name="BEx5BHSQ42B50IU1TEQFUXFX9XQD" hidden="1">#REF!</definedName>
    <definedName name="BEx5BKSM4UN4C1DM3EYKM79MRC5K" localSheetId="9" hidden="1">#REF!</definedName>
    <definedName name="BEx5BKSM4UN4C1DM3EYKM79MRC5K" localSheetId="12" hidden="1">#REF!</definedName>
    <definedName name="BEx5BKSM4UN4C1DM3EYKM79MRC5K" localSheetId="3" hidden="1">#REF!</definedName>
    <definedName name="BEx5BKSM4UN4C1DM3EYKM79MRC5K" localSheetId="10" hidden="1">#REF!</definedName>
    <definedName name="BEx5BKSM4UN4C1DM3EYKM79MRC5K" hidden="1">#REF!</definedName>
    <definedName name="BEx5BNN8NPH9KVOBARB9CDD9WLB6" localSheetId="9" hidden="1">#REF!</definedName>
    <definedName name="BEx5BNN8NPH9KVOBARB9CDD9WLB6" localSheetId="12" hidden="1">#REF!</definedName>
    <definedName name="BEx5BNN8NPH9KVOBARB9CDD9WLB6" localSheetId="3" hidden="1">#REF!</definedName>
    <definedName name="BEx5BNN8NPH9KVOBARB9CDD9WLB6" localSheetId="10" hidden="1">#REF!</definedName>
    <definedName name="BEx5BNN8NPH9KVOBARB9CDD9WLB6" hidden="1">#REF!</definedName>
    <definedName name="BEx5BPLEZ8XY6S89R7AZQSKLT4HK" localSheetId="9" hidden="1">#REF!</definedName>
    <definedName name="BEx5BPLEZ8XY6S89R7AZQSKLT4HK" localSheetId="12" hidden="1">#REF!</definedName>
    <definedName name="BEx5BPLEZ8XY6S89R7AZQSKLT4HK" localSheetId="3" hidden="1">#REF!</definedName>
    <definedName name="BEx5BPLEZ8XY6S89R7AZQSKLT4HK" localSheetId="10" hidden="1">#REF!</definedName>
    <definedName name="BEx5BPLEZ8XY6S89R7AZQSKLT4HK" hidden="1">#REF!</definedName>
    <definedName name="BEx5BYFMZ80TDDN2EZO8CF39AIAC" localSheetId="9" hidden="1">#REF!</definedName>
    <definedName name="BEx5BYFMZ80TDDN2EZO8CF39AIAC" localSheetId="12" hidden="1">#REF!</definedName>
    <definedName name="BEx5BYFMZ80TDDN2EZO8CF39AIAC" localSheetId="3" hidden="1">#REF!</definedName>
    <definedName name="BEx5BYFMZ80TDDN2EZO8CF39AIAC" localSheetId="10" hidden="1">#REF!</definedName>
    <definedName name="BEx5BYFMZ80TDDN2EZO8CF39AIAC" hidden="1">#REF!</definedName>
    <definedName name="BEx5C2BWFW6SHZBFDEISKGXHZCQW" localSheetId="9" hidden="1">#REF!</definedName>
    <definedName name="BEx5C2BWFW6SHZBFDEISKGXHZCQW" localSheetId="12" hidden="1">#REF!</definedName>
    <definedName name="BEx5C2BWFW6SHZBFDEISKGXHZCQW" localSheetId="3" hidden="1">#REF!</definedName>
    <definedName name="BEx5C2BWFW6SHZBFDEISKGXHZCQW" localSheetId="10" hidden="1">#REF!</definedName>
    <definedName name="BEx5C2BWFW6SHZBFDEISKGXHZCQW" hidden="1">#REF!</definedName>
    <definedName name="BEx5C44NK782B81CBGQUDS6Z8MV9" localSheetId="9" hidden="1">#REF!</definedName>
    <definedName name="BEx5C44NK782B81CBGQUDS6Z8MV9" localSheetId="12" hidden="1">#REF!</definedName>
    <definedName name="BEx5C44NK782B81CBGQUDS6Z8MV9" localSheetId="3" hidden="1">#REF!</definedName>
    <definedName name="BEx5C44NK782B81CBGQUDS6Z8MV9" localSheetId="10" hidden="1">#REF!</definedName>
    <definedName name="BEx5C44NK782B81CBGQUDS6Z8MV9" hidden="1">#REF!</definedName>
    <definedName name="BEx5C49ZFH8TO9ZU55729C3F7XG7" localSheetId="9" hidden="1">#REF!</definedName>
    <definedName name="BEx5C49ZFH8TO9ZU55729C3F7XG7" localSheetId="12" hidden="1">#REF!</definedName>
    <definedName name="BEx5C49ZFH8TO9ZU55729C3F7XG7" localSheetId="3" hidden="1">#REF!</definedName>
    <definedName name="BEx5C49ZFH8TO9ZU55729C3F7XG7" localSheetId="10" hidden="1">#REF!</definedName>
    <definedName name="BEx5C49ZFH8TO9ZU55729C3F7XG7" hidden="1">#REF!</definedName>
    <definedName name="BEx5C8GZQK13G60ZM70P63I5OS0L" localSheetId="9" hidden="1">#REF!</definedName>
    <definedName name="BEx5C8GZQK13G60ZM70P63I5OS0L" localSheetId="12" hidden="1">#REF!</definedName>
    <definedName name="BEx5C8GZQK13G60ZM70P63I5OS0L" localSheetId="3" hidden="1">#REF!</definedName>
    <definedName name="BEx5C8GZQK13G60ZM70P63I5OS0L" localSheetId="10" hidden="1">#REF!</definedName>
    <definedName name="BEx5C8GZQK13G60ZM70P63I5OS0L" hidden="1">#REF!</definedName>
    <definedName name="BEx5CAPTVN2NBT3UOMA1UFAL1C2R" localSheetId="9" hidden="1">#REF!</definedName>
    <definedName name="BEx5CAPTVN2NBT3UOMA1UFAL1C2R" localSheetId="12" hidden="1">#REF!</definedName>
    <definedName name="BEx5CAPTVN2NBT3UOMA1UFAL1C2R" localSheetId="3" hidden="1">#REF!</definedName>
    <definedName name="BEx5CAPTVN2NBT3UOMA1UFAL1C2R" localSheetId="10" hidden="1">#REF!</definedName>
    <definedName name="BEx5CAPTVN2NBT3UOMA1UFAL1C2R" hidden="1">#REF!</definedName>
    <definedName name="BEx5CEM3SYF9XP0ZZVE0GEPCLV3F" localSheetId="9" hidden="1">#REF!</definedName>
    <definedName name="BEx5CEM3SYF9XP0ZZVE0GEPCLV3F" localSheetId="12" hidden="1">#REF!</definedName>
    <definedName name="BEx5CEM3SYF9XP0ZZVE0GEPCLV3F" localSheetId="3" hidden="1">#REF!</definedName>
    <definedName name="BEx5CEM3SYF9XP0ZZVE0GEPCLV3F" localSheetId="10" hidden="1">#REF!</definedName>
    <definedName name="BEx5CEM3SYF9XP0ZZVE0GEPCLV3F" hidden="1">#REF!</definedName>
    <definedName name="BEx5CFYQ0F1Z6P8SCVJ0I3UPVFE4" localSheetId="9" hidden="1">#REF!</definedName>
    <definedName name="BEx5CFYQ0F1Z6P8SCVJ0I3UPVFE4" localSheetId="12" hidden="1">#REF!</definedName>
    <definedName name="BEx5CFYQ0F1Z6P8SCVJ0I3UPVFE4" localSheetId="3" hidden="1">#REF!</definedName>
    <definedName name="BEx5CFYQ0F1Z6P8SCVJ0I3UPVFE4" localSheetId="10" hidden="1">#REF!</definedName>
    <definedName name="BEx5CFYQ0F1Z6P8SCVJ0I3UPVFE4" hidden="1">#REF!</definedName>
    <definedName name="BEx5CPEKNSJORIPFQC2E1LTRYY8L" localSheetId="9" hidden="1">#REF!</definedName>
    <definedName name="BEx5CPEKNSJORIPFQC2E1LTRYY8L" localSheetId="12" hidden="1">#REF!</definedName>
    <definedName name="BEx5CPEKNSJORIPFQC2E1LTRYY8L" localSheetId="3" hidden="1">#REF!</definedName>
    <definedName name="BEx5CPEKNSJORIPFQC2E1LTRYY8L" localSheetId="10" hidden="1">#REF!</definedName>
    <definedName name="BEx5CPEKNSJORIPFQC2E1LTRYY8L" hidden="1">#REF!</definedName>
    <definedName name="BEx5CSUOL05D8PAM2TRDA9VRJT1O" localSheetId="9" hidden="1">#REF!</definedName>
    <definedName name="BEx5CSUOL05D8PAM2TRDA9VRJT1O" localSheetId="12" hidden="1">#REF!</definedName>
    <definedName name="BEx5CSUOL05D8PAM2TRDA9VRJT1O" localSheetId="3" hidden="1">#REF!</definedName>
    <definedName name="BEx5CSUOL05D8PAM2TRDA9VRJT1O" localSheetId="10" hidden="1">#REF!</definedName>
    <definedName name="BEx5CSUOL05D8PAM2TRDA9VRJT1O" hidden="1">#REF!</definedName>
    <definedName name="BEx5CUNFOO4YDFJ22HCMI2QKIGKM" localSheetId="9" hidden="1">#REF!</definedName>
    <definedName name="BEx5CUNFOO4YDFJ22HCMI2QKIGKM" localSheetId="12" hidden="1">#REF!</definedName>
    <definedName name="BEx5CUNFOO4YDFJ22HCMI2QKIGKM" localSheetId="3" hidden="1">#REF!</definedName>
    <definedName name="BEx5CUNFOO4YDFJ22HCMI2QKIGKM" localSheetId="10" hidden="1">#REF!</definedName>
    <definedName name="BEx5CUNFOO4YDFJ22HCMI2QKIGKM" hidden="1">#REF!</definedName>
    <definedName name="BEx5D01O3G6BXWXT7MZEVS1F4TE9" localSheetId="9" hidden="1">#REF!</definedName>
    <definedName name="BEx5D01O3G6BXWXT7MZEVS1F4TE9" localSheetId="12" hidden="1">#REF!</definedName>
    <definedName name="BEx5D01O3G6BXWXT7MZEVS1F4TE9" localSheetId="3" hidden="1">#REF!</definedName>
    <definedName name="BEx5D01O3G6BXWXT7MZEVS1F4TE9" localSheetId="10" hidden="1">#REF!</definedName>
    <definedName name="BEx5D01O3G6BXWXT7MZEVS1F4TE9" hidden="1">#REF!</definedName>
    <definedName name="BEx5D3HO5XE85AN0NGALZ4K4GE8J" localSheetId="9" hidden="1">#REF!</definedName>
    <definedName name="BEx5D3HO5XE85AN0NGALZ4K4GE8J" localSheetId="12" hidden="1">#REF!</definedName>
    <definedName name="BEx5D3HO5XE85AN0NGALZ4K4GE8J" localSheetId="3" hidden="1">#REF!</definedName>
    <definedName name="BEx5D3HO5XE85AN0NGALZ4K4GE8J" localSheetId="10" hidden="1">#REF!</definedName>
    <definedName name="BEx5D3HO5XE85AN0NGALZ4K4GE8J" hidden="1">#REF!</definedName>
    <definedName name="BEx5D8L47OF0WHBPFWXGZINZWUBZ" localSheetId="9" hidden="1">#REF!</definedName>
    <definedName name="BEx5D8L47OF0WHBPFWXGZINZWUBZ" localSheetId="12" hidden="1">#REF!</definedName>
    <definedName name="BEx5D8L47OF0WHBPFWXGZINZWUBZ" localSheetId="3" hidden="1">#REF!</definedName>
    <definedName name="BEx5D8L47OF0WHBPFWXGZINZWUBZ" localSheetId="10" hidden="1">#REF!</definedName>
    <definedName name="BEx5D8L47OF0WHBPFWXGZINZWUBZ" hidden="1">#REF!</definedName>
    <definedName name="BEx5DAJAHQ2SKUPCKSCR3PYML67L" localSheetId="9" hidden="1">#REF!</definedName>
    <definedName name="BEx5DAJAHQ2SKUPCKSCR3PYML67L" localSheetId="12" hidden="1">#REF!</definedName>
    <definedName name="BEx5DAJAHQ2SKUPCKSCR3PYML67L" localSheetId="3" hidden="1">#REF!</definedName>
    <definedName name="BEx5DAJAHQ2SKUPCKSCR3PYML67L" localSheetId="10" hidden="1">#REF!</definedName>
    <definedName name="BEx5DAJAHQ2SKUPCKSCR3PYML67L" hidden="1">#REF!</definedName>
    <definedName name="BEx5DC18JM1KJCV44PF18E0LNRKA" localSheetId="9" hidden="1">#REF!</definedName>
    <definedName name="BEx5DC18JM1KJCV44PF18E0LNRKA" localSheetId="12" hidden="1">#REF!</definedName>
    <definedName name="BEx5DC18JM1KJCV44PF18E0LNRKA" localSheetId="3" hidden="1">#REF!</definedName>
    <definedName name="BEx5DC18JM1KJCV44PF18E0LNRKA" localSheetId="10" hidden="1">#REF!</definedName>
    <definedName name="BEx5DC18JM1KJCV44PF18E0LNRKA" hidden="1">#REF!</definedName>
    <definedName name="BEx5DFH8EU3RCPUOTFY8S9G8SBCG" localSheetId="9" hidden="1">#REF!</definedName>
    <definedName name="BEx5DFH8EU3RCPUOTFY8S9G8SBCG" localSheetId="12" hidden="1">#REF!</definedName>
    <definedName name="BEx5DFH8EU3RCPUOTFY8S9G8SBCG" localSheetId="3" hidden="1">#REF!</definedName>
    <definedName name="BEx5DFH8EU3RCPUOTFY8S9G8SBCG" localSheetId="10" hidden="1">#REF!</definedName>
    <definedName name="BEx5DFH8EU3RCPUOTFY8S9G8SBCG" hidden="1">#REF!</definedName>
    <definedName name="BEx5DJIZBTNS011R9IIG2OQ2L6ZX" localSheetId="9" hidden="1">#REF!</definedName>
    <definedName name="BEx5DJIZBTNS011R9IIG2OQ2L6ZX" localSheetId="12" hidden="1">#REF!</definedName>
    <definedName name="BEx5DJIZBTNS011R9IIG2OQ2L6ZX" localSheetId="3" hidden="1">#REF!</definedName>
    <definedName name="BEx5DJIZBTNS011R9IIG2OQ2L6ZX" localSheetId="10" hidden="1">#REF!</definedName>
    <definedName name="BEx5DJIZBTNS011R9IIG2OQ2L6ZX" hidden="1">#REF!</definedName>
    <definedName name="BEx5DS2EKWFPC2UWI1W1QESX9QP5" localSheetId="9" hidden="1">#REF!</definedName>
    <definedName name="BEx5DS2EKWFPC2UWI1W1QESX9QP5" localSheetId="12" hidden="1">#REF!</definedName>
    <definedName name="BEx5DS2EKWFPC2UWI1W1QESX9QP5" localSheetId="3" hidden="1">#REF!</definedName>
    <definedName name="BEx5DS2EKWFPC2UWI1W1QESX9QP5" localSheetId="10" hidden="1">#REF!</definedName>
    <definedName name="BEx5DS2EKWFPC2UWI1W1QESX9QP5" hidden="1">#REF!</definedName>
    <definedName name="BEx5E123OLO9WQUOIRIDJ967KAGK" localSheetId="9" hidden="1">#REF!</definedName>
    <definedName name="BEx5E123OLO9WQUOIRIDJ967KAGK" localSheetId="12" hidden="1">#REF!</definedName>
    <definedName name="BEx5E123OLO9WQUOIRIDJ967KAGK" localSheetId="3" hidden="1">#REF!</definedName>
    <definedName name="BEx5E123OLO9WQUOIRIDJ967KAGK" localSheetId="10" hidden="1">#REF!</definedName>
    <definedName name="BEx5E123OLO9WQUOIRIDJ967KAGK" hidden="1">#REF!</definedName>
    <definedName name="BEx5E2UU5NES6W779W2OZTZOB4O7" localSheetId="9" hidden="1">#REF!</definedName>
    <definedName name="BEx5E2UU5NES6W779W2OZTZOB4O7" localSheetId="12" hidden="1">#REF!</definedName>
    <definedName name="BEx5E2UU5NES6W779W2OZTZOB4O7" localSheetId="3" hidden="1">#REF!</definedName>
    <definedName name="BEx5E2UU5NES6W779W2OZTZOB4O7" localSheetId="10" hidden="1">#REF!</definedName>
    <definedName name="BEx5E2UU5NES6W779W2OZTZOB4O7" hidden="1">#REF!</definedName>
    <definedName name="BEx5ELFT92WAQN3NW8COIMQHUL91" localSheetId="9" hidden="1">#REF!</definedName>
    <definedName name="BEx5ELFT92WAQN3NW8COIMQHUL91" localSheetId="12" hidden="1">#REF!</definedName>
    <definedName name="BEx5ELFT92WAQN3NW8COIMQHUL91" localSheetId="3" hidden="1">#REF!</definedName>
    <definedName name="BEx5ELFT92WAQN3NW8COIMQHUL91" localSheetId="10" hidden="1">#REF!</definedName>
    <definedName name="BEx5ELFT92WAQN3NW8COIMQHUL91" hidden="1">#REF!</definedName>
    <definedName name="BEx5ELQL9B0VR6UT18KP11DHOTFX" localSheetId="9" hidden="1">#REF!</definedName>
    <definedName name="BEx5ELQL9B0VR6UT18KP11DHOTFX" localSheetId="12" hidden="1">#REF!</definedName>
    <definedName name="BEx5ELQL9B0VR6UT18KP11DHOTFX" localSheetId="3" hidden="1">#REF!</definedName>
    <definedName name="BEx5ELQL9B0VR6UT18KP11DHOTFX" localSheetId="10" hidden="1">#REF!</definedName>
    <definedName name="BEx5ELQL9B0VR6UT18KP11DHOTFX" hidden="1">#REF!</definedName>
    <definedName name="BEx5ER4TJTFPN7IB1MNEB1ZFR5M6" localSheetId="9" hidden="1">#REF!</definedName>
    <definedName name="BEx5ER4TJTFPN7IB1MNEB1ZFR5M6" localSheetId="12" hidden="1">#REF!</definedName>
    <definedName name="BEx5ER4TJTFPN7IB1MNEB1ZFR5M6" localSheetId="3" hidden="1">#REF!</definedName>
    <definedName name="BEx5ER4TJTFPN7IB1MNEB1ZFR5M6" localSheetId="10" hidden="1">#REF!</definedName>
    <definedName name="BEx5ER4TJTFPN7IB1MNEB1ZFR5M6" hidden="1">#REF!</definedName>
    <definedName name="BEx5EYXB2LDMI4FLC3QFAOXC0FZ3" localSheetId="9" hidden="1">#REF!</definedName>
    <definedName name="BEx5EYXB2LDMI4FLC3QFAOXC0FZ3" localSheetId="12" hidden="1">#REF!</definedName>
    <definedName name="BEx5EYXB2LDMI4FLC3QFAOXC0FZ3" localSheetId="3" hidden="1">#REF!</definedName>
    <definedName name="BEx5EYXB2LDMI4FLC3QFAOXC0FZ3" localSheetId="10" hidden="1">#REF!</definedName>
    <definedName name="BEx5EYXB2LDMI4FLC3QFAOXC0FZ3" hidden="1">#REF!</definedName>
    <definedName name="BEx5F6V72QTCK7O39Y59R0EVM6CW" localSheetId="9" hidden="1">#REF!</definedName>
    <definedName name="BEx5F6V72QTCK7O39Y59R0EVM6CW" localSheetId="12" hidden="1">#REF!</definedName>
    <definedName name="BEx5F6V72QTCK7O39Y59R0EVM6CW" localSheetId="3" hidden="1">#REF!</definedName>
    <definedName name="BEx5F6V72QTCK7O39Y59R0EVM6CW" localSheetId="10" hidden="1">#REF!</definedName>
    <definedName name="BEx5F6V72QTCK7O39Y59R0EVM6CW" hidden="1">#REF!</definedName>
    <definedName name="BEx5FGLQVACD5F5YZG4DGSCHCGO2" localSheetId="9" hidden="1">#REF!</definedName>
    <definedName name="BEx5FGLQVACD5F5YZG4DGSCHCGO2" localSheetId="12" hidden="1">#REF!</definedName>
    <definedName name="BEx5FGLQVACD5F5YZG4DGSCHCGO2" localSheetId="3" hidden="1">#REF!</definedName>
    <definedName name="BEx5FGLQVACD5F5YZG4DGSCHCGO2" localSheetId="10" hidden="1">#REF!</definedName>
    <definedName name="BEx5FGLQVACD5F5YZG4DGSCHCGO2" hidden="1">#REF!</definedName>
    <definedName name="BEx5FHCTE8VTJEF7IK189AVLNYSY" localSheetId="9" hidden="1">#REF!</definedName>
    <definedName name="BEx5FHCTE8VTJEF7IK189AVLNYSY" localSheetId="12" hidden="1">#REF!</definedName>
    <definedName name="BEx5FHCTE8VTJEF7IK189AVLNYSY" localSheetId="3" hidden="1">#REF!</definedName>
    <definedName name="BEx5FHCTE8VTJEF7IK189AVLNYSY" localSheetId="10" hidden="1">#REF!</definedName>
    <definedName name="BEx5FHCTE8VTJEF7IK189AVLNYSY" hidden="1">#REF!</definedName>
    <definedName name="BEx5FLJWHLW3BTZILDPN5NMA449V" localSheetId="9" hidden="1">#REF!</definedName>
    <definedName name="BEx5FLJWHLW3BTZILDPN5NMA449V" localSheetId="12" hidden="1">#REF!</definedName>
    <definedName name="BEx5FLJWHLW3BTZILDPN5NMA449V" localSheetId="3" hidden="1">#REF!</definedName>
    <definedName name="BEx5FLJWHLW3BTZILDPN5NMA449V" localSheetId="10" hidden="1">#REF!</definedName>
    <definedName name="BEx5FLJWHLW3BTZILDPN5NMA449V" hidden="1">#REF!</definedName>
    <definedName name="BEx5FNI2O10YN2SI1NO4X5GP3GTF" localSheetId="9" hidden="1">#REF!</definedName>
    <definedName name="BEx5FNI2O10YN2SI1NO4X5GP3GTF" localSheetId="12" hidden="1">#REF!</definedName>
    <definedName name="BEx5FNI2O10YN2SI1NO4X5GP3GTF" localSheetId="3" hidden="1">#REF!</definedName>
    <definedName name="BEx5FNI2O10YN2SI1NO4X5GP3GTF" localSheetId="10" hidden="1">#REF!</definedName>
    <definedName name="BEx5FNI2O10YN2SI1NO4X5GP3GTF" hidden="1">#REF!</definedName>
    <definedName name="BEx5FO8YRFSZCG3L608EHIHIHFY4" localSheetId="9" hidden="1">#REF!</definedName>
    <definedName name="BEx5FO8YRFSZCG3L608EHIHIHFY4" localSheetId="12" hidden="1">#REF!</definedName>
    <definedName name="BEx5FO8YRFSZCG3L608EHIHIHFY4" localSheetId="3" hidden="1">#REF!</definedName>
    <definedName name="BEx5FO8YRFSZCG3L608EHIHIHFY4" localSheetId="10" hidden="1">#REF!</definedName>
    <definedName name="BEx5FO8YRFSZCG3L608EHIHIHFY4" hidden="1">#REF!</definedName>
    <definedName name="BEx5FQNA6V4CNYSH013K45RI4BCV" localSheetId="9" hidden="1">#REF!</definedName>
    <definedName name="BEx5FQNA6V4CNYSH013K45RI4BCV" localSheetId="12" hidden="1">#REF!</definedName>
    <definedName name="BEx5FQNA6V4CNYSH013K45RI4BCV" localSheetId="3" hidden="1">#REF!</definedName>
    <definedName name="BEx5FQNA6V4CNYSH013K45RI4BCV" localSheetId="10" hidden="1">#REF!</definedName>
    <definedName name="BEx5FQNA6V4CNYSH013K45RI4BCV" hidden="1">#REF!</definedName>
    <definedName name="BEx5FVQPPEU32CPNV9RRQ9MNLLVE" localSheetId="9" hidden="1">#REF!</definedName>
    <definedName name="BEx5FVQPPEU32CPNV9RRQ9MNLLVE" localSheetId="12" hidden="1">#REF!</definedName>
    <definedName name="BEx5FVQPPEU32CPNV9RRQ9MNLLVE" localSheetId="3" hidden="1">#REF!</definedName>
    <definedName name="BEx5FVQPPEU32CPNV9RRQ9MNLLVE" localSheetId="10" hidden="1">#REF!</definedName>
    <definedName name="BEx5FVQPPEU32CPNV9RRQ9MNLLVE" hidden="1">#REF!</definedName>
    <definedName name="BEx5G08KGMG5X2AQKDGPFYG5GH94" localSheetId="9" hidden="1">#REF!</definedName>
    <definedName name="BEx5G08KGMG5X2AQKDGPFYG5GH94" localSheetId="12" hidden="1">#REF!</definedName>
    <definedName name="BEx5G08KGMG5X2AQKDGPFYG5GH94" localSheetId="3" hidden="1">#REF!</definedName>
    <definedName name="BEx5G08KGMG5X2AQKDGPFYG5GH94" localSheetId="10" hidden="1">#REF!</definedName>
    <definedName name="BEx5G08KGMG5X2AQKDGPFYG5GH94" hidden="1">#REF!</definedName>
    <definedName name="BEx5G1A8TFN4C4QII35U9DKYNIS8" localSheetId="9" hidden="1">#REF!</definedName>
    <definedName name="BEx5G1A8TFN4C4QII35U9DKYNIS8" localSheetId="12" hidden="1">#REF!</definedName>
    <definedName name="BEx5G1A8TFN4C4QII35U9DKYNIS8" localSheetId="3" hidden="1">#REF!</definedName>
    <definedName name="BEx5G1A8TFN4C4QII35U9DKYNIS8" localSheetId="10" hidden="1">#REF!</definedName>
    <definedName name="BEx5G1A8TFN4C4QII35U9DKYNIS8" hidden="1">#REF!</definedName>
    <definedName name="BEx5G1L0QO91KEPDMV1D8OT4BT73" localSheetId="9" hidden="1">#REF!</definedName>
    <definedName name="BEx5G1L0QO91KEPDMV1D8OT4BT73" localSheetId="12" hidden="1">#REF!</definedName>
    <definedName name="BEx5G1L0QO91KEPDMV1D8OT4BT73" localSheetId="3" hidden="1">#REF!</definedName>
    <definedName name="BEx5G1L0QO91KEPDMV1D8OT4BT73" localSheetId="10" hidden="1">#REF!</definedName>
    <definedName name="BEx5G1L0QO91KEPDMV1D8OT4BT73" hidden="1">#REF!</definedName>
    <definedName name="BEx5G1QHX69GFUYHUZA5X74MTDMR" localSheetId="9" hidden="1">#REF!</definedName>
    <definedName name="BEx5G1QHX69GFUYHUZA5X74MTDMR" localSheetId="12" hidden="1">#REF!</definedName>
    <definedName name="BEx5G1QHX69GFUYHUZA5X74MTDMR" localSheetId="3" hidden="1">#REF!</definedName>
    <definedName name="BEx5G1QHX69GFUYHUZA5X74MTDMR" localSheetId="10" hidden="1">#REF!</definedName>
    <definedName name="BEx5G1QHX69GFUYHUZA5X74MTDMR" hidden="1">#REF!</definedName>
    <definedName name="BEx5G5S2C9JRD28ZQMMQLCBHWOHB" localSheetId="9" hidden="1">#REF!</definedName>
    <definedName name="BEx5G5S2C9JRD28ZQMMQLCBHWOHB" localSheetId="12" hidden="1">#REF!</definedName>
    <definedName name="BEx5G5S2C9JRD28ZQMMQLCBHWOHB" localSheetId="3" hidden="1">#REF!</definedName>
    <definedName name="BEx5G5S2C9JRD28ZQMMQLCBHWOHB" localSheetId="10" hidden="1">#REF!</definedName>
    <definedName name="BEx5G5S2C9JRD28ZQMMQLCBHWOHB" hidden="1">#REF!</definedName>
    <definedName name="BEx5G7KU3EGZQSYN2YNML8EW8NDC" localSheetId="9" hidden="1">#REF!</definedName>
    <definedName name="BEx5G7KU3EGZQSYN2YNML8EW8NDC" localSheetId="12" hidden="1">#REF!</definedName>
    <definedName name="BEx5G7KU3EGZQSYN2YNML8EW8NDC" localSheetId="3" hidden="1">#REF!</definedName>
    <definedName name="BEx5G7KU3EGZQSYN2YNML8EW8NDC" localSheetId="10" hidden="1">#REF!</definedName>
    <definedName name="BEx5G7KU3EGZQSYN2YNML8EW8NDC" hidden="1">#REF!</definedName>
    <definedName name="BEx5G86DZL1VYUX6KWODAP3WFAWP" localSheetId="9" hidden="1">#REF!</definedName>
    <definedName name="BEx5G86DZL1VYUX6KWODAP3WFAWP" localSheetId="12" hidden="1">#REF!</definedName>
    <definedName name="BEx5G86DZL1VYUX6KWODAP3WFAWP" localSheetId="3" hidden="1">#REF!</definedName>
    <definedName name="BEx5G86DZL1VYUX6KWODAP3WFAWP" localSheetId="10" hidden="1">#REF!</definedName>
    <definedName name="BEx5G86DZL1VYUX6KWODAP3WFAWP" hidden="1">#REF!</definedName>
    <definedName name="BEx5G8BV2GIOCM3C7IUFK8L04A6M" localSheetId="9" hidden="1">#REF!</definedName>
    <definedName name="BEx5G8BV2GIOCM3C7IUFK8L04A6M" localSheetId="12" hidden="1">#REF!</definedName>
    <definedName name="BEx5G8BV2GIOCM3C7IUFK8L04A6M" localSheetId="3" hidden="1">#REF!</definedName>
    <definedName name="BEx5G8BV2GIOCM3C7IUFK8L04A6M" localSheetId="10" hidden="1">#REF!</definedName>
    <definedName name="BEx5G8BV2GIOCM3C7IUFK8L04A6M" hidden="1">#REF!</definedName>
    <definedName name="BEx5GID9MVBUPFFT9M8K8B5MO9NV" localSheetId="9" hidden="1">#REF!</definedName>
    <definedName name="BEx5GID9MVBUPFFT9M8K8B5MO9NV" localSheetId="12" hidden="1">#REF!</definedName>
    <definedName name="BEx5GID9MVBUPFFT9M8K8B5MO9NV" localSheetId="3" hidden="1">#REF!</definedName>
    <definedName name="BEx5GID9MVBUPFFT9M8K8B5MO9NV" localSheetId="10" hidden="1">#REF!</definedName>
    <definedName name="BEx5GID9MVBUPFFT9M8K8B5MO9NV" hidden="1">#REF!</definedName>
    <definedName name="BEx5GN0EWA9SCQDPQ7NTUQH82QVK" localSheetId="9" hidden="1">#REF!</definedName>
    <definedName name="BEx5GN0EWA9SCQDPQ7NTUQH82QVK" localSheetId="12" hidden="1">#REF!</definedName>
    <definedName name="BEx5GN0EWA9SCQDPQ7NTUQH82QVK" localSheetId="3" hidden="1">#REF!</definedName>
    <definedName name="BEx5GN0EWA9SCQDPQ7NTUQH82QVK" localSheetId="10" hidden="1">#REF!</definedName>
    <definedName name="BEx5GN0EWA9SCQDPQ7NTUQH82QVK" hidden="1">#REF!</definedName>
    <definedName name="BEx5GNBCU4WZ74I0UXFL9ZG2XSGJ" localSheetId="9" hidden="1">#REF!</definedName>
    <definedName name="BEx5GNBCU4WZ74I0UXFL9ZG2XSGJ" localSheetId="12" hidden="1">#REF!</definedName>
    <definedName name="BEx5GNBCU4WZ74I0UXFL9ZG2XSGJ" localSheetId="3" hidden="1">#REF!</definedName>
    <definedName name="BEx5GNBCU4WZ74I0UXFL9ZG2XSGJ" localSheetId="10" hidden="1">#REF!</definedName>
    <definedName name="BEx5GNBCU4WZ74I0UXFL9ZG2XSGJ" hidden="1">#REF!</definedName>
    <definedName name="BEx5GUCTYC7QCWGWU5BTO7Y7HDZX" localSheetId="9" hidden="1">#REF!</definedName>
    <definedName name="BEx5GUCTYC7QCWGWU5BTO7Y7HDZX" localSheetId="12" hidden="1">#REF!</definedName>
    <definedName name="BEx5GUCTYC7QCWGWU5BTO7Y7HDZX" localSheetId="3" hidden="1">#REF!</definedName>
    <definedName name="BEx5GUCTYC7QCWGWU5BTO7Y7HDZX" localSheetId="10" hidden="1">#REF!</definedName>
    <definedName name="BEx5GUCTYC7QCWGWU5BTO7Y7HDZX" hidden="1">#REF!</definedName>
    <definedName name="BEx5GYUPJULJQ624TEESYFG1NFOH" localSheetId="9" hidden="1">#REF!</definedName>
    <definedName name="BEx5GYUPJULJQ624TEESYFG1NFOH" localSheetId="12" hidden="1">#REF!</definedName>
    <definedName name="BEx5GYUPJULJQ624TEESYFG1NFOH" localSheetId="3" hidden="1">#REF!</definedName>
    <definedName name="BEx5GYUPJULJQ624TEESYFG1NFOH" localSheetId="10" hidden="1">#REF!</definedName>
    <definedName name="BEx5GYUPJULJQ624TEESYFG1NFOH" hidden="1">#REF!</definedName>
    <definedName name="BEx5H0NEE0AIN5E2UHJ9J9ISU9N1" localSheetId="9" hidden="1">#REF!</definedName>
    <definedName name="BEx5H0NEE0AIN5E2UHJ9J9ISU9N1" localSheetId="12" hidden="1">#REF!</definedName>
    <definedName name="BEx5H0NEE0AIN5E2UHJ9J9ISU9N1" localSheetId="3" hidden="1">#REF!</definedName>
    <definedName name="BEx5H0NEE0AIN5E2UHJ9J9ISU9N1" localSheetId="10" hidden="1">#REF!</definedName>
    <definedName name="BEx5H0NEE0AIN5E2UHJ9J9ISU9N1" hidden="1">#REF!</definedName>
    <definedName name="BEx5H1UJSEUQM2K8QHQXO5THVHSO" localSheetId="9" hidden="1">#REF!</definedName>
    <definedName name="BEx5H1UJSEUQM2K8QHQXO5THVHSO" localSheetId="12" hidden="1">#REF!</definedName>
    <definedName name="BEx5H1UJSEUQM2K8QHQXO5THVHSO" localSheetId="3" hidden="1">#REF!</definedName>
    <definedName name="BEx5H1UJSEUQM2K8QHQXO5THVHSO" localSheetId="10" hidden="1">#REF!</definedName>
    <definedName name="BEx5H1UJSEUQM2K8QHQXO5THVHSO" hidden="1">#REF!</definedName>
    <definedName name="BEx5HAOT9XWUF7XIFRZZS8B9F5TZ" localSheetId="9" hidden="1">#REF!</definedName>
    <definedName name="BEx5HAOT9XWUF7XIFRZZS8B9F5TZ" localSheetId="12" hidden="1">#REF!</definedName>
    <definedName name="BEx5HAOT9XWUF7XIFRZZS8B9F5TZ" localSheetId="3" hidden="1">#REF!</definedName>
    <definedName name="BEx5HAOT9XWUF7XIFRZZS8B9F5TZ" localSheetId="10" hidden="1">#REF!</definedName>
    <definedName name="BEx5HAOT9XWUF7XIFRZZS8B9F5TZ" hidden="1">#REF!</definedName>
    <definedName name="BEx5HB534CO7TBSALKMD27WHMAQJ" localSheetId="9" hidden="1">#REF!</definedName>
    <definedName name="BEx5HB534CO7TBSALKMD27WHMAQJ" localSheetId="12" hidden="1">#REF!</definedName>
    <definedName name="BEx5HB534CO7TBSALKMD27WHMAQJ" localSheetId="3" hidden="1">#REF!</definedName>
    <definedName name="BEx5HB534CO7TBSALKMD27WHMAQJ" localSheetId="10" hidden="1">#REF!</definedName>
    <definedName name="BEx5HB534CO7TBSALKMD27WHMAQJ" hidden="1">#REF!</definedName>
    <definedName name="BEx5HE4XRF9BUY04MENWY9CHHN5H" localSheetId="9" hidden="1">#REF!</definedName>
    <definedName name="BEx5HE4XRF9BUY04MENWY9CHHN5H" localSheetId="12" hidden="1">#REF!</definedName>
    <definedName name="BEx5HE4XRF9BUY04MENWY9CHHN5H" localSheetId="3" hidden="1">#REF!</definedName>
    <definedName name="BEx5HE4XRF9BUY04MENWY9CHHN5H" localSheetId="10" hidden="1">#REF!</definedName>
    <definedName name="BEx5HE4XRF9BUY04MENWY9CHHN5H" hidden="1">#REF!</definedName>
    <definedName name="BEx5HFHMABAT0H9KKS754X4T304E" localSheetId="9" hidden="1">#REF!</definedName>
    <definedName name="BEx5HFHMABAT0H9KKS754X4T304E" localSheetId="12" hidden="1">#REF!</definedName>
    <definedName name="BEx5HFHMABAT0H9KKS754X4T304E" localSheetId="3" hidden="1">#REF!</definedName>
    <definedName name="BEx5HFHMABAT0H9KKS754X4T304E" localSheetId="10" hidden="1">#REF!</definedName>
    <definedName name="BEx5HFHMABAT0H9KKS754X4T304E" hidden="1">#REF!</definedName>
    <definedName name="BEx5HGDZ7MX1S3KNXLRL9WU565V4" localSheetId="9" hidden="1">#REF!</definedName>
    <definedName name="BEx5HGDZ7MX1S3KNXLRL9WU565V4" localSheetId="12" hidden="1">#REF!</definedName>
    <definedName name="BEx5HGDZ7MX1S3KNXLRL9WU565V4" localSheetId="3" hidden="1">#REF!</definedName>
    <definedName name="BEx5HGDZ7MX1S3KNXLRL9WU565V4" localSheetId="10" hidden="1">#REF!</definedName>
    <definedName name="BEx5HGDZ7MX1S3KNXLRL9WU565V4" hidden="1">#REF!</definedName>
    <definedName name="BEx5HJZ9FAVNZSSBTAYRPZDYM9NU" localSheetId="9" hidden="1">#REF!</definedName>
    <definedName name="BEx5HJZ9FAVNZSSBTAYRPZDYM9NU" localSheetId="12" hidden="1">#REF!</definedName>
    <definedName name="BEx5HJZ9FAVNZSSBTAYRPZDYM9NU" localSheetId="3" hidden="1">#REF!</definedName>
    <definedName name="BEx5HJZ9FAVNZSSBTAYRPZDYM9NU" localSheetId="10" hidden="1">#REF!</definedName>
    <definedName name="BEx5HJZ9FAVNZSSBTAYRPZDYM9NU" hidden="1">#REF!</definedName>
    <definedName name="BEx5HZ9JMKHNLFWLVUB1WP5B39BL" localSheetId="9" hidden="1">#REF!</definedName>
    <definedName name="BEx5HZ9JMKHNLFWLVUB1WP5B39BL" localSheetId="12" hidden="1">#REF!</definedName>
    <definedName name="BEx5HZ9JMKHNLFWLVUB1WP5B39BL" localSheetId="3" hidden="1">#REF!</definedName>
    <definedName name="BEx5HZ9JMKHNLFWLVUB1WP5B39BL" localSheetId="10" hidden="1">#REF!</definedName>
    <definedName name="BEx5HZ9JMKHNLFWLVUB1WP5B39BL" hidden="1">#REF!</definedName>
    <definedName name="BEx5I17QJ0PQ1OG1IMH69HMQWNEA" localSheetId="9" hidden="1">#REF!</definedName>
    <definedName name="BEx5I17QJ0PQ1OG1IMH69HMQWNEA" localSheetId="12" hidden="1">#REF!</definedName>
    <definedName name="BEx5I17QJ0PQ1OG1IMH69HMQWNEA" localSheetId="3" hidden="1">#REF!</definedName>
    <definedName name="BEx5I17QJ0PQ1OG1IMH69HMQWNEA" localSheetId="10" hidden="1">#REF!</definedName>
    <definedName name="BEx5I17QJ0PQ1OG1IMH69HMQWNEA" hidden="1">#REF!</definedName>
    <definedName name="BEx5I244LQHZTF3XI66J8705R9XX" localSheetId="9" hidden="1">#REF!</definedName>
    <definedName name="BEx5I244LQHZTF3XI66J8705R9XX" localSheetId="12" hidden="1">#REF!</definedName>
    <definedName name="BEx5I244LQHZTF3XI66J8705R9XX" localSheetId="3" hidden="1">#REF!</definedName>
    <definedName name="BEx5I244LQHZTF3XI66J8705R9XX" localSheetId="10" hidden="1">#REF!</definedName>
    <definedName name="BEx5I244LQHZTF3XI66J8705R9XX" hidden="1">#REF!</definedName>
    <definedName name="BEx5I8PBP4LIXDGID5BP0THLO0AQ" localSheetId="9" hidden="1">#REF!</definedName>
    <definedName name="BEx5I8PBP4LIXDGID5BP0THLO0AQ" localSheetId="12" hidden="1">#REF!</definedName>
    <definedName name="BEx5I8PBP4LIXDGID5BP0THLO0AQ" localSheetId="3" hidden="1">#REF!</definedName>
    <definedName name="BEx5I8PBP4LIXDGID5BP0THLO0AQ" localSheetId="10" hidden="1">#REF!</definedName>
    <definedName name="BEx5I8PBP4LIXDGID5BP0THLO0AQ" hidden="1">#REF!</definedName>
    <definedName name="BEx5I8USVUB3JP4S9OXGMZVMOQXR" localSheetId="9" hidden="1">#REF!</definedName>
    <definedName name="BEx5I8USVUB3JP4S9OXGMZVMOQXR" localSheetId="12" hidden="1">#REF!</definedName>
    <definedName name="BEx5I8USVUB3JP4S9OXGMZVMOQXR" localSheetId="3" hidden="1">#REF!</definedName>
    <definedName name="BEx5I8USVUB3JP4S9OXGMZVMOQXR" localSheetId="10" hidden="1">#REF!</definedName>
    <definedName name="BEx5I8USVUB3JP4S9OXGMZVMOQXR" hidden="1">#REF!</definedName>
    <definedName name="BEx5I9GDQSYIAL65UQNDMNFQCS9Y" localSheetId="9" hidden="1">#REF!</definedName>
    <definedName name="BEx5I9GDQSYIAL65UQNDMNFQCS9Y" localSheetId="12" hidden="1">#REF!</definedName>
    <definedName name="BEx5I9GDQSYIAL65UQNDMNFQCS9Y" localSheetId="3" hidden="1">#REF!</definedName>
    <definedName name="BEx5I9GDQSYIAL65UQNDMNFQCS9Y" localSheetId="10" hidden="1">#REF!</definedName>
    <definedName name="BEx5I9GDQSYIAL65UQNDMNFQCS9Y" hidden="1">#REF!</definedName>
    <definedName name="BEx5IBUPG9AWNW5PK7JGRGEJ4OLM" localSheetId="9" hidden="1">#REF!</definedName>
    <definedName name="BEx5IBUPG9AWNW5PK7JGRGEJ4OLM" localSheetId="12" hidden="1">#REF!</definedName>
    <definedName name="BEx5IBUPG9AWNW5PK7JGRGEJ4OLM" localSheetId="3" hidden="1">#REF!</definedName>
    <definedName name="BEx5IBUPG9AWNW5PK7JGRGEJ4OLM" localSheetId="10" hidden="1">#REF!</definedName>
    <definedName name="BEx5IBUPG9AWNW5PK7JGRGEJ4OLM" hidden="1">#REF!</definedName>
    <definedName name="BEx5IC06RVN8BSAEPREVKHKLCJ2L" localSheetId="9" hidden="1">#REF!</definedName>
    <definedName name="BEx5IC06RVN8BSAEPREVKHKLCJ2L" localSheetId="12" hidden="1">#REF!</definedName>
    <definedName name="BEx5IC06RVN8BSAEPREVKHKLCJ2L" localSheetId="3" hidden="1">#REF!</definedName>
    <definedName name="BEx5IC06RVN8BSAEPREVKHKLCJ2L" localSheetId="10" hidden="1">#REF!</definedName>
    <definedName name="BEx5IC06RVN8BSAEPREVKHKLCJ2L" hidden="1">#REF!</definedName>
    <definedName name="BEx5IGY4M04BPXSQF2J4GQYXF85O" localSheetId="9" hidden="1">#REF!</definedName>
    <definedName name="BEx5IGY4M04BPXSQF2J4GQYXF85O" localSheetId="12" hidden="1">#REF!</definedName>
    <definedName name="BEx5IGY4M04BPXSQF2J4GQYXF85O" localSheetId="3" hidden="1">#REF!</definedName>
    <definedName name="BEx5IGY4M04BPXSQF2J4GQYXF85O" localSheetId="10" hidden="1">#REF!</definedName>
    <definedName name="BEx5IGY4M04BPXSQF2J4GQYXF85O" hidden="1">#REF!</definedName>
    <definedName name="BEx5IWTZDCLZ5CCDG108STY04SAJ" localSheetId="9" hidden="1">#REF!</definedName>
    <definedName name="BEx5IWTZDCLZ5CCDG108STY04SAJ" localSheetId="12" hidden="1">#REF!</definedName>
    <definedName name="BEx5IWTZDCLZ5CCDG108STY04SAJ" localSheetId="3" hidden="1">#REF!</definedName>
    <definedName name="BEx5IWTZDCLZ5CCDG108STY04SAJ" localSheetId="10" hidden="1">#REF!</definedName>
    <definedName name="BEx5IWTZDCLZ5CCDG108STY04SAJ" hidden="1">#REF!</definedName>
    <definedName name="BEx5J0FFP1KS4NGY20AEJI8VREEA" localSheetId="9" hidden="1">#REF!</definedName>
    <definedName name="BEx5J0FFP1KS4NGY20AEJI8VREEA" localSheetId="12" hidden="1">#REF!</definedName>
    <definedName name="BEx5J0FFP1KS4NGY20AEJI8VREEA" localSheetId="3" hidden="1">#REF!</definedName>
    <definedName name="BEx5J0FFP1KS4NGY20AEJI8VREEA" localSheetId="10" hidden="1">#REF!</definedName>
    <definedName name="BEx5J0FFP1KS4NGY20AEJI8VREEA" hidden="1">#REF!</definedName>
    <definedName name="BEx5J1XE5FVWL6IJV6CWKPN24UBK" localSheetId="9" hidden="1">#REF!</definedName>
    <definedName name="BEx5J1XE5FVWL6IJV6CWKPN24UBK" localSheetId="12" hidden="1">#REF!</definedName>
    <definedName name="BEx5J1XE5FVWL6IJV6CWKPN24UBK" localSheetId="3" hidden="1">#REF!</definedName>
    <definedName name="BEx5J1XE5FVWL6IJV6CWKPN24UBK" localSheetId="10" hidden="1">#REF!</definedName>
    <definedName name="BEx5J1XE5FVWL6IJV6CWKPN24UBK" hidden="1">#REF!</definedName>
    <definedName name="BEx5JF3ZXLDIS8VNKDCY7ZI7H1CI" localSheetId="9" hidden="1">#REF!</definedName>
    <definedName name="BEx5JF3ZXLDIS8VNKDCY7ZI7H1CI" localSheetId="12" hidden="1">#REF!</definedName>
    <definedName name="BEx5JF3ZXLDIS8VNKDCY7ZI7H1CI" localSheetId="3" hidden="1">#REF!</definedName>
    <definedName name="BEx5JF3ZXLDIS8VNKDCY7ZI7H1CI" localSheetId="10" hidden="1">#REF!</definedName>
    <definedName name="BEx5JF3ZXLDIS8VNKDCY7ZI7H1CI" hidden="1">#REF!</definedName>
    <definedName name="BEx5JHCZJ8G6OOOW6EF3GABXKH6F" localSheetId="9" hidden="1">#REF!</definedName>
    <definedName name="BEx5JHCZJ8G6OOOW6EF3GABXKH6F" localSheetId="12" hidden="1">#REF!</definedName>
    <definedName name="BEx5JHCZJ8G6OOOW6EF3GABXKH6F" localSheetId="3" hidden="1">#REF!</definedName>
    <definedName name="BEx5JHCZJ8G6OOOW6EF3GABXKH6F" localSheetId="10" hidden="1">#REF!</definedName>
    <definedName name="BEx5JHCZJ8G6OOOW6EF3GABXKH6F" hidden="1">#REF!</definedName>
    <definedName name="BEx5JJB6W446THXQCRUKD3I7RKLP" localSheetId="9" hidden="1">#REF!</definedName>
    <definedName name="BEx5JJB6W446THXQCRUKD3I7RKLP" localSheetId="12" hidden="1">#REF!</definedName>
    <definedName name="BEx5JJB6W446THXQCRUKD3I7RKLP" localSheetId="3" hidden="1">#REF!</definedName>
    <definedName name="BEx5JJB6W446THXQCRUKD3I7RKLP" localSheetId="10" hidden="1">#REF!</definedName>
    <definedName name="BEx5JJB6W446THXQCRUKD3I7RKLP" hidden="1">#REF!</definedName>
    <definedName name="BEx5JNCT8Z7XSSPD5EMNAJELCU2V" localSheetId="9" hidden="1">#REF!</definedName>
    <definedName name="BEx5JNCT8Z7XSSPD5EMNAJELCU2V" localSheetId="12" hidden="1">#REF!</definedName>
    <definedName name="BEx5JNCT8Z7XSSPD5EMNAJELCU2V" localSheetId="3" hidden="1">#REF!</definedName>
    <definedName name="BEx5JNCT8Z7XSSPD5EMNAJELCU2V" localSheetId="10" hidden="1">#REF!</definedName>
    <definedName name="BEx5JNCT8Z7XSSPD5EMNAJELCU2V" hidden="1">#REF!</definedName>
    <definedName name="BEx5JQCNT9Y4RM306CHC8IPY3HBZ" localSheetId="9" hidden="1">#REF!</definedName>
    <definedName name="BEx5JQCNT9Y4RM306CHC8IPY3HBZ" localSheetId="12" hidden="1">#REF!</definedName>
    <definedName name="BEx5JQCNT9Y4RM306CHC8IPY3HBZ" localSheetId="3" hidden="1">#REF!</definedName>
    <definedName name="BEx5JQCNT9Y4RM306CHC8IPY3HBZ" localSheetId="10" hidden="1">#REF!</definedName>
    <definedName name="BEx5JQCNT9Y4RM306CHC8IPY3HBZ" hidden="1">#REF!</definedName>
    <definedName name="BEx5K08PYKE6JOKBYIB006TX619P" localSheetId="9" hidden="1">#REF!</definedName>
    <definedName name="BEx5K08PYKE6JOKBYIB006TX619P" localSheetId="12" hidden="1">#REF!</definedName>
    <definedName name="BEx5K08PYKE6JOKBYIB006TX619P" localSheetId="3" hidden="1">#REF!</definedName>
    <definedName name="BEx5K08PYKE6JOKBYIB006TX619P" localSheetId="10" hidden="1">#REF!</definedName>
    <definedName name="BEx5K08PYKE6JOKBYIB006TX619P" hidden="1">#REF!</definedName>
    <definedName name="BEx5K4W2S2K7M9V2M304KW93LK8Q" localSheetId="9" hidden="1">#REF!</definedName>
    <definedName name="BEx5K4W2S2K7M9V2M304KW93LK8Q" localSheetId="12" hidden="1">#REF!</definedName>
    <definedName name="BEx5K4W2S2K7M9V2M304KW93LK8Q" localSheetId="3" hidden="1">#REF!</definedName>
    <definedName name="BEx5K4W2S2K7M9V2M304KW93LK8Q" localSheetId="10" hidden="1">#REF!</definedName>
    <definedName name="BEx5K4W2S2K7M9V2M304KW93LK8Q" hidden="1">#REF!</definedName>
    <definedName name="BEx5K51DSERT1TR7B4A29R41W4NX" localSheetId="9" hidden="1">#REF!</definedName>
    <definedName name="BEx5K51DSERT1TR7B4A29R41W4NX" localSheetId="12" hidden="1">#REF!</definedName>
    <definedName name="BEx5K51DSERT1TR7B4A29R41W4NX" localSheetId="3" hidden="1">#REF!</definedName>
    <definedName name="BEx5K51DSERT1TR7B4A29R41W4NX" localSheetId="10" hidden="1">#REF!</definedName>
    <definedName name="BEx5K51DSERT1TR7B4A29R41W4NX" hidden="1">#REF!</definedName>
    <definedName name="BEx5KBBZ8KCEQK36ARG4ERYOFD4G" localSheetId="9" hidden="1">#REF!</definedName>
    <definedName name="BEx5KBBZ8KCEQK36ARG4ERYOFD4G" localSheetId="12" hidden="1">#REF!</definedName>
    <definedName name="BEx5KBBZ8KCEQK36ARG4ERYOFD4G" localSheetId="3" hidden="1">#REF!</definedName>
    <definedName name="BEx5KBBZ8KCEQK36ARG4ERYOFD4G" localSheetId="10" hidden="1">#REF!</definedName>
    <definedName name="BEx5KBBZ8KCEQK36ARG4ERYOFD4G" hidden="1">#REF!</definedName>
    <definedName name="BEx5KCOET0DYMY4VILOLGVBX7E3C" localSheetId="9" hidden="1">#REF!</definedName>
    <definedName name="BEx5KCOET0DYMY4VILOLGVBX7E3C" localSheetId="12" hidden="1">#REF!</definedName>
    <definedName name="BEx5KCOET0DYMY4VILOLGVBX7E3C" localSheetId="3" hidden="1">#REF!</definedName>
    <definedName name="BEx5KCOET0DYMY4VILOLGVBX7E3C" localSheetId="10" hidden="1">#REF!</definedName>
    <definedName name="BEx5KCOET0DYMY4VILOLGVBX7E3C" hidden="1">#REF!</definedName>
    <definedName name="BEx5KYER580I4T7WTLMUN7NLNP5K" localSheetId="9" hidden="1">#REF!</definedName>
    <definedName name="BEx5KYER580I4T7WTLMUN7NLNP5K" localSheetId="12" hidden="1">#REF!</definedName>
    <definedName name="BEx5KYER580I4T7WTLMUN7NLNP5K" localSheetId="3" hidden="1">#REF!</definedName>
    <definedName name="BEx5KYER580I4T7WTLMUN7NLNP5K" localSheetId="10" hidden="1">#REF!</definedName>
    <definedName name="BEx5KYER580I4T7WTLMUN7NLNP5K" hidden="1">#REF!</definedName>
    <definedName name="BEx5LHLB3M6K4ZKY2F42QBZT30ZH" localSheetId="9" hidden="1">#REF!</definedName>
    <definedName name="BEx5LHLB3M6K4ZKY2F42QBZT30ZH" localSheetId="12" hidden="1">#REF!</definedName>
    <definedName name="BEx5LHLB3M6K4ZKY2F42QBZT30ZH" localSheetId="3" hidden="1">#REF!</definedName>
    <definedName name="BEx5LHLB3M6K4ZKY2F42QBZT30ZH" localSheetId="10" hidden="1">#REF!</definedName>
    <definedName name="BEx5LHLB3M6K4ZKY2F42QBZT30ZH" hidden="1">#REF!</definedName>
    <definedName name="BEx5LKQJG40DO2JR1ZF6KD3PON9K" localSheetId="9" hidden="1">#REF!</definedName>
    <definedName name="BEx5LKQJG40DO2JR1ZF6KD3PON9K" localSheetId="12" hidden="1">#REF!</definedName>
    <definedName name="BEx5LKQJG40DO2JR1ZF6KD3PON9K" localSheetId="3" hidden="1">#REF!</definedName>
    <definedName name="BEx5LKQJG40DO2JR1ZF6KD3PON9K" localSheetId="10" hidden="1">#REF!</definedName>
    <definedName name="BEx5LKQJG40DO2JR1ZF6KD3PON9K" hidden="1">#REF!</definedName>
    <definedName name="BEx5LQA84QRPGAR4FLC7MCT3H9EN" localSheetId="9" hidden="1">#REF!</definedName>
    <definedName name="BEx5LQA84QRPGAR4FLC7MCT3H9EN" localSheetId="12" hidden="1">#REF!</definedName>
    <definedName name="BEx5LQA84QRPGAR4FLC7MCT3H9EN" localSheetId="3" hidden="1">#REF!</definedName>
    <definedName name="BEx5LQA84QRPGAR4FLC7MCT3H9EN" localSheetId="10" hidden="1">#REF!</definedName>
    <definedName name="BEx5LQA84QRPGAR4FLC7MCT3H9EN" hidden="1">#REF!</definedName>
    <definedName name="BEx5LRMNU3HXIE1BUMDHRU31F7JJ" localSheetId="9" hidden="1">#REF!</definedName>
    <definedName name="BEx5LRMNU3HXIE1BUMDHRU31F7JJ" localSheetId="12" hidden="1">#REF!</definedName>
    <definedName name="BEx5LRMNU3HXIE1BUMDHRU31F7JJ" localSheetId="3" hidden="1">#REF!</definedName>
    <definedName name="BEx5LRMNU3HXIE1BUMDHRU31F7JJ" localSheetId="10" hidden="1">#REF!</definedName>
    <definedName name="BEx5LRMNU3HXIE1BUMDHRU31F7JJ" hidden="1">#REF!</definedName>
    <definedName name="BEx5LSJ1LPUAX3ENSPECWPG4J7D1" localSheetId="9" hidden="1">#REF!</definedName>
    <definedName name="BEx5LSJ1LPUAX3ENSPECWPG4J7D1" localSheetId="12" hidden="1">#REF!</definedName>
    <definedName name="BEx5LSJ1LPUAX3ENSPECWPG4J7D1" localSheetId="3" hidden="1">#REF!</definedName>
    <definedName name="BEx5LSJ1LPUAX3ENSPECWPG4J7D1" localSheetId="10" hidden="1">#REF!</definedName>
    <definedName name="BEx5LSJ1LPUAX3ENSPECWPG4J7D1" hidden="1">#REF!</definedName>
    <definedName name="BEx5LTKQ8RQWJE4BC88OP928893U" localSheetId="9" hidden="1">#REF!</definedName>
    <definedName name="BEx5LTKQ8RQWJE4BC88OP928893U" localSheetId="12" hidden="1">#REF!</definedName>
    <definedName name="BEx5LTKQ8RQWJE4BC88OP928893U" localSheetId="3" hidden="1">#REF!</definedName>
    <definedName name="BEx5LTKQ8RQWJE4BC88OP928893U" localSheetId="10" hidden="1">#REF!</definedName>
    <definedName name="BEx5LTKQ8RQWJE4BC88OP928893U" hidden="1">#REF!</definedName>
    <definedName name="BEx5M4D4KHXU4JXKDEHZZNRG7NRA" localSheetId="9" hidden="1">#REF!</definedName>
    <definedName name="BEx5M4D4KHXU4JXKDEHZZNRG7NRA" localSheetId="12" hidden="1">#REF!</definedName>
    <definedName name="BEx5M4D4KHXU4JXKDEHZZNRG7NRA" localSheetId="3" hidden="1">#REF!</definedName>
    <definedName name="BEx5M4D4KHXU4JXKDEHZZNRG7NRA" localSheetId="10" hidden="1">#REF!</definedName>
    <definedName name="BEx5M4D4KHXU4JXKDEHZZNRG7NRA" hidden="1">#REF!</definedName>
    <definedName name="BEx5MB9BR71LZDG7XXQ2EO58JC5F" localSheetId="9" hidden="1">#REF!</definedName>
    <definedName name="BEx5MB9BR71LZDG7XXQ2EO58JC5F" localSheetId="12" hidden="1">#REF!</definedName>
    <definedName name="BEx5MB9BR71LZDG7XXQ2EO58JC5F" localSheetId="3" hidden="1">#REF!</definedName>
    <definedName name="BEx5MB9BR71LZDG7XXQ2EO58JC5F" localSheetId="10" hidden="1">#REF!</definedName>
    <definedName name="BEx5MB9BR71LZDG7XXQ2EO58JC5F" hidden="1">#REF!</definedName>
    <definedName name="BEx5MHEF05EVRV5DPTG4KMPWZSUS" localSheetId="9" hidden="1">#REF!</definedName>
    <definedName name="BEx5MHEF05EVRV5DPTG4KMPWZSUS" localSheetId="12" hidden="1">#REF!</definedName>
    <definedName name="BEx5MHEF05EVRV5DPTG4KMPWZSUS" localSheetId="3" hidden="1">#REF!</definedName>
    <definedName name="BEx5MHEF05EVRV5DPTG4KMPWZSUS" localSheetId="10" hidden="1">#REF!</definedName>
    <definedName name="BEx5MHEF05EVRV5DPTG4KMPWZSUS" hidden="1">#REF!</definedName>
    <definedName name="BEx5MLQZM68YQSKARVWTTPINFQ2C" localSheetId="9" hidden="1">#REF!</definedName>
    <definedName name="BEx5MLQZM68YQSKARVWTTPINFQ2C" localSheetId="12" hidden="1">#REF!</definedName>
    <definedName name="BEx5MLQZM68YQSKARVWTTPINFQ2C" localSheetId="3" hidden="1">#REF!</definedName>
    <definedName name="BEx5MLQZM68YQSKARVWTTPINFQ2C" localSheetId="10" hidden="1">#REF!</definedName>
    <definedName name="BEx5MLQZM68YQSKARVWTTPINFQ2C" hidden="1">#REF!</definedName>
    <definedName name="BEx5MMCJMU7FOOWUCW9EA13B7V5F" localSheetId="9" hidden="1">#REF!</definedName>
    <definedName name="BEx5MMCJMU7FOOWUCW9EA13B7V5F" localSheetId="12" hidden="1">#REF!</definedName>
    <definedName name="BEx5MMCJMU7FOOWUCW9EA13B7V5F" localSheetId="3" hidden="1">#REF!</definedName>
    <definedName name="BEx5MMCJMU7FOOWUCW9EA13B7V5F" localSheetId="10" hidden="1">#REF!</definedName>
    <definedName name="BEx5MMCJMU7FOOWUCW9EA13B7V5F" hidden="1">#REF!</definedName>
    <definedName name="BEx5MVXTKNBXHNWTL43C670E4KXC" localSheetId="9" hidden="1">#REF!</definedName>
    <definedName name="BEx5MVXTKNBXHNWTL43C670E4KXC" localSheetId="12" hidden="1">#REF!</definedName>
    <definedName name="BEx5MVXTKNBXHNWTL43C670E4KXC" localSheetId="3" hidden="1">#REF!</definedName>
    <definedName name="BEx5MVXTKNBXHNWTL43C670E4KXC" localSheetId="10" hidden="1">#REF!</definedName>
    <definedName name="BEx5MVXTKNBXHNWTL43C670E4KXC" hidden="1">#REF!</definedName>
    <definedName name="BEx5MWZGZ3VRB5418C2RNF9H17BQ" localSheetId="9" hidden="1">#REF!</definedName>
    <definedName name="BEx5MWZGZ3VRB5418C2RNF9H17BQ" localSheetId="12" hidden="1">#REF!</definedName>
    <definedName name="BEx5MWZGZ3VRB5418C2RNF9H17BQ" localSheetId="3" hidden="1">#REF!</definedName>
    <definedName name="BEx5MWZGZ3VRB5418C2RNF9H17BQ" localSheetId="10" hidden="1">#REF!</definedName>
    <definedName name="BEx5MWZGZ3VRB5418C2RNF9H17BQ" hidden="1">#REF!</definedName>
    <definedName name="BEx5MX4YD2QV39W04QH9C6AOA0FB" localSheetId="9" hidden="1">#REF!</definedName>
    <definedName name="BEx5MX4YD2QV39W04QH9C6AOA0FB" localSheetId="12" hidden="1">#REF!</definedName>
    <definedName name="BEx5MX4YD2QV39W04QH9C6AOA0FB" localSheetId="3" hidden="1">#REF!</definedName>
    <definedName name="BEx5MX4YD2QV39W04QH9C6AOA0FB" localSheetId="10" hidden="1">#REF!</definedName>
    <definedName name="BEx5MX4YD2QV39W04QH9C6AOA0FB" hidden="1">#REF!</definedName>
    <definedName name="BEx5N3A8LULD7YBJH5J83X27PZSW" localSheetId="9" hidden="1">#REF!</definedName>
    <definedName name="BEx5N3A8LULD7YBJH5J83X27PZSW" localSheetId="12" hidden="1">#REF!</definedName>
    <definedName name="BEx5N3A8LULD7YBJH5J83X27PZSW" localSheetId="3" hidden="1">#REF!</definedName>
    <definedName name="BEx5N3A8LULD7YBJH5J83X27PZSW" localSheetId="10" hidden="1">#REF!</definedName>
    <definedName name="BEx5N3A8LULD7YBJH5J83X27PZSW" hidden="1">#REF!</definedName>
    <definedName name="BEx5N4XI4PWB1W9PMZ4O5R0HWTYD" localSheetId="9" hidden="1">#REF!</definedName>
    <definedName name="BEx5N4XI4PWB1W9PMZ4O5R0HWTYD" localSheetId="12" hidden="1">#REF!</definedName>
    <definedName name="BEx5N4XI4PWB1W9PMZ4O5R0HWTYD" localSheetId="3" hidden="1">#REF!</definedName>
    <definedName name="BEx5N4XI4PWB1W9PMZ4O5R0HWTYD" localSheetId="10" hidden="1">#REF!</definedName>
    <definedName name="BEx5N4XI4PWB1W9PMZ4O5R0HWTYD" hidden="1">#REF!</definedName>
    <definedName name="BEx5N8DH1SY888WI2GZ2D6E9XCXB" localSheetId="9" hidden="1">#REF!</definedName>
    <definedName name="BEx5N8DH1SY888WI2GZ2D6E9XCXB" localSheetId="12" hidden="1">#REF!</definedName>
    <definedName name="BEx5N8DH1SY888WI2GZ2D6E9XCXB" localSheetId="3" hidden="1">#REF!</definedName>
    <definedName name="BEx5N8DH1SY888WI2GZ2D6E9XCXB" localSheetId="10" hidden="1">#REF!</definedName>
    <definedName name="BEx5N8DH1SY888WI2GZ2D6E9XCXB" hidden="1">#REF!</definedName>
    <definedName name="BEx5NA68N6FJFX9UJXK4M14U487F" localSheetId="9" hidden="1">#REF!</definedName>
    <definedName name="BEx5NA68N6FJFX9UJXK4M14U487F" localSheetId="12" hidden="1">#REF!</definedName>
    <definedName name="BEx5NA68N6FJFX9UJXK4M14U487F" localSheetId="3" hidden="1">#REF!</definedName>
    <definedName name="BEx5NA68N6FJFX9UJXK4M14U487F" localSheetId="10" hidden="1">#REF!</definedName>
    <definedName name="BEx5NA68N6FJFX9UJXK4M14U487F" hidden="1">#REF!</definedName>
    <definedName name="BEx5NIKBG2GDJOYGE3WCXKU7YY51" localSheetId="9" hidden="1">#REF!</definedName>
    <definedName name="BEx5NIKBG2GDJOYGE3WCXKU7YY51" localSheetId="12" hidden="1">#REF!</definedName>
    <definedName name="BEx5NIKBG2GDJOYGE3WCXKU7YY51" localSheetId="3" hidden="1">#REF!</definedName>
    <definedName name="BEx5NIKBG2GDJOYGE3WCXKU7YY51" localSheetId="10" hidden="1">#REF!</definedName>
    <definedName name="BEx5NIKBG2GDJOYGE3WCXKU7YY51" hidden="1">#REF!</definedName>
    <definedName name="BEx5NV06L5J5IMKGOMGKGJ4PBZCD" localSheetId="9" hidden="1">#REF!</definedName>
    <definedName name="BEx5NV06L5J5IMKGOMGKGJ4PBZCD" localSheetId="12" hidden="1">#REF!</definedName>
    <definedName name="BEx5NV06L5J5IMKGOMGKGJ4PBZCD" localSheetId="3" hidden="1">#REF!</definedName>
    <definedName name="BEx5NV06L5J5IMKGOMGKGJ4PBZCD" localSheetId="10" hidden="1">#REF!</definedName>
    <definedName name="BEx5NV06L5J5IMKGOMGKGJ4PBZCD" hidden="1">#REF!</definedName>
    <definedName name="BEx5NW1V6AB25NEEX9VPHRXWJDSS" localSheetId="9" hidden="1">#REF!</definedName>
    <definedName name="BEx5NW1V6AB25NEEX9VPHRXWJDSS" localSheetId="12" hidden="1">#REF!</definedName>
    <definedName name="BEx5NW1V6AB25NEEX9VPHRXWJDSS" localSheetId="3" hidden="1">#REF!</definedName>
    <definedName name="BEx5NW1V6AB25NEEX9VPHRXWJDSS" localSheetId="10" hidden="1">#REF!</definedName>
    <definedName name="BEx5NW1V6AB25NEEX9VPHRXWJDSS" hidden="1">#REF!</definedName>
    <definedName name="BEx5NWSXWACAUHWVZAI57DGZ8OCQ" localSheetId="9" hidden="1">#REF!</definedName>
    <definedName name="BEx5NWSXWACAUHWVZAI57DGZ8OCQ" localSheetId="12" hidden="1">#REF!</definedName>
    <definedName name="BEx5NWSXWACAUHWVZAI57DGZ8OCQ" localSheetId="3" hidden="1">#REF!</definedName>
    <definedName name="BEx5NWSXWACAUHWVZAI57DGZ8OCQ" localSheetId="10" hidden="1">#REF!</definedName>
    <definedName name="BEx5NWSXWACAUHWVZAI57DGZ8OCQ" hidden="1">#REF!</definedName>
    <definedName name="BEx5NZSSQ6PY99ZX2D7Q9IGOR34W" localSheetId="9" hidden="1">#REF!</definedName>
    <definedName name="BEx5NZSSQ6PY99ZX2D7Q9IGOR34W" localSheetId="12" hidden="1">#REF!</definedName>
    <definedName name="BEx5NZSSQ6PY99ZX2D7Q9IGOR34W" localSheetId="3" hidden="1">#REF!</definedName>
    <definedName name="BEx5NZSSQ6PY99ZX2D7Q9IGOR34W" localSheetId="10" hidden="1">#REF!</definedName>
    <definedName name="BEx5NZSSQ6PY99ZX2D7Q9IGOR34W" hidden="1">#REF!</definedName>
    <definedName name="BEx5O2N9HTGG4OJHR62PKFMNZTTW" localSheetId="9" hidden="1">#REF!</definedName>
    <definedName name="BEx5O2N9HTGG4OJHR62PKFMNZTTW" localSheetId="12" hidden="1">#REF!</definedName>
    <definedName name="BEx5O2N9HTGG4OJHR62PKFMNZTTW" localSheetId="3" hidden="1">#REF!</definedName>
    <definedName name="BEx5O2N9HTGG4OJHR62PKFMNZTTW" localSheetId="10" hidden="1">#REF!</definedName>
    <definedName name="BEx5O2N9HTGG4OJHR62PKFMNZTTW" hidden="1">#REF!</definedName>
    <definedName name="BEx5O3ZUQ2OARA1CDOZ3NC4UE5AA" localSheetId="9" hidden="1">#REF!</definedName>
    <definedName name="BEx5O3ZUQ2OARA1CDOZ3NC4UE5AA" localSheetId="12" hidden="1">#REF!</definedName>
    <definedName name="BEx5O3ZUQ2OARA1CDOZ3NC4UE5AA" localSheetId="3" hidden="1">#REF!</definedName>
    <definedName name="BEx5O3ZUQ2OARA1CDOZ3NC4UE5AA" localSheetId="10" hidden="1">#REF!</definedName>
    <definedName name="BEx5O3ZUQ2OARA1CDOZ3NC4UE5AA" hidden="1">#REF!</definedName>
    <definedName name="BEx5OAFS0NJ2CB86A02E1JYHMLQ1" localSheetId="9" hidden="1">#REF!</definedName>
    <definedName name="BEx5OAFS0NJ2CB86A02E1JYHMLQ1" localSheetId="12" hidden="1">#REF!</definedName>
    <definedName name="BEx5OAFS0NJ2CB86A02E1JYHMLQ1" localSheetId="3" hidden="1">#REF!</definedName>
    <definedName name="BEx5OAFS0NJ2CB86A02E1JYHMLQ1" localSheetId="10" hidden="1">#REF!</definedName>
    <definedName name="BEx5OAFS0NJ2CB86A02E1JYHMLQ1" hidden="1">#REF!</definedName>
    <definedName name="BEx5OG4RPU8W1ETWDWM234NYYYEN" localSheetId="9" hidden="1">#REF!</definedName>
    <definedName name="BEx5OG4RPU8W1ETWDWM234NYYYEN" localSheetId="12" hidden="1">#REF!</definedName>
    <definedName name="BEx5OG4RPU8W1ETWDWM234NYYYEN" localSheetId="3" hidden="1">#REF!</definedName>
    <definedName name="BEx5OG4RPU8W1ETWDWM234NYYYEN" localSheetId="10" hidden="1">#REF!</definedName>
    <definedName name="BEx5OG4RPU8W1ETWDWM234NYYYEN" hidden="1">#REF!</definedName>
    <definedName name="BEx5OP9Y43F99O2IT69MKCCXGL61" localSheetId="9" hidden="1">#REF!</definedName>
    <definedName name="BEx5OP9Y43F99O2IT69MKCCXGL61" localSheetId="12" hidden="1">#REF!</definedName>
    <definedName name="BEx5OP9Y43F99O2IT69MKCCXGL61" localSheetId="3" hidden="1">#REF!</definedName>
    <definedName name="BEx5OP9Y43F99O2IT69MKCCXGL61" localSheetId="10" hidden="1">#REF!</definedName>
    <definedName name="BEx5OP9Y43F99O2IT69MKCCXGL61" hidden="1">#REF!</definedName>
    <definedName name="BEx5P9Y9RDXNUAJ6CZ2LHMM8IM7T" localSheetId="9" hidden="1">#REF!</definedName>
    <definedName name="BEx5P9Y9RDXNUAJ6CZ2LHMM8IM7T" localSheetId="12" hidden="1">#REF!</definedName>
    <definedName name="BEx5P9Y9RDXNUAJ6CZ2LHMM8IM7T" localSheetId="3" hidden="1">#REF!</definedName>
    <definedName name="BEx5P9Y9RDXNUAJ6CZ2LHMM8IM7T" localSheetId="10" hidden="1">#REF!</definedName>
    <definedName name="BEx5P9Y9RDXNUAJ6CZ2LHMM8IM7T" hidden="1">#REF!</definedName>
    <definedName name="BEx5PHWB2C0D5QLP3BZIP3UO7DIZ" localSheetId="9" hidden="1">#REF!</definedName>
    <definedName name="BEx5PHWB2C0D5QLP3BZIP3UO7DIZ" localSheetId="12" hidden="1">#REF!</definedName>
    <definedName name="BEx5PHWB2C0D5QLP3BZIP3UO7DIZ" localSheetId="3" hidden="1">#REF!</definedName>
    <definedName name="BEx5PHWB2C0D5QLP3BZIP3UO7DIZ" localSheetId="10" hidden="1">#REF!</definedName>
    <definedName name="BEx5PHWB2C0D5QLP3BZIP3UO7DIZ" hidden="1">#REF!</definedName>
    <definedName name="BEx5PJP02W68K2E46L5C5YBSNU6T" localSheetId="9" hidden="1">#REF!</definedName>
    <definedName name="BEx5PJP02W68K2E46L5C5YBSNU6T" localSheetId="12" hidden="1">#REF!</definedName>
    <definedName name="BEx5PJP02W68K2E46L5C5YBSNU6T" localSheetId="3" hidden="1">#REF!</definedName>
    <definedName name="BEx5PJP02W68K2E46L5C5YBSNU6T" localSheetId="10" hidden="1">#REF!</definedName>
    <definedName name="BEx5PJP02W68K2E46L5C5YBSNU6T" hidden="1">#REF!</definedName>
    <definedName name="BEx5PLCA8DOMAU315YCS5275L2HS" localSheetId="9" hidden="1">#REF!</definedName>
    <definedName name="BEx5PLCA8DOMAU315YCS5275L2HS" localSheetId="12" hidden="1">#REF!</definedName>
    <definedName name="BEx5PLCA8DOMAU315YCS5275L2HS" localSheetId="3" hidden="1">#REF!</definedName>
    <definedName name="BEx5PLCA8DOMAU315YCS5275L2HS" localSheetId="10" hidden="1">#REF!</definedName>
    <definedName name="BEx5PLCA8DOMAU315YCS5275L2HS" hidden="1">#REF!</definedName>
    <definedName name="BEx5PRXMZ5M65Z732WNNGV564C2J" localSheetId="9" hidden="1">#REF!</definedName>
    <definedName name="BEx5PRXMZ5M65Z732WNNGV564C2J" localSheetId="12" hidden="1">#REF!</definedName>
    <definedName name="BEx5PRXMZ5M65Z732WNNGV564C2J" localSheetId="3" hidden="1">#REF!</definedName>
    <definedName name="BEx5PRXMZ5M65Z732WNNGV564C2J" localSheetId="10" hidden="1">#REF!</definedName>
    <definedName name="BEx5PRXMZ5M65Z732WNNGV564C2J" hidden="1">#REF!</definedName>
    <definedName name="BEx5Q29Y91E64DPE0YY53A6YHF3Y" localSheetId="9" hidden="1">#REF!</definedName>
    <definedName name="BEx5Q29Y91E64DPE0YY53A6YHF3Y" localSheetId="12" hidden="1">#REF!</definedName>
    <definedName name="BEx5Q29Y91E64DPE0YY53A6YHF3Y" localSheetId="3" hidden="1">#REF!</definedName>
    <definedName name="BEx5Q29Y91E64DPE0YY53A6YHF3Y" localSheetId="10" hidden="1">#REF!</definedName>
    <definedName name="BEx5Q29Y91E64DPE0YY53A6YHF3Y" hidden="1">#REF!</definedName>
    <definedName name="BEx5QPSW4IPLH50WSR87HRER05RF" localSheetId="9" hidden="1">#REF!</definedName>
    <definedName name="BEx5QPSW4IPLH50WSR87HRER05RF" localSheetId="12" hidden="1">#REF!</definedName>
    <definedName name="BEx5QPSW4IPLH50WSR87HRER05RF" localSheetId="3" hidden="1">#REF!</definedName>
    <definedName name="BEx5QPSW4IPLH50WSR87HRER05RF" localSheetId="10" hidden="1">#REF!</definedName>
    <definedName name="BEx5QPSW4IPLH50WSR87HRER05RF" hidden="1">#REF!</definedName>
    <definedName name="BEx73V0EP8EMNRC3EZJJKKVKWQVB" localSheetId="9" hidden="1">#REF!</definedName>
    <definedName name="BEx73V0EP8EMNRC3EZJJKKVKWQVB" localSheetId="12" hidden="1">#REF!</definedName>
    <definedName name="BEx73V0EP8EMNRC3EZJJKKVKWQVB" localSheetId="3" hidden="1">#REF!</definedName>
    <definedName name="BEx73V0EP8EMNRC3EZJJKKVKWQVB" localSheetId="10" hidden="1">#REF!</definedName>
    <definedName name="BEx73V0EP8EMNRC3EZJJKKVKWQVB" hidden="1">#REF!</definedName>
    <definedName name="BEx741WJHIJVXUX131SBXTVW8D71" localSheetId="9" hidden="1">#REF!</definedName>
    <definedName name="BEx741WJHIJVXUX131SBXTVW8D71" localSheetId="12" hidden="1">#REF!</definedName>
    <definedName name="BEx741WJHIJVXUX131SBXTVW8D71" localSheetId="3" hidden="1">#REF!</definedName>
    <definedName name="BEx741WJHIJVXUX131SBXTVW8D71" localSheetId="10" hidden="1">#REF!</definedName>
    <definedName name="BEx741WJHIJVXUX131SBXTVW8D71" hidden="1">#REF!</definedName>
    <definedName name="BEx74Q6H3O7133AWQXWC21MI2UFT" localSheetId="9" hidden="1">#REF!</definedName>
    <definedName name="BEx74Q6H3O7133AWQXWC21MI2UFT" localSheetId="12" hidden="1">#REF!</definedName>
    <definedName name="BEx74Q6H3O7133AWQXWC21MI2UFT" localSheetId="3" hidden="1">#REF!</definedName>
    <definedName name="BEx74Q6H3O7133AWQXWC21MI2UFT" localSheetId="10" hidden="1">#REF!</definedName>
    <definedName name="BEx74Q6H3O7133AWQXWC21MI2UFT" hidden="1">#REF!</definedName>
    <definedName name="BEx74R2VQ8BSMKPX25262AU3VZF7" localSheetId="9" hidden="1">#REF!</definedName>
    <definedName name="BEx74R2VQ8BSMKPX25262AU3VZF7" localSheetId="12" hidden="1">#REF!</definedName>
    <definedName name="BEx74R2VQ8BSMKPX25262AU3VZF7" localSheetId="3" hidden="1">#REF!</definedName>
    <definedName name="BEx74R2VQ8BSMKPX25262AU3VZF7" localSheetId="10" hidden="1">#REF!</definedName>
    <definedName name="BEx74R2VQ8BSMKPX25262AU3VZF7" hidden="1">#REF!</definedName>
    <definedName name="BEx74W6BJ8ENO3J25WNM5H5APKA3" localSheetId="9" hidden="1">#REF!</definedName>
    <definedName name="BEx74W6BJ8ENO3J25WNM5H5APKA3" localSheetId="12" hidden="1">#REF!</definedName>
    <definedName name="BEx74W6BJ8ENO3J25WNM5H5APKA3" localSheetId="3" hidden="1">#REF!</definedName>
    <definedName name="BEx74W6BJ8ENO3J25WNM5H5APKA3" localSheetId="10" hidden="1">#REF!</definedName>
    <definedName name="BEx74W6BJ8ENO3J25WNM5H5APKA3" hidden="1">#REF!</definedName>
    <definedName name="BEx74YKLW1FKLWC3DJ2ELZBZBY1M" localSheetId="9" hidden="1">#REF!</definedName>
    <definedName name="BEx74YKLW1FKLWC3DJ2ELZBZBY1M" localSheetId="12" hidden="1">#REF!</definedName>
    <definedName name="BEx74YKLW1FKLWC3DJ2ELZBZBY1M" localSheetId="3" hidden="1">#REF!</definedName>
    <definedName name="BEx74YKLW1FKLWC3DJ2ELZBZBY1M" localSheetId="10" hidden="1">#REF!</definedName>
    <definedName name="BEx74YKLW1FKLWC3DJ2ELZBZBY1M" hidden="1">#REF!</definedName>
    <definedName name="BEx755GRRD9BL27YHLH5QWIYLWB7" localSheetId="9" hidden="1">#REF!</definedName>
    <definedName name="BEx755GRRD9BL27YHLH5QWIYLWB7" localSheetId="12" hidden="1">#REF!</definedName>
    <definedName name="BEx755GRRD9BL27YHLH5QWIYLWB7" localSheetId="3" hidden="1">#REF!</definedName>
    <definedName name="BEx755GRRD9BL27YHLH5QWIYLWB7" localSheetId="10" hidden="1">#REF!</definedName>
    <definedName name="BEx755GRRD9BL27YHLH5QWIYLWB7" hidden="1">#REF!</definedName>
    <definedName name="BEx759D1D5SXS5ELLZVBI0SXYUNF" localSheetId="9" hidden="1">#REF!</definedName>
    <definedName name="BEx759D1D5SXS5ELLZVBI0SXYUNF" localSheetId="12" hidden="1">#REF!</definedName>
    <definedName name="BEx759D1D5SXS5ELLZVBI0SXYUNF" localSheetId="3" hidden="1">#REF!</definedName>
    <definedName name="BEx759D1D5SXS5ELLZVBI0SXYUNF" localSheetId="10" hidden="1">#REF!</definedName>
    <definedName name="BEx759D1D5SXS5ELLZVBI0SXYUNF" hidden="1">#REF!</definedName>
    <definedName name="BEx75DPEQTX055IZ2L8UVLJOT1DD" localSheetId="9" hidden="1">#REF!</definedName>
    <definedName name="BEx75DPEQTX055IZ2L8UVLJOT1DD" localSheetId="12" hidden="1">#REF!</definedName>
    <definedName name="BEx75DPEQTX055IZ2L8UVLJOT1DD" localSheetId="3" hidden="1">#REF!</definedName>
    <definedName name="BEx75DPEQTX055IZ2L8UVLJOT1DD" localSheetId="10" hidden="1">#REF!</definedName>
    <definedName name="BEx75DPEQTX055IZ2L8UVLJOT1DD" hidden="1">#REF!</definedName>
    <definedName name="BEx75GJZSZHUDN6OOAGQYFUDA2LP" localSheetId="9" hidden="1">#REF!</definedName>
    <definedName name="BEx75GJZSZHUDN6OOAGQYFUDA2LP" localSheetId="12" hidden="1">#REF!</definedName>
    <definedName name="BEx75GJZSZHUDN6OOAGQYFUDA2LP" localSheetId="3" hidden="1">#REF!</definedName>
    <definedName name="BEx75GJZSZHUDN6OOAGQYFUDA2LP" localSheetId="10" hidden="1">#REF!</definedName>
    <definedName name="BEx75GJZSZHUDN6OOAGQYFUDA2LP" hidden="1">#REF!</definedName>
    <definedName name="BEx75HGCCV5K4UCJWYV8EV9AG5YT" localSheetId="9" hidden="1">#REF!</definedName>
    <definedName name="BEx75HGCCV5K4UCJWYV8EV9AG5YT" localSheetId="12" hidden="1">#REF!</definedName>
    <definedName name="BEx75HGCCV5K4UCJWYV8EV9AG5YT" localSheetId="3" hidden="1">#REF!</definedName>
    <definedName name="BEx75HGCCV5K4UCJWYV8EV9AG5YT" localSheetId="10" hidden="1">#REF!</definedName>
    <definedName name="BEx75HGCCV5K4UCJWYV8EV9AG5YT" hidden="1">#REF!</definedName>
    <definedName name="BEx75PZT8TY5P13U978NVBUXKHT4" localSheetId="9" hidden="1">#REF!</definedName>
    <definedName name="BEx75PZT8TY5P13U978NVBUXKHT4" localSheetId="12" hidden="1">#REF!</definedName>
    <definedName name="BEx75PZT8TY5P13U978NVBUXKHT4" localSheetId="3" hidden="1">#REF!</definedName>
    <definedName name="BEx75PZT8TY5P13U978NVBUXKHT4" localSheetId="10" hidden="1">#REF!</definedName>
    <definedName name="BEx75PZT8TY5P13U978NVBUXKHT4" hidden="1">#REF!</definedName>
    <definedName name="BEx75T55F7GML8V1DMWL26WRT006" localSheetId="9" hidden="1">#REF!</definedName>
    <definedName name="BEx75T55F7GML8V1DMWL26WRT006" localSheetId="12" hidden="1">#REF!</definedName>
    <definedName name="BEx75T55F7GML8V1DMWL26WRT006" localSheetId="3" hidden="1">#REF!</definedName>
    <definedName name="BEx75T55F7GML8V1DMWL26WRT006" localSheetId="10" hidden="1">#REF!</definedName>
    <definedName name="BEx75T55F7GML8V1DMWL26WRT006" hidden="1">#REF!</definedName>
    <definedName name="BEx75VJGR07JY6UUWURQ4PJ29UKC" localSheetId="9" hidden="1">#REF!</definedName>
    <definedName name="BEx75VJGR07JY6UUWURQ4PJ29UKC" localSheetId="12" hidden="1">#REF!</definedName>
    <definedName name="BEx75VJGR07JY6UUWURQ4PJ29UKC" localSheetId="3" hidden="1">#REF!</definedName>
    <definedName name="BEx75VJGR07JY6UUWURQ4PJ29UKC" localSheetId="10" hidden="1">#REF!</definedName>
    <definedName name="BEx75VJGR07JY6UUWURQ4PJ29UKC" hidden="1">#REF!</definedName>
    <definedName name="BEx7696AZUPB1PK30JJQUWUELQPJ" localSheetId="9" hidden="1">#REF!</definedName>
    <definedName name="BEx7696AZUPB1PK30JJQUWUELQPJ" localSheetId="12" hidden="1">#REF!</definedName>
    <definedName name="BEx7696AZUPB1PK30JJQUWUELQPJ" localSheetId="3" hidden="1">#REF!</definedName>
    <definedName name="BEx7696AZUPB1PK30JJQUWUELQPJ" localSheetId="10" hidden="1">#REF!</definedName>
    <definedName name="BEx7696AZUPB1PK30JJQUWUELQPJ" hidden="1">#REF!</definedName>
    <definedName name="BEx76PNR8S4T4VUQS0KU58SEX0VN" localSheetId="9" hidden="1">#REF!</definedName>
    <definedName name="BEx76PNR8S4T4VUQS0KU58SEX0VN" localSheetId="12" hidden="1">#REF!</definedName>
    <definedName name="BEx76PNR8S4T4VUQS0KU58SEX0VN" localSheetId="3" hidden="1">#REF!</definedName>
    <definedName name="BEx76PNR8S4T4VUQS0KU58SEX0VN" localSheetId="10" hidden="1">#REF!</definedName>
    <definedName name="BEx76PNR8S4T4VUQS0KU58SEX0VN" hidden="1">#REF!</definedName>
    <definedName name="BEx76YY7ODSIKDD9VDF9TLTDM18I" localSheetId="9" hidden="1">#REF!</definedName>
    <definedName name="BEx76YY7ODSIKDD9VDF9TLTDM18I" localSheetId="12" hidden="1">#REF!</definedName>
    <definedName name="BEx76YY7ODSIKDD9VDF9TLTDM18I" localSheetId="3" hidden="1">#REF!</definedName>
    <definedName name="BEx76YY7ODSIKDD9VDF9TLTDM18I" localSheetId="10" hidden="1">#REF!</definedName>
    <definedName name="BEx76YY7ODSIKDD9VDF9TLTDM18I" hidden="1">#REF!</definedName>
    <definedName name="BEx7705E86I9B7DTKMMJMAFSYMUL" localSheetId="9" hidden="1">#REF!</definedName>
    <definedName name="BEx7705E86I9B7DTKMMJMAFSYMUL" localSheetId="12" hidden="1">#REF!</definedName>
    <definedName name="BEx7705E86I9B7DTKMMJMAFSYMUL" localSheetId="3" hidden="1">#REF!</definedName>
    <definedName name="BEx7705E86I9B7DTKMMJMAFSYMUL" localSheetId="10" hidden="1">#REF!</definedName>
    <definedName name="BEx7705E86I9B7DTKMMJMAFSYMUL" hidden="1">#REF!</definedName>
    <definedName name="BEx7741OUGLA0WJQLQRUJSL4DE00" localSheetId="9" hidden="1">#REF!</definedName>
    <definedName name="BEx7741OUGLA0WJQLQRUJSL4DE00" localSheetId="12" hidden="1">#REF!</definedName>
    <definedName name="BEx7741OUGLA0WJQLQRUJSL4DE00" localSheetId="3" hidden="1">#REF!</definedName>
    <definedName name="BEx7741OUGLA0WJQLQRUJSL4DE00" localSheetId="10" hidden="1">#REF!</definedName>
    <definedName name="BEx7741OUGLA0WJQLQRUJSL4DE00" hidden="1">#REF!</definedName>
    <definedName name="BEx774N83DXLJZ54Q42PWIJZ2DN1" localSheetId="9" hidden="1">#REF!</definedName>
    <definedName name="BEx774N83DXLJZ54Q42PWIJZ2DN1" localSheetId="12" hidden="1">#REF!</definedName>
    <definedName name="BEx774N83DXLJZ54Q42PWIJZ2DN1" localSheetId="3" hidden="1">#REF!</definedName>
    <definedName name="BEx774N83DXLJZ54Q42PWIJZ2DN1" localSheetId="10" hidden="1">#REF!</definedName>
    <definedName name="BEx774N83DXLJZ54Q42PWIJZ2DN1" hidden="1">#REF!</definedName>
    <definedName name="BEx779QNIY3061ZV9BR462WKEGRW" localSheetId="9" hidden="1">#REF!</definedName>
    <definedName name="BEx779QNIY3061ZV9BR462WKEGRW" localSheetId="12" hidden="1">#REF!</definedName>
    <definedName name="BEx779QNIY3061ZV9BR462WKEGRW" localSheetId="3" hidden="1">#REF!</definedName>
    <definedName name="BEx779QNIY3061ZV9BR462WKEGRW" localSheetId="10" hidden="1">#REF!</definedName>
    <definedName name="BEx779QNIY3061ZV9BR462WKEGRW" hidden="1">#REF!</definedName>
    <definedName name="BEx77G19QU9A95CNHE6QMVSQR2T3" localSheetId="9" hidden="1">#REF!</definedName>
    <definedName name="BEx77G19QU9A95CNHE6QMVSQR2T3" localSheetId="12" hidden="1">#REF!</definedName>
    <definedName name="BEx77G19QU9A95CNHE6QMVSQR2T3" localSheetId="3" hidden="1">#REF!</definedName>
    <definedName name="BEx77G19QU9A95CNHE6QMVSQR2T3" localSheetId="10" hidden="1">#REF!</definedName>
    <definedName name="BEx77G19QU9A95CNHE6QMVSQR2T3" hidden="1">#REF!</definedName>
    <definedName name="BEx77P0S3GVMS7BJUL9OWUGJ1B02" localSheetId="9" hidden="1">#REF!</definedName>
    <definedName name="BEx77P0S3GVMS7BJUL9OWUGJ1B02" localSheetId="12" hidden="1">#REF!</definedName>
    <definedName name="BEx77P0S3GVMS7BJUL9OWUGJ1B02" localSheetId="3" hidden="1">#REF!</definedName>
    <definedName name="BEx77P0S3GVMS7BJUL9OWUGJ1B02" localSheetId="10" hidden="1">#REF!</definedName>
    <definedName name="BEx77P0S3GVMS7BJUL9OWUGJ1B02" hidden="1">#REF!</definedName>
    <definedName name="BEx77QDESURI6WW5582YXSK3A972" localSheetId="9" hidden="1">#REF!</definedName>
    <definedName name="BEx77QDESURI6WW5582YXSK3A972" localSheetId="12" hidden="1">#REF!</definedName>
    <definedName name="BEx77QDESURI6WW5582YXSK3A972" localSheetId="3" hidden="1">#REF!</definedName>
    <definedName name="BEx77QDESURI6WW5582YXSK3A972" localSheetId="10" hidden="1">#REF!</definedName>
    <definedName name="BEx77QDESURI6WW5582YXSK3A972" hidden="1">#REF!</definedName>
    <definedName name="BEx77VBI9XOPFHKEWU5EHQ9J675Y" localSheetId="9" hidden="1">#REF!</definedName>
    <definedName name="BEx77VBI9XOPFHKEWU5EHQ9J675Y" localSheetId="12" hidden="1">#REF!</definedName>
    <definedName name="BEx77VBI9XOPFHKEWU5EHQ9J675Y" localSheetId="3" hidden="1">#REF!</definedName>
    <definedName name="BEx77VBI9XOPFHKEWU5EHQ9J675Y" localSheetId="10" hidden="1">#REF!</definedName>
    <definedName name="BEx77VBI9XOPFHKEWU5EHQ9J675Y" hidden="1">#REF!</definedName>
    <definedName name="BEx7809GQOCLHSNH95VOYIX7P1TV" localSheetId="9" hidden="1">#REF!</definedName>
    <definedName name="BEx7809GQOCLHSNH95VOYIX7P1TV" localSheetId="12" hidden="1">#REF!</definedName>
    <definedName name="BEx7809GQOCLHSNH95VOYIX7P1TV" localSheetId="3" hidden="1">#REF!</definedName>
    <definedName name="BEx7809GQOCLHSNH95VOYIX7P1TV" localSheetId="10" hidden="1">#REF!</definedName>
    <definedName name="BEx7809GQOCLHSNH95VOYIX7P1TV" hidden="1">#REF!</definedName>
    <definedName name="BEx780K8XAXUHGVZGZWQ74DK4CI3" localSheetId="9" hidden="1">#REF!</definedName>
    <definedName name="BEx780K8XAXUHGVZGZWQ74DK4CI3" localSheetId="12" hidden="1">#REF!</definedName>
    <definedName name="BEx780K8XAXUHGVZGZWQ74DK4CI3" localSheetId="3" hidden="1">#REF!</definedName>
    <definedName name="BEx780K8XAXUHGVZGZWQ74DK4CI3" localSheetId="10" hidden="1">#REF!</definedName>
    <definedName name="BEx780K8XAXUHGVZGZWQ74DK4CI3" hidden="1">#REF!</definedName>
    <definedName name="BEx78226TN58UE0CTY98YEDU0LSL" localSheetId="9" hidden="1">#REF!</definedName>
    <definedName name="BEx78226TN58UE0CTY98YEDU0LSL" localSheetId="12" hidden="1">#REF!</definedName>
    <definedName name="BEx78226TN58UE0CTY98YEDU0LSL" localSheetId="3" hidden="1">#REF!</definedName>
    <definedName name="BEx78226TN58UE0CTY98YEDU0LSL" localSheetId="10" hidden="1">#REF!</definedName>
    <definedName name="BEx78226TN58UE0CTY98YEDU0LSL" hidden="1">#REF!</definedName>
    <definedName name="BEx7881ZZBWHRAX6W2GY19J8MGEQ" localSheetId="9" hidden="1">#REF!</definedName>
    <definedName name="BEx7881ZZBWHRAX6W2GY19J8MGEQ" localSheetId="12" hidden="1">#REF!</definedName>
    <definedName name="BEx7881ZZBWHRAX6W2GY19J8MGEQ" localSheetId="3" hidden="1">#REF!</definedName>
    <definedName name="BEx7881ZZBWHRAX6W2GY19J8MGEQ" localSheetId="10" hidden="1">#REF!</definedName>
    <definedName name="BEx7881ZZBWHRAX6W2GY19J8MGEQ" hidden="1">#REF!</definedName>
    <definedName name="BEx78BSYINF85GYNSCIRD95PH86Q" localSheetId="9" hidden="1">#REF!</definedName>
    <definedName name="BEx78BSYINF85GYNSCIRD95PH86Q" localSheetId="12" hidden="1">#REF!</definedName>
    <definedName name="BEx78BSYINF85GYNSCIRD95PH86Q" localSheetId="3" hidden="1">#REF!</definedName>
    <definedName name="BEx78BSYINF85GYNSCIRD95PH86Q" localSheetId="10" hidden="1">#REF!</definedName>
    <definedName name="BEx78BSYINF85GYNSCIRD95PH86Q" hidden="1">#REF!</definedName>
    <definedName name="BEx78HHRIWDLHQX2LG0HWFRYEL1T" localSheetId="9" hidden="1">#REF!</definedName>
    <definedName name="BEx78HHRIWDLHQX2LG0HWFRYEL1T" localSheetId="12" hidden="1">#REF!</definedName>
    <definedName name="BEx78HHRIWDLHQX2LG0HWFRYEL1T" localSheetId="3" hidden="1">#REF!</definedName>
    <definedName name="BEx78HHRIWDLHQX2LG0HWFRYEL1T" localSheetId="10" hidden="1">#REF!</definedName>
    <definedName name="BEx78HHRIWDLHQX2LG0HWFRYEL1T" hidden="1">#REF!</definedName>
    <definedName name="BEx78QC4X2YVM9K6MQRB2WJG36N3" localSheetId="9" hidden="1">#REF!</definedName>
    <definedName name="BEx78QC4X2YVM9K6MQRB2WJG36N3" localSheetId="12" hidden="1">#REF!</definedName>
    <definedName name="BEx78QC4X2YVM9K6MQRB2WJG36N3" localSheetId="3" hidden="1">#REF!</definedName>
    <definedName name="BEx78QC4X2YVM9K6MQRB2WJG36N3" localSheetId="10" hidden="1">#REF!</definedName>
    <definedName name="BEx78QC4X2YVM9K6MQRB2WJG36N3" hidden="1">#REF!</definedName>
    <definedName name="BEx78QMXZ2P1ZB3HJ9O50DWHCMXR" localSheetId="9" hidden="1">#REF!</definedName>
    <definedName name="BEx78QMXZ2P1ZB3HJ9O50DWHCMXR" localSheetId="12" hidden="1">#REF!</definedName>
    <definedName name="BEx78QMXZ2P1ZB3HJ9O50DWHCMXR" localSheetId="3" hidden="1">#REF!</definedName>
    <definedName name="BEx78QMXZ2P1ZB3HJ9O50DWHCMXR" localSheetId="10" hidden="1">#REF!</definedName>
    <definedName name="BEx78QMXZ2P1ZB3HJ9O50DWHCMXR" hidden="1">#REF!</definedName>
    <definedName name="BEx78SFO5VR28677DWZEMDN7G86X" localSheetId="9" hidden="1">#REF!</definedName>
    <definedName name="BEx78SFO5VR28677DWZEMDN7G86X" localSheetId="12" hidden="1">#REF!</definedName>
    <definedName name="BEx78SFO5VR28677DWZEMDN7G86X" localSheetId="3" hidden="1">#REF!</definedName>
    <definedName name="BEx78SFO5VR28677DWZEMDN7G86X" localSheetId="10" hidden="1">#REF!</definedName>
    <definedName name="BEx78SFO5VR28677DWZEMDN7G86X" hidden="1">#REF!</definedName>
    <definedName name="BEx78SFOYH1Z0ZDTO47W2M60TW6K" localSheetId="9" hidden="1">#REF!</definedName>
    <definedName name="BEx78SFOYH1Z0ZDTO47W2M60TW6K" localSheetId="12" hidden="1">#REF!</definedName>
    <definedName name="BEx78SFOYH1Z0ZDTO47W2M60TW6K" localSheetId="3" hidden="1">#REF!</definedName>
    <definedName name="BEx78SFOYH1Z0ZDTO47W2M60TW6K" localSheetId="10" hidden="1">#REF!</definedName>
    <definedName name="BEx78SFOYH1Z0ZDTO47W2M60TW6K" hidden="1">#REF!</definedName>
    <definedName name="BEx7974EARYYX2ICWU0YC50VO5D8" localSheetId="9" hidden="1">#REF!</definedName>
    <definedName name="BEx7974EARYYX2ICWU0YC50VO5D8" localSheetId="12" hidden="1">#REF!</definedName>
    <definedName name="BEx7974EARYYX2ICWU0YC50VO5D8" localSheetId="3" hidden="1">#REF!</definedName>
    <definedName name="BEx7974EARYYX2ICWU0YC50VO5D8" localSheetId="10" hidden="1">#REF!</definedName>
    <definedName name="BEx7974EARYYX2ICWU0YC50VO5D8" hidden="1">#REF!</definedName>
    <definedName name="BEx79JK3E6JO8MX4O35A5G8NZCC8" localSheetId="9" hidden="1">#REF!</definedName>
    <definedName name="BEx79JK3E6JO8MX4O35A5G8NZCC8" localSheetId="12" hidden="1">#REF!</definedName>
    <definedName name="BEx79JK3E6JO8MX4O35A5G8NZCC8" localSheetId="3" hidden="1">#REF!</definedName>
    <definedName name="BEx79JK3E6JO8MX4O35A5G8NZCC8" localSheetId="10" hidden="1">#REF!</definedName>
    <definedName name="BEx79JK3E6JO8MX4O35A5G8NZCC8" hidden="1">#REF!</definedName>
    <definedName name="BEx79OCP4HQ6XP8EWNGEUDLOZBBS" localSheetId="9" hidden="1">#REF!</definedName>
    <definedName name="BEx79OCP4HQ6XP8EWNGEUDLOZBBS" localSheetId="12" hidden="1">#REF!</definedName>
    <definedName name="BEx79OCP4HQ6XP8EWNGEUDLOZBBS" localSheetId="3" hidden="1">#REF!</definedName>
    <definedName name="BEx79OCP4HQ6XP8EWNGEUDLOZBBS" localSheetId="10" hidden="1">#REF!</definedName>
    <definedName name="BEx79OCP4HQ6XP8EWNGEUDLOZBBS" hidden="1">#REF!</definedName>
    <definedName name="BEx79SEAYKUZB0H4LYBCD6WWJBG2" localSheetId="9" hidden="1">#REF!</definedName>
    <definedName name="BEx79SEAYKUZB0H4LYBCD6WWJBG2" localSheetId="12" hidden="1">#REF!</definedName>
    <definedName name="BEx79SEAYKUZB0H4LYBCD6WWJBG2" localSheetId="3" hidden="1">#REF!</definedName>
    <definedName name="BEx79SEAYKUZB0H4LYBCD6WWJBG2" localSheetId="10" hidden="1">#REF!</definedName>
    <definedName name="BEx79SEAYKUZB0H4LYBCD6WWJBG2" hidden="1">#REF!</definedName>
    <definedName name="BEx79SJRHTLS9PYM69O9BWW1FMJK" localSheetId="9" hidden="1">#REF!</definedName>
    <definedName name="BEx79SJRHTLS9PYM69O9BWW1FMJK" localSheetId="12" hidden="1">#REF!</definedName>
    <definedName name="BEx79SJRHTLS9PYM69O9BWW1FMJK" localSheetId="3" hidden="1">#REF!</definedName>
    <definedName name="BEx79SJRHTLS9PYM69O9BWW1FMJK" localSheetId="10" hidden="1">#REF!</definedName>
    <definedName name="BEx79SJRHTLS9PYM69O9BWW1FMJK" hidden="1">#REF!</definedName>
    <definedName name="BEx79YJJLBELICW9F9FRYSCQ101L" localSheetId="9" hidden="1">#REF!</definedName>
    <definedName name="BEx79YJJLBELICW9F9FRYSCQ101L" localSheetId="12" hidden="1">#REF!</definedName>
    <definedName name="BEx79YJJLBELICW9F9FRYSCQ101L" localSheetId="3" hidden="1">#REF!</definedName>
    <definedName name="BEx79YJJLBELICW9F9FRYSCQ101L" localSheetId="10" hidden="1">#REF!</definedName>
    <definedName name="BEx79YJJLBELICW9F9FRYSCQ101L" hidden="1">#REF!</definedName>
    <definedName name="BEx79YUC7B0V77FSBGIRCY1BR4VK" localSheetId="9" hidden="1">#REF!</definedName>
    <definedName name="BEx79YUC7B0V77FSBGIRCY1BR4VK" localSheetId="12" hidden="1">#REF!</definedName>
    <definedName name="BEx79YUC7B0V77FSBGIRCY1BR4VK" localSheetId="3" hidden="1">#REF!</definedName>
    <definedName name="BEx79YUC7B0V77FSBGIRCY1BR4VK" localSheetId="10" hidden="1">#REF!</definedName>
    <definedName name="BEx79YUC7B0V77FSBGIRCY1BR4VK" hidden="1">#REF!</definedName>
    <definedName name="BEx7A06T3RC2891FUX05G3QPRAUE" localSheetId="9" hidden="1">#REF!</definedName>
    <definedName name="BEx7A06T3RC2891FUX05G3QPRAUE" localSheetId="12" hidden="1">#REF!</definedName>
    <definedName name="BEx7A06T3RC2891FUX05G3QPRAUE" localSheetId="3" hidden="1">#REF!</definedName>
    <definedName name="BEx7A06T3RC2891FUX05G3QPRAUE" localSheetId="10" hidden="1">#REF!</definedName>
    <definedName name="BEx7A06T3RC2891FUX05G3QPRAUE" hidden="1">#REF!</definedName>
    <definedName name="BEx7A9S3JA1X7FH4CFSQLTZC4691" localSheetId="9" hidden="1">#REF!</definedName>
    <definedName name="BEx7A9S3JA1X7FH4CFSQLTZC4691" localSheetId="12" hidden="1">#REF!</definedName>
    <definedName name="BEx7A9S3JA1X7FH4CFSQLTZC4691" localSheetId="3" hidden="1">#REF!</definedName>
    <definedName name="BEx7A9S3JA1X7FH4CFSQLTZC4691" localSheetId="10" hidden="1">#REF!</definedName>
    <definedName name="BEx7A9S3JA1X7FH4CFSQLTZC4691" hidden="1">#REF!</definedName>
    <definedName name="BEx7ABA2C9IWH5VSLVLLLCY62161" localSheetId="9" hidden="1">#REF!</definedName>
    <definedName name="BEx7ABA2C9IWH5VSLVLLLCY62161" localSheetId="12" hidden="1">#REF!</definedName>
    <definedName name="BEx7ABA2C9IWH5VSLVLLLCY62161" localSheetId="3" hidden="1">#REF!</definedName>
    <definedName name="BEx7ABA2C9IWH5VSLVLLLCY62161" localSheetId="10" hidden="1">#REF!</definedName>
    <definedName name="BEx7ABA2C9IWH5VSLVLLLCY62161" hidden="1">#REF!</definedName>
    <definedName name="BEx7AE4LPLX8N85BYB0WCO5S7ZPV" localSheetId="9" hidden="1">#REF!</definedName>
    <definedName name="BEx7AE4LPLX8N85BYB0WCO5S7ZPV" localSheetId="12" hidden="1">#REF!</definedName>
    <definedName name="BEx7AE4LPLX8N85BYB0WCO5S7ZPV" localSheetId="3" hidden="1">#REF!</definedName>
    <definedName name="BEx7AE4LPLX8N85BYB0WCO5S7ZPV" localSheetId="10" hidden="1">#REF!</definedName>
    <definedName name="BEx7AE4LPLX8N85BYB0WCO5S7ZPV" hidden="1">#REF!</definedName>
    <definedName name="BEx7AR0EEP9O5JPPEKQWG1TC860T" localSheetId="9" hidden="1">#REF!</definedName>
    <definedName name="BEx7AR0EEP9O5JPPEKQWG1TC860T" localSheetId="12" hidden="1">#REF!</definedName>
    <definedName name="BEx7AR0EEP9O5JPPEKQWG1TC860T" localSheetId="3" hidden="1">#REF!</definedName>
    <definedName name="BEx7AR0EEP9O5JPPEKQWG1TC860T" localSheetId="10" hidden="1">#REF!</definedName>
    <definedName name="BEx7AR0EEP9O5JPPEKQWG1TC860T" hidden="1">#REF!</definedName>
    <definedName name="BEx7ASD1I654MEDCO6GGWA95PXSC" localSheetId="9" hidden="1">#REF!</definedName>
    <definedName name="BEx7ASD1I654MEDCO6GGWA95PXSC" localSheetId="12" hidden="1">#REF!</definedName>
    <definedName name="BEx7ASD1I654MEDCO6GGWA95PXSC" localSheetId="3" hidden="1">#REF!</definedName>
    <definedName name="BEx7ASD1I654MEDCO6GGWA95PXSC" localSheetId="10" hidden="1">#REF!</definedName>
    <definedName name="BEx7ASD1I654MEDCO6GGWA95PXSC" hidden="1">#REF!</definedName>
    <definedName name="BEx7AURD3S7JGN4D3YK1QAG6TAFA" localSheetId="9" hidden="1">#REF!</definedName>
    <definedName name="BEx7AURD3S7JGN4D3YK1QAG6TAFA" localSheetId="12" hidden="1">#REF!</definedName>
    <definedName name="BEx7AURD3S7JGN4D3YK1QAG6TAFA" localSheetId="3" hidden="1">#REF!</definedName>
    <definedName name="BEx7AURD3S7JGN4D3YK1QAG6TAFA" localSheetId="10" hidden="1">#REF!</definedName>
    <definedName name="BEx7AURD3S7JGN4D3YK1QAG6TAFA" hidden="1">#REF!</definedName>
    <definedName name="BEx7AVCX9S5RJP3NSZ4QM4E6ERDT" localSheetId="9" hidden="1">#REF!</definedName>
    <definedName name="BEx7AVCX9S5RJP3NSZ4QM4E6ERDT" localSheetId="12" hidden="1">#REF!</definedName>
    <definedName name="BEx7AVCX9S5RJP3NSZ4QM4E6ERDT" localSheetId="3" hidden="1">#REF!</definedName>
    <definedName name="BEx7AVCX9S5RJP3NSZ4QM4E6ERDT" localSheetId="10" hidden="1">#REF!</definedName>
    <definedName name="BEx7AVCX9S5RJP3NSZ4QM4E6ERDT" hidden="1">#REF!</definedName>
    <definedName name="BEx7AVYIGP0930MV5JEBWRYCJN68" localSheetId="9" hidden="1">#REF!</definedName>
    <definedName name="BEx7AVYIGP0930MV5JEBWRYCJN68" localSheetId="12" hidden="1">#REF!</definedName>
    <definedName name="BEx7AVYIGP0930MV5JEBWRYCJN68" localSheetId="3" hidden="1">#REF!</definedName>
    <definedName name="BEx7AVYIGP0930MV5JEBWRYCJN68" localSheetId="10" hidden="1">#REF!</definedName>
    <definedName name="BEx7AVYIGP0930MV5JEBWRYCJN68" hidden="1">#REF!</definedName>
    <definedName name="BEx7B6LH6917TXOSAAQ6U7HVF018" localSheetId="9" hidden="1">#REF!</definedName>
    <definedName name="BEx7B6LH6917TXOSAAQ6U7HVF018" localSheetId="12" hidden="1">#REF!</definedName>
    <definedName name="BEx7B6LH6917TXOSAAQ6U7HVF018" localSheetId="3" hidden="1">#REF!</definedName>
    <definedName name="BEx7B6LH6917TXOSAAQ6U7HVF018" localSheetId="10" hidden="1">#REF!</definedName>
    <definedName name="BEx7B6LH6917TXOSAAQ6U7HVF018" hidden="1">#REF!</definedName>
    <definedName name="BEx7BN8E88JR3K1BSLAZRPSFPQ9L" localSheetId="9" hidden="1">#REF!</definedName>
    <definedName name="BEx7BN8E88JR3K1BSLAZRPSFPQ9L" localSheetId="12" hidden="1">#REF!</definedName>
    <definedName name="BEx7BN8E88JR3K1BSLAZRPSFPQ9L" localSheetId="3" hidden="1">#REF!</definedName>
    <definedName name="BEx7BN8E88JR3K1BSLAZRPSFPQ9L" localSheetId="10" hidden="1">#REF!</definedName>
    <definedName name="BEx7BN8E88JR3K1BSLAZRPSFPQ9L" hidden="1">#REF!</definedName>
    <definedName name="BEx7BP14RMS3638K85OM4NCYLRHG" localSheetId="9" hidden="1">#REF!</definedName>
    <definedName name="BEx7BP14RMS3638K85OM4NCYLRHG" localSheetId="12" hidden="1">#REF!</definedName>
    <definedName name="BEx7BP14RMS3638K85OM4NCYLRHG" localSheetId="3" hidden="1">#REF!</definedName>
    <definedName name="BEx7BP14RMS3638K85OM4NCYLRHG" localSheetId="10" hidden="1">#REF!</definedName>
    <definedName name="BEx7BP14RMS3638K85OM4NCYLRHG" hidden="1">#REF!</definedName>
    <definedName name="BEx7BPXFZXJ79FQ0E8AQE21PGVHA" localSheetId="9" hidden="1">#REF!</definedName>
    <definedName name="BEx7BPXFZXJ79FQ0E8AQE21PGVHA" localSheetId="12" hidden="1">#REF!</definedName>
    <definedName name="BEx7BPXFZXJ79FQ0E8AQE21PGVHA" localSheetId="3" hidden="1">#REF!</definedName>
    <definedName name="BEx7BPXFZXJ79FQ0E8AQE21PGVHA" localSheetId="10" hidden="1">#REF!</definedName>
    <definedName name="BEx7BPXFZXJ79FQ0E8AQE21PGVHA" hidden="1">#REF!</definedName>
    <definedName name="BEx7C04AM39DQMC1TIX7CFZ2ADHX" localSheetId="9" hidden="1">#REF!</definedName>
    <definedName name="BEx7C04AM39DQMC1TIX7CFZ2ADHX" localSheetId="12" hidden="1">#REF!</definedName>
    <definedName name="BEx7C04AM39DQMC1TIX7CFZ2ADHX" localSheetId="3" hidden="1">#REF!</definedName>
    <definedName name="BEx7C04AM39DQMC1TIX7CFZ2ADHX" localSheetId="10" hidden="1">#REF!</definedName>
    <definedName name="BEx7C04AM39DQMC1TIX7CFZ2ADHX" hidden="1">#REF!</definedName>
    <definedName name="BEx7C346X4AX2J1QPM4NBC7JL5W9" localSheetId="9" hidden="1">#REF!</definedName>
    <definedName name="BEx7C346X4AX2J1QPM4NBC7JL5W9" localSheetId="12" hidden="1">#REF!</definedName>
    <definedName name="BEx7C346X4AX2J1QPM4NBC7JL5W9" localSheetId="3" hidden="1">#REF!</definedName>
    <definedName name="BEx7C346X4AX2J1QPM4NBC7JL5W9" localSheetId="10" hidden="1">#REF!</definedName>
    <definedName name="BEx7C346X4AX2J1QPM4NBC7JL5W9" hidden="1">#REF!</definedName>
    <definedName name="BEx7C40F0PQURHPI6YQ39NFIR86Z" localSheetId="9" hidden="1">#REF!</definedName>
    <definedName name="BEx7C40F0PQURHPI6YQ39NFIR86Z" localSheetId="12" hidden="1">#REF!</definedName>
    <definedName name="BEx7C40F0PQURHPI6YQ39NFIR86Z" localSheetId="3" hidden="1">#REF!</definedName>
    <definedName name="BEx7C40F0PQURHPI6YQ39NFIR86Z" localSheetId="10" hidden="1">#REF!</definedName>
    <definedName name="BEx7C40F0PQURHPI6YQ39NFIR86Z" hidden="1">#REF!</definedName>
    <definedName name="BEx7C7B9VCY7N0H7N1NH6HNNH724" localSheetId="9" hidden="1">#REF!</definedName>
    <definedName name="BEx7C7B9VCY7N0H7N1NH6HNNH724" localSheetId="12" hidden="1">#REF!</definedName>
    <definedName name="BEx7C7B9VCY7N0H7N1NH6HNNH724" localSheetId="3" hidden="1">#REF!</definedName>
    <definedName name="BEx7C7B9VCY7N0H7N1NH6HNNH724" localSheetId="10" hidden="1">#REF!</definedName>
    <definedName name="BEx7C7B9VCY7N0H7N1NH6HNNH724" hidden="1">#REF!</definedName>
    <definedName name="BEx7C93VR7SYRIJS1JO8YZKSFAW9" localSheetId="9" hidden="1">#REF!</definedName>
    <definedName name="BEx7C93VR7SYRIJS1JO8YZKSFAW9" localSheetId="12" hidden="1">#REF!</definedName>
    <definedName name="BEx7C93VR7SYRIJS1JO8YZKSFAW9" localSheetId="3" hidden="1">#REF!</definedName>
    <definedName name="BEx7C93VR7SYRIJS1JO8YZKSFAW9" localSheetId="10" hidden="1">#REF!</definedName>
    <definedName name="BEx7C93VR7SYRIJS1JO8YZKSFAW9" hidden="1">#REF!</definedName>
    <definedName name="BEx7CCPC6R1KQQZ2JQU6EFI1G0RM" localSheetId="9" hidden="1">#REF!</definedName>
    <definedName name="BEx7CCPC6R1KQQZ2JQU6EFI1G0RM" localSheetId="12" hidden="1">#REF!</definedName>
    <definedName name="BEx7CCPC6R1KQQZ2JQU6EFI1G0RM" localSheetId="3" hidden="1">#REF!</definedName>
    <definedName name="BEx7CCPC6R1KQQZ2JQU6EFI1G0RM" localSheetId="10" hidden="1">#REF!</definedName>
    <definedName name="BEx7CCPC6R1KQQZ2JQU6EFI1G0RM" hidden="1">#REF!</definedName>
    <definedName name="BEx7CIJST9GLS2QD383UK7VUDTGL" localSheetId="9" hidden="1">#REF!</definedName>
    <definedName name="BEx7CIJST9GLS2QD383UK7VUDTGL" localSheetId="12" hidden="1">#REF!</definedName>
    <definedName name="BEx7CIJST9GLS2QD383UK7VUDTGL" localSheetId="3" hidden="1">#REF!</definedName>
    <definedName name="BEx7CIJST9GLS2QD383UK7VUDTGL" localSheetId="10" hidden="1">#REF!</definedName>
    <definedName name="BEx7CIJST9GLS2QD383UK7VUDTGL" hidden="1">#REF!</definedName>
    <definedName name="BEx7CO8T2XKC7GHDSYNAWTZ9L7YR" localSheetId="9" hidden="1">#REF!</definedName>
    <definedName name="BEx7CO8T2XKC7GHDSYNAWTZ9L7YR" localSheetId="12" hidden="1">#REF!</definedName>
    <definedName name="BEx7CO8T2XKC7GHDSYNAWTZ9L7YR" localSheetId="3" hidden="1">#REF!</definedName>
    <definedName name="BEx7CO8T2XKC7GHDSYNAWTZ9L7YR" localSheetId="10" hidden="1">#REF!</definedName>
    <definedName name="BEx7CO8T2XKC7GHDSYNAWTZ9L7YR" hidden="1">#REF!</definedName>
    <definedName name="BEx7CW1CF00DO8A36UNC2X7K65C2" localSheetId="9" hidden="1">#REF!</definedName>
    <definedName name="BEx7CW1CF00DO8A36UNC2X7K65C2" localSheetId="12" hidden="1">#REF!</definedName>
    <definedName name="BEx7CW1CF00DO8A36UNC2X7K65C2" localSheetId="3" hidden="1">#REF!</definedName>
    <definedName name="BEx7CW1CF00DO8A36UNC2X7K65C2" localSheetId="10" hidden="1">#REF!</definedName>
    <definedName name="BEx7CW1CF00DO8A36UNC2X7K65C2" hidden="1">#REF!</definedName>
    <definedName name="BEx7CW6NFRL2P4XWP0MWHIYA97KF" localSheetId="9" hidden="1">#REF!</definedName>
    <definedName name="BEx7CW6NFRL2P4XWP0MWHIYA97KF" localSheetId="12" hidden="1">#REF!</definedName>
    <definedName name="BEx7CW6NFRL2P4XWP0MWHIYA97KF" localSheetId="3" hidden="1">#REF!</definedName>
    <definedName name="BEx7CW6NFRL2P4XWP0MWHIYA97KF" localSheetId="10" hidden="1">#REF!</definedName>
    <definedName name="BEx7CW6NFRL2P4XWP0MWHIYA97KF" hidden="1">#REF!</definedName>
    <definedName name="BEx7CZXN83U7XFVGG1P1N6ZCQK7U" localSheetId="9" hidden="1">#REF!</definedName>
    <definedName name="BEx7CZXN83U7XFVGG1P1N6ZCQK7U" localSheetId="12" hidden="1">#REF!</definedName>
    <definedName name="BEx7CZXN83U7XFVGG1P1N6ZCQK7U" localSheetId="3" hidden="1">#REF!</definedName>
    <definedName name="BEx7CZXN83U7XFVGG1P1N6ZCQK7U" localSheetId="10" hidden="1">#REF!</definedName>
    <definedName name="BEx7CZXN83U7XFVGG1P1N6ZCQK7U" hidden="1">#REF!</definedName>
    <definedName name="BEx7D14R4J25CLH301NHMGU8FSWM" localSheetId="9" hidden="1">#REF!</definedName>
    <definedName name="BEx7D14R4J25CLH301NHMGU8FSWM" localSheetId="12" hidden="1">#REF!</definedName>
    <definedName name="BEx7D14R4J25CLH301NHMGU8FSWM" localSheetId="3" hidden="1">#REF!</definedName>
    <definedName name="BEx7D14R4J25CLH301NHMGU8FSWM" localSheetId="10" hidden="1">#REF!</definedName>
    <definedName name="BEx7D14R4J25CLH301NHMGU8FSWM" hidden="1">#REF!</definedName>
    <definedName name="BEx7D38BE0Z9QLQBDMGARM9USFPM" localSheetId="9" hidden="1">#REF!</definedName>
    <definedName name="BEx7D38BE0Z9QLQBDMGARM9USFPM" localSheetId="12" hidden="1">#REF!</definedName>
    <definedName name="BEx7D38BE0Z9QLQBDMGARM9USFPM" localSheetId="3" hidden="1">#REF!</definedName>
    <definedName name="BEx7D38BE0Z9QLQBDMGARM9USFPM" localSheetId="10" hidden="1">#REF!</definedName>
    <definedName name="BEx7D38BE0Z9QLQBDMGARM9USFPM" hidden="1">#REF!</definedName>
    <definedName name="BEx7D5RWKRS4W71J4NZ6ZSFHPKFT" localSheetId="9" hidden="1">#REF!</definedName>
    <definedName name="BEx7D5RWKRS4W71J4NZ6ZSFHPKFT" localSheetId="12" hidden="1">#REF!</definedName>
    <definedName name="BEx7D5RWKRS4W71J4NZ6ZSFHPKFT" localSheetId="3" hidden="1">#REF!</definedName>
    <definedName name="BEx7D5RWKRS4W71J4NZ6ZSFHPKFT" localSheetId="10" hidden="1">#REF!</definedName>
    <definedName name="BEx7D5RWKRS4W71J4NZ6ZSFHPKFT" hidden="1">#REF!</definedName>
    <definedName name="BEx7D8H1TPOX1UN17QZYEV7Q58GA" localSheetId="9" hidden="1">#REF!</definedName>
    <definedName name="BEx7D8H1TPOX1UN17QZYEV7Q58GA" localSheetId="12" hidden="1">#REF!</definedName>
    <definedName name="BEx7D8H1TPOX1UN17QZYEV7Q58GA" localSheetId="3" hidden="1">#REF!</definedName>
    <definedName name="BEx7D8H1TPOX1UN17QZYEV7Q58GA" localSheetId="10" hidden="1">#REF!</definedName>
    <definedName name="BEx7D8H1TPOX1UN17QZYEV7Q58GA" hidden="1">#REF!</definedName>
    <definedName name="BEx7DGF13H2074LRWFZQ45PZ6JPX" localSheetId="9" hidden="1">#REF!</definedName>
    <definedName name="BEx7DGF13H2074LRWFZQ45PZ6JPX" localSheetId="12" hidden="1">#REF!</definedName>
    <definedName name="BEx7DGF13H2074LRWFZQ45PZ6JPX" localSheetId="3" hidden="1">#REF!</definedName>
    <definedName name="BEx7DGF13H2074LRWFZQ45PZ6JPX" localSheetId="10" hidden="1">#REF!</definedName>
    <definedName name="BEx7DGF13H2074LRWFZQ45PZ6JPX" hidden="1">#REF!</definedName>
    <definedName name="BEx7DHBE0SOC5KXWWQ73WUDBRX8J" localSheetId="9" hidden="1">#REF!</definedName>
    <definedName name="BEx7DHBE0SOC5KXWWQ73WUDBRX8J" localSheetId="12" hidden="1">#REF!</definedName>
    <definedName name="BEx7DHBE0SOC5KXWWQ73WUDBRX8J" localSheetId="3" hidden="1">#REF!</definedName>
    <definedName name="BEx7DHBE0SOC5KXWWQ73WUDBRX8J" localSheetId="10" hidden="1">#REF!</definedName>
    <definedName name="BEx7DHBE0SOC5KXWWQ73WUDBRX8J" hidden="1">#REF!</definedName>
    <definedName name="BEx7DKWUXEDIISSX4GDD4YYT887F" localSheetId="9" hidden="1">#REF!</definedName>
    <definedName name="BEx7DKWUXEDIISSX4GDD4YYT887F" localSheetId="12" hidden="1">#REF!</definedName>
    <definedName name="BEx7DKWUXEDIISSX4GDD4YYT887F" localSheetId="3" hidden="1">#REF!</definedName>
    <definedName name="BEx7DKWUXEDIISSX4GDD4YYT887F" localSheetId="10" hidden="1">#REF!</definedName>
    <definedName name="BEx7DKWUXEDIISSX4GDD4YYT887F" hidden="1">#REF!</definedName>
    <definedName name="BEx7DMUYR2HC26WW7AOB1TULERMB" localSheetId="9" hidden="1">#REF!</definedName>
    <definedName name="BEx7DMUYR2HC26WW7AOB1TULERMB" localSheetId="12" hidden="1">#REF!</definedName>
    <definedName name="BEx7DMUYR2HC26WW7AOB1TULERMB" localSheetId="3" hidden="1">#REF!</definedName>
    <definedName name="BEx7DMUYR2HC26WW7AOB1TULERMB" localSheetId="10" hidden="1">#REF!</definedName>
    <definedName name="BEx7DMUYR2HC26WW7AOB1TULERMB" hidden="1">#REF!</definedName>
    <definedName name="BEx7DVJTRV44IMJIBFXELE67SZ7S" localSheetId="9" hidden="1">#REF!</definedName>
    <definedName name="BEx7DVJTRV44IMJIBFXELE67SZ7S" localSheetId="12" hidden="1">#REF!</definedName>
    <definedName name="BEx7DVJTRV44IMJIBFXELE67SZ7S" localSheetId="3" hidden="1">#REF!</definedName>
    <definedName name="BEx7DVJTRV44IMJIBFXELE67SZ7S" localSheetId="10" hidden="1">#REF!</definedName>
    <definedName name="BEx7DVJTRV44IMJIBFXELE67SZ7S" hidden="1">#REF!</definedName>
    <definedName name="BEx7DVUMFCI5INHMVFIJ44RTTSTT" localSheetId="9" hidden="1">#REF!</definedName>
    <definedName name="BEx7DVUMFCI5INHMVFIJ44RTTSTT" localSheetId="12" hidden="1">#REF!</definedName>
    <definedName name="BEx7DVUMFCI5INHMVFIJ44RTTSTT" localSheetId="3" hidden="1">#REF!</definedName>
    <definedName name="BEx7DVUMFCI5INHMVFIJ44RTTSTT" localSheetId="10" hidden="1">#REF!</definedName>
    <definedName name="BEx7DVUMFCI5INHMVFIJ44RTTSTT" hidden="1">#REF!</definedName>
    <definedName name="BEx7E2QT2U8THYOKBPXONB1B47WH" localSheetId="9" hidden="1">#REF!</definedName>
    <definedName name="BEx7E2QT2U8THYOKBPXONB1B47WH" localSheetId="12" hidden="1">#REF!</definedName>
    <definedName name="BEx7E2QT2U8THYOKBPXONB1B47WH" localSheetId="3" hidden="1">#REF!</definedName>
    <definedName name="BEx7E2QT2U8THYOKBPXONB1B47WH" localSheetId="10" hidden="1">#REF!</definedName>
    <definedName name="BEx7E2QT2U8THYOKBPXONB1B47WH" hidden="1">#REF!</definedName>
    <definedName name="BEx7E5QP7W6UKO74F5Y0VJ741HS5" localSheetId="9" hidden="1">#REF!</definedName>
    <definedName name="BEx7E5QP7W6UKO74F5Y0VJ741HS5" localSheetId="12" hidden="1">#REF!</definedName>
    <definedName name="BEx7E5QP7W6UKO74F5Y0VJ741HS5" localSheetId="3" hidden="1">#REF!</definedName>
    <definedName name="BEx7E5QP7W6UKO74F5Y0VJ741HS5" localSheetId="10" hidden="1">#REF!</definedName>
    <definedName name="BEx7E5QP7W6UKO74F5Y0VJ741HS5" hidden="1">#REF!</definedName>
    <definedName name="BEx7E6N29HGH3I47AFB2DCS6MVS6" localSheetId="9" hidden="1">#REF!</definedName>
    <definedName name="BEx7E6N29HGH3I47AFB2DCS6MVS6" localSheetId="12" hidden="1">#REF!</definedName>
    <definedName name="BEx7E6N29HGH3I47AFB2DCS6MVS6" localSheetId="3" hidden="1">#REF!</definedName>
    <definedName name="BEx7E6N29HGH3I47AFB2DCS6MVS6" localSheetId="10" hidden="1">#REF!</definedName>
    <definedName name="BEx7E6N29HGH3I47AFB2DCS6MVS6" hidden="1">#REF!</definedName>
    <definedName name="BEx7EBA8IYHQKT7IQAOAML660SYA" localSheetId="9" hidden="1">#REF!</definedName>
    <definedName name="BEx7EBA8IYHQKT7IQAOAML660SYA" localSheetId="12" hidden="1">#REF!</definedName>
    <definedName name="BEx7EBA8IYHQKT7IQAOAML660SYA" localSheetId="3" hidden="1">#REF!</definedName>
    <definedName name="BEx7EBA8IYHQKT7IQAOAML660SYA" localSheetId="10" hidden="1">#REF!</definedName>
    <definedName name="BEx7EBA8IYHQKT7IQAOAML660SYA" hidden="1">#REF!</definedName>
    <definedName name="BEx7EI6C8MCRZFEQYUBE5FSUTIHK" localSheetId="9" hidden="1">#REF!</definedName>
    <definedName name="BEx7EI6C8MCRZFEQYUBE5FSUTIHK" localSheetId="12" hidden="1">#REF!</definedName>
    <definedName name="BEx7EI6C8MCRZFEQYUBE5FSUTIHK" localSheetId="3" hidden="1">#REF!</definedName>
    <definedName name="BEx7EI6C8MCRZFEQYUBE5FSUTIHK" localSheetId="10" hidden="1">#REF!</definedName>
    <definedName name="BEx7EI6C8MCRZFEQYUBE5FSUTIHK" hidden="1">#REF!</definedName>
    <definedName name="BEx7EI6DL1Z6UWLFBXAKVGZTKHWJ" localSheetId="9" hidden="1">#REF!</definedName>
    <definedName name="BEx7EI6DL1Z6UWLFBXAKVGZTKHWJ" localSheetId="12" hidden="1">#REF!</definedName>
    <definedName name="BEx7EI6DL1Z6UWLFBXAKVGZTKHWJ" localSheetId="3" hidden="1">#REF!</definedName>
    <definedName name="BEx7EI6DL1Z6UWLFBXAKVGZTKHWJ" localSheetId="10" hidden="1">#REF!</definedName>
    <definedName name="BEx7EI6DL1Z6UWLFBXAKVGZTKHWJ" hidden="1">#REF!</definedName>
    <definedName name="BEx7EQKHX7GZYOLXRDU534TT4H64" localSheetId="9" hidden="1">#REF!</definedName>
    <definedName name="BEx7EQKHX7GZYOLXRDU534TT4H64" localSheetId="12" hidden="1">#REF!</definedName>
    <definedName name="BEx7EQKHX7GZYOLXRDU534TT4H64" localSheetId="3" hidden="1">#REF!</definedName>
    <definedName name="BEx7EQKHX7GZYOLXRDU534TT4H64" localSheetId="10" hidden="1">#REF!</definedName>
    <definedName name="BEx7EQKHX7GZYOLXRDU534TT4H64" hidden="1">#REF!</definedName>
    <definedName name="BEx7ETV6L1TM7JSXJIGK3FC6RVZW" localSheetId="9" hidden="1">#REF!</definedName>
    <definedName name="BEx7ETV6L1TM7JSXJIGK3FC6RVZW" localSheetId="12" hidden="1">#REF!</definedName>
    <definedName name="BEx7ETV6L1TM7JSXJIGK3FC6RVZW" localSheetId="3" hidden="1">#REF!</definedName>
    <definedName name="BEx7ETV6L1TM7JSXJIGK3FC6RVZW" localSheetId="10" hidden="1">#REF!</definedName>
    <definedName name="BEx7ETV6L1TM7JSXJIGK3FC6RVZW" hidden="1">#REF!</definedName>
    <definedName name="BEx7EYYLHMBYQTH6I377FCQS7CSX" localSheetId="9" hidden="1">#REF!</definedName>
    <definedName name="BEx7EYYLHMBYQTH6I377FCQS7CSX" localSheetId="12" hidden="1">#REF!</definedName>
    <definedName name="BEx7EYYLHMBYQTH6I377FCQS7CSX" localSheetId="3" hidden="1">#REF!</definedName>
    <definedName name="BEx7EYYLHMBYQTH6I377FCQS7CSX" localSheetId="10" hidden="1">#REF!</definedName>
    <definedName name="BEx7EYYLHMBYQTH6I377FCQS7CSX" hidden="1">#REF!</definedName>
    <definedName name="BEx7FCLG1RYI2SNOU1Y2GQZNZSWA" localSheetId="9" hidden="1">#REF!</definedName>
    <definedName name="BEx7FCLG1RYI2SNOU1Y2GQZNZSWA" localSheetId="12" hidden="1">#REF!</definedName>
    <definedName name="BEx7FCLG1RYI2SNOU1Y2GQZNZSWA" localSheetId="3" hidden="1">#REF!</definedName>
    <definedName name="BEx7FCLG1RYI2SNOU1Y2GQZNZSWA" localSheetId="10" hidden="1">#REF!</definedName>
    <definedName name="BEx7FCLG1RYI2SNOU1Y2GQZNZSWA" hidden="1">#REF!</definedName>
    <definedName name="BEx7FN32ZGWOAA4TTH79KINTDWR9" localSheetId="9" hidden="1">#REF!</definedName>
    <definedName name="BEx7FN32ZGWOAA4TTH79KINTDWR9" localSheetId="12" hidden="1">#REF!</definedName>
    <definedName name="BEx7FN32ZGWOAA4TTH79KINTDWR9" localSheetId="3" hidden="1">#REF!</definedName>
    <definedName name="BEx7FN32ZGWOAA4TTH79KINTDWR9" localSheetId="10" hidden="1">#REF!</definedName>
    <definedName name="BEx7FN32ZGWOAA4TTH79KINTDWR9" hidden="1">#REF!</definedName>
    <definedName name="BEx7FV0WJHXL6X5JNQ2ZX45PX49P" localSheetId="9" hidden="1">#REF!</definedName>
    <definedName name="BEx7FV0WJHXL6X5JNQ2ZX45PX49P" localSheetId="12" hidden="1">#REF!</definedName>
    <definedName name="BEx7FV0WJHXL6X5JNQ2ZX45PX49P" localSheetId="3" hidden="1">#REF!</definedName>
    <definedName name="BEx7FV0WJHXL6X5JNQ2ZX45PX49P" localSheetId="10" hidden="1">#REF!</definedName>
    <definedName name="BEx7FV0WJHXL6X5JNQ2ZX45PX49P" hidden="1">#REF!</definedName>
    <definedName name="BEx7G82CKM3NIY1PHNFK28M09PCH" localSheetId="9" hidden="1">#REF!</definedName>
    <definedName name="BEx7G82CKM3NIY1PHNFK28M09PCH" localSheetId="12" hidden="1">#REF!</definedName>
    <definedName name="BEx7G82CKM3NIY1PHNFK28M09PCH" localSheetId="3" hidden="1">#REF!</definedName>
    <definedName name="BEx7G82CKM3NIY1PHNFK28M09PCH" localSheetId="10" hidden="1">#REF!</definedName>
    <definedName name="BEx7G82CKM3NIY1PHNFK28M09PCH" hidden="1">#REF!</definedName>
    <definedName name="BEx7GR3ENYWRXXS5IT0UMEGOLGUH" localSheetId="9" hidden="1">#REF!</definedName>
    <definedName name="BEx7GR3ENYWRXXS5IT0UMEGOLGUH" localSheetId="12" hidden="1">#REF!</definedName>
    <definedName name="BEx7GR3ENYWRXXS5IT0UMEGOLGUH" localSheetId="3" hidden="1">#REF!</definedName>
    <definedName name="BEx7GR3ENYWRXXS5IT0UMEGOLGUH" localSheetId="10" hidden="1">#REF!</definedName>
    <definedName name="BEx7GR3ENYWRXXS5IT0UMEGOLGUH" hidden="1">#REF!</definedName>
    <definedName name="BEx7GSAL6P7TASL8MB63RFST1LJL" localSheetId="9" hidden="1">#REF!</definedName>
    <definedName name="BEx7GSAL6P7TASL8MB63RFST1LJL" localSheetId="12" hidden="1">#REF!</definedName>
    <definedName name="BEx7GSAL6P7TASL8MB63RFST1LJL" localSheetId="3" hidden="1">#REF!</definedName>
    <definedName name="BEx7GSAL6P7TASL8MB63RFST1LJL" localSheetId="10" hidden="1">#REF!</definedName>
    <definedName name="BEx7GSAL6P7TASL8MB63RFST1LJL" hidden="1">#REF!</definedName>
    <definedName name="BEx7H0JD6I5I8WQLLWOYWY5YWPQE" localSheetId="9" hidden="1">#REF!</definedName>
    <definedName name="BEx7H0JD6I5I8WQLLWOYWY5YWPQE" localSheetId="12" hidden="1">#REF!</definedName>
    <definedName name="BEx7H0JD6I5I8WQLLWOYWY5YWPQE" localSheetId="3" hidden="1">#REF!</definedName>
    <definedName name="BEx7H0JD6I5I8WQLLWOYWY5YWPQE" localSheetId="10" hidden="1">#REF!</definedName>
    <definedName name="BEx7H0JD6I5I8WQLLWOYWY5YWPQE" hidden="1">#REF!</definedName>
    <definedName name="BEx7H14XCXH7WEXEY1HVO53A6AGH" localSheetId="9" hidden="1">#REF!</definedName>
    <definedName name="BEx7H14XCXH7WEXEY1HVO53A6AGH" localSheetId="12" hidden="1">#REF!</definedName>
    <definedName name="BEx7H14XCXH7WEXEY1HVO53A6AGH" localSheetId="3" hidden="1">#REF!</definedName>
    <definedName name="BEx7H14XCXH7WEXEY1HVO53A6AGH" localSheetId="10" hidden="1">#REF!</definedName>
    <definedName name="BEx7H14XCXH7WEXEY1HVO53A6AGH" hidden="1">#REF!</definedName>
    <definedName name="BEx7HGVBEF4LEIF6RC14N3PSU461" localSheetId="9" hidden="1">#REF!</definedName>
    <definedName name="BEx7HGVBEF4LEIF6RC14N3PSU461" localSheetId="12" hidden="1">#REF!</definedName>
    <definedName name="BEx7HGVBEF4LEIF6RC14N3PSU461" localSheetId="3" hidden="1">#REF!</definedName>
    <definedName name="BEx7HGVBEF4LEIF6RC14N3PSU461" localSheetId="10" hidden="1">#REF!</definedName>
    <definedName name="BEx7HGVBEF4LEIF6RC14N3PSU461" hidden="1">#REF!</definedName>
    <definedName name="BEx7HQ5T9FZ42QWS09UO4DT42Y0R" localSheetId="9" hidden="1">#REF!</definedName>
    <definedName name="BEx7HQ5T9FZ42QWS09UO4DT42Y0R" localSheetId="12" hidden="1">#REF!</definedName>
    <definedName name="BEx7HQ5T9FZ42QWS09UO4DT42Y0R" localSheetId="3" hidden="1">#REF!</definedName>
    <definedName name="BEx7HQ5T9FZ42QWS09UO4DT42Y0R" localSheetId="10" hidden="1">#REF!</definedName>
    <definedName name="BEx7HQ5T9FZ42QWS09UO4DT42Y0R" hidden="1">#REF!</definedName>
    <definedName name="BEx7HRCZE3CVGON1HV07MT5MNDZ3" localSheetId="9" hidden="1">#REF!</definedName>
    <definedName name="BEx7HRCZE3CVGON1HV07MT5MNDZ3" localSheetId="12" hidden="1">#REF!</definedName>
    <definedName name="BEx7HRCZE3CVGON1HV07MT5MNDZ3" localSheetId="3" hidden="1">#REF!</definedName>
    <definedName name="BEx7HRCZE3CVGON1HV07MT5MNDZ3" localSheetId="10" hidden="1">#REF!</definedName>
    <definedName name="BEx7HRCZE3CVGON1HV07MT5MNDZ3" hidden="1">#REF!</definedName>
    <definedName name="BEx7HWGE2CANG5M17X4C8YNC3N8F" localSheetId="9" hidden="1">#REF!</definedName>
    <definedName name="BEx7HWGE2CANG5M17X4C8YNC3N8F" localSheetId="12" hidden="1">#REF!</definedName>
    <definedName name="BEx7HWGE2CANG5M17X4C8YNC3N8F" localSheetId="3" hidden="1">#REF!</definedName>
    <definedName name="BEx7HWGE2CANG5M17X4C8YNC3N8F" localSheetId="10" hidden="1">#REF!</definedName>
    <definedName name="BEx7HWGE2CANG5M17X4C8YNC3N8F" hidden="1">#REF!</definedName>
    <definedName name="BEx7IB54GU5UCTJS549UBDW43EJL" localSheetId="9" hidden="1">#REF!</definedName>
    <definedName name="BEx7IB54GU5UCTJS549UBDW43EJL" localSheetId="12" hidden="1">#REF!</definedName>
    <definedName name="BEx7IB54GU5UCTJS549UBDW43EJL" localSheetId="3" hidden="1">#REF!</definedName>
    <definedName name="BEx7IB54GU5UCTJS549UBDW43EJL" localSheetId="10" hidden="1">#REF!</definedName>
    <definedName name="BEx7IB54GU5UCTJS549UBDW43EJL" hidden="1">#REF!</definedName>
    <definedName name="BEx7IBVYN47SFZIA0K4MDKQZNN9V" localSheetId="9" hidden="1">#REF!</definedName>
    <definedName name="BEx7IBVYN47SFZIA0K4MDKQZNN9V" localSheetId="12" hidden="1">#REF!</definedName>
    <definedName name="BEx7IBVYN47SFZIA0K4MDKQZNN9V" localSheetId="3" hidden="1">#REF!</definedName>
    <definedName name="BEx7IBVYN47SFZIA0K4MDKQZNN9V" localSheetId="10" hidden="1">#REF!</definedName>
    <definedName name="BEx7IBVYN47SFZIA0K4MDKQZNN9V" hidden="1">#REF!</definedName>
    <definedName name="BEx7IGOMJB39HUONENRXTK1MFHGE" localSheetId="9" hidden="1">#REF!</definedName>
    <definedName name="BEx7IGOMJB39HUONENRXTK1MFHGE" localSheetId="12" hidden="1">#REF!</definedName>
    <definedName name="BEx7IGOMJB39HUONENRXTK1MFHGE" localSheetId="3" hidden="1">#REF!</definedName>
    <definedName name="BEx7IGOMJB39HUONENRXTK1MFHGE" localSheetId="10" hidden="1">#REF!</definedName>
    <definedName name="BEx7IGOMJB39HUONENRXTK1MFHGE" hidden="1">#REF!</definedName>
    <definedName name="BEx7ISO6LTCYYDK0J6IN4PG2P6SW" localSheetId="9" hidden="1">#REF!</definedName>
    <definedName name="BEx7ISO6LTCYYDK0J6IN4PG2P6SW" localSheetId="12" hidden="1">#REF!</definedName>
    <definedName name="BEx7ISO6LTCYYDK0J6IN4PG2P6SW" localSheetId="3" hidden="1">#REF!</definedName>
    <definedName name="BEx7ISO6LTCYYDK0J6IN4PG2P6SW" localSheetId="10" hidden="1">#REF!</definedName>
    <definedName name="BEx7ISO6LTCYYDK0J6IN4PG2P6SW" hidden="1">#REF!</definedName>
    <definedName name="BEx7IV2IJ5WT7UC0UG7WP0WF2JZI" localSheetId="9" hidden="1">#REF!</definedName>
    <definedName name="BEx7IV2IJ5WT7UC0UG7WP0WF2JZI" localSheetId="12" hidden="1">#REF!</definedName>
    <definedName name="BEx7IV2IJ5WT7UC0UG7WP0WF2JZI" localSheetId="3" hidden="1">#REF!</definedName>
    <definedName name="BEx7IV2IJ5WT7UC0UG7WP0WF2JZI" localSheetId="10" hidden="1">#REF!</definedName>
    <definedName name="BEx7IV2IJ5WT7UC0UG7WP0WF2JZI" hidden="1">#REF!</definedName>
    <definedName name="BEx7IXGU74GE5E4S6W4Z13AR092Y" localSheetId="9" hidden="1">#REF!</definedName>
    <definedName name="BEx7IXGU74GE5E4S6W4Z13AR092Y" localSheetId="12" hidden="1">#REF!</definedName>
    <definedName name="BEx7IXGU74GE5E4S6W4Z13AR092Y" localSheetId="3" hidden="1">#REF!</definedName>
    <definedName name="BEx7IXGU74GE5E4S6W4Z13AR092Y" localSheetId="10" hidden="1">#REF!</definedName>
    <definedName name="BEx7IXGU74GE5E4S6W4Z13AR092Y" hidden="1">#REF!</definedName>
    <definedName name="BEx7J4YL8Q3BI1MLH16YYQ18IJRD" localSheetId="9" hidden="1">#REF!</definedName>
    <definedName name="BEx7J4YL8Q3BI1MLH16YYQ18IJRD" localSheetId="12" hidden="1">#REF!</definedName>
    <definedName name="BEx7J4YL8Q3BI1MLH16YYQ18IJRD" localSheetId="3" hidden="1">#REF!</definedName>
    <definedName name="BEx7J4YL8Q3BI1MLH16YYQ18IJRD" localSheetId="10" hidden="1">#REF!</definedName>
    <definedName name="BEx7J4YL8Q3BI1MLH16YYQ18IJRD" hidden="1">#REF!</definedName>
    <definedName name="BEx7J5K5QVUOXI6A663KUWL6PO3O" localSheetId="9" hidden="1">#REF!</definedName>
    <definedName name="BEx7J5K5QVUOXI6A663KUWL6PO3O" localSheetId="12" hidden="1">#REF!</definedName>
    <definedName name="BEx7J5K5QVUOXI6A663KUWL6PO3O" localSheetId="3" hidden="1">#REF!</definedName>
    <definedName name="BEx7J5K5QVUOXI6A663KUWL6PO3O" localSheetId="10" hidden="1">#REF!</definedName>
    <definedName name="BEx7J5K5QVUOXI6A663KUWL6PO3O" hidden="1">#REF!</definedName>
    <definedName name="BEx7JH3HGBPI07OHZ5LFYK0UFZQR" localSheetId="9" hidden="1">#REF!</definedName>
    <definedName name="BEx7JH3HGBPI07OHZ5LFYK0UFZQR" localSheetId="12" hidden="1">#REF!</definedName>
    <definedName name="BEx7JH3HGBPI07OHZ5LFYK0UFZQR" localSheetId="3" hidden="1">#REF!</definedName>
    <definedName name="BEx7JH3HGBPI07OHZ5LFYK0UFZQR" localSheetId="10" hidden="1">#REF!</definedName>
    <definedName name="BEx7JH3HGBPI07OHZ5LFYK0UFZQR" hidden="1">#REF!</definedName>
    <definedName name="BEx7JRL3MHRMVLQF3EN15MXRPN68" localSheetId="9" hidden="1">#REF!</definedName>
    <definedName name="BEx7JRL3MHRMVLQF3EN15MXRPN68" localSheetId="12" hidden="1">#REF!</definedName>
    <definedName name="BEx7JRL3MHRMVLQF3EN15MXRPN68" localSheetId="3" hidden="1">#REF!</definedName>
    <definedName name="BEx7JRL3MHRMVLQF3EN15MXRPN68" localSheetId="10" hidden="1">#REF!</definedName>
    <definedName name="BEx7JRL3MHRMVLQF3EN15MXRPN68" hidden="1">#REF!</definedName>
    <definedName name="BEx7JV194190CNM6WWGQ3UBJ3CHH" localSheetId="9" hidden="1">#REF!</definedName>
    <definedName name="BEx7JV194190CNM6WWGQ3UBJ3CHH" localSheetId="12" hidden="1">#REF!</definedName>
    <definedName name="BEx7JV194190CNM6WWGQ3UBJ3CHH" localSheetId="3" hidden="1">#REF!</definedName>
    <definedName name="BEx7JV194190CNM6WWGQ3UBJ3CHH" localSheetId="10" hidden="1">#REF!</definedName>
    <definedName name="BEx7JV194190CNM6WWGQ3UBJ3CHH" hidden="1">#REF!</definedName>
    <definedName name="BEx7JZJ4AE8AGMWPK3XPBTBUBZ48" localSheetId="9" hidden="1">#REF!</definedName>
    <definedName name="BEx7JZJ4AE8AGMWPK3XPBTBUBZ48" localSheetId="12" hidden="1">#REF!</definedName>
    <definedName name="BEx7JZJ4AE8AGMWPK3XPBTBUBZ48" localSheetId="3" hidden="1">#REF!</definedName>
    <definedName name="BEx7JZJ4AE8AGMWPK3XPBTBUBZ48" localSheetId="10" hidden="1">#REF!</definedName>
    <definedName name="BEx7JZJ4AE8AGMWPK3XPBTBUBZ48" hidden="1">#REF!</definedName>
    <definedName name="BEx7K7GZ607XQOGB81A1HINBTGOZ" localSheetId="9" hidden="1">#REF!</definedName>
    <definedName name="BEx7K7GZ607XQOGB81A1HINBTGOZ" localSheetId="12" hidden="1">#REF!</definedName>
    <definedName name="BEx7K7GZ607XQOGB81A1HINBTGOZ" localSheetId="3" hidden="1">#REF!</definedName>
    <definedName name="BEx7K7GZ607XQOGB81A1HINBTGOZ" localSheetId="10" hidden="1">#REF!</definedName>
    <definedName name="BEx7K7GZ607XQOGB81A1HINBTGOZ" hidden="1">#REF!</definedName>
    <definedName name="BEx7KEYPBDXSNROH8M6CDCBN6B50" localSheetId="9" hidden="1">#REF!</definedName>
    <definedName name="BEx7KEYPBDXSNROH8M6CDCBN6B50" localSheetId="12" hidden="1">#REF!</definedName>
    <definedName name="BEx7KEYPBDXSNROH8M6CDCBN6B50" localSheetId="3" hidden="1">#REF!</definedName>
    <definedName name="BEx7KEYPBDXSNROH8M6CDCBN6B50" localSheetId="10" hidden="1">#REF!</definedName>
    <definedName name="BEx7KEYPBDXSNROH8M6CDCBN6B50" hidden="1">#REF!</definedName>
    <definedName name="BEx7KH7PZ0A6FSWA4LAN2CMZ0WSF" localSheetId="9" hidden="1">#REF!</definedName>
    <definedName name="BEx7KH7PZ0A6FSWA4LAN2CMZ0WSF" localSheetId="12" hidden="1">#REF!</definedName>
    <definedName name="BEx7KH7PZ0A6FSWA4LAN2CMZ0WSF" localSheetId="3" hidden="1">#REF!</definedName>
    <definedName name="BEx7KH7PZ0A6FSWA4LAN2CMZ0WSF" localSheetId="10" hidden="1">#REF!</definedName>
    <definedName name="BEx7KH7PZ0A6FSWA4LAN2CMZ0WSF" hidden="1">#REF!</definedName>
    <definedName name="BEx7KNCTL6VMNQP4MFMHOMV1WI1Y" localSheetId="9" hidden="1">#REF!</definedName>
    <definedName name="BEx7KNCTL6VMNQP4MFMHOMV1WI1Y" localSheetId="12" hidden="1">#REF!</definedName>
    <definedName name="BEx7KNCTL6VMNQP4MFMHOMV1WI1Y" localSheetId="3" hidden="1">#REF!</definedName>
    <definedName name="BEx7KNCTL6VMNQP4MFMHOMV1WI1Y" localSheetId="10" hidden="1">#REF!</definedName>
    <definedName name="BEx7KNCTL6VMNQP4MFMHOMV1WI1Y" hidden="1">#REF!</definedName>
    <definedName name="BEx7KSAS8BZT6H8OQCZ5DNSTMO07" localSheetId="9" hidden="1">#REF!</definedName>
    <definedName name="BEx7KSAS8BZT6H8OQCZ5DNSTMO07" localSheetId="12" hidden="1">#REF!</definedName>
    <definedName name="BEx7KSAS8BZT6H8OQCZ5DNSTMO07" localSheetId="3" hidden="1">#REF!</definedName>
    <definedName name="BEx7KSAS8BZT6H8OQCZ5DNSTMO07" localSheetId="10" hidden="1">#REF!</definedName>
    <definedName name="BEx7KSAS8BZT6H8OQCZ5DNSTMO07" hidden="1">#REF!</definedName>
    <definedName name="BEx7KWHTBD21COXVI4HNEQH0Z3L8" localSheetId="9" hidden="1">#REF!</definedName>
    <definedName name="BEx7KWHTBD21COXVI4HNEQH0Z3L8" localSheetId="12" hidden="1">#REF!</definedName>
    <definedName name="BEx7KWHTBD21COXVI4HNEQH0Z3L8" localSheetId="3" hidden="1">#REF!</definedName>
    <definedName name="BEx7KWHTBD21COXVI4HNEQH0Z3L8" localSheetId="10" hidden="1">#REF!</definedName>
    <definedName name="BEx7KWHTBD21COXVI4HNEQH0Z3L8" hidden="1">#REF!</definedName>
    <definedName name="BEx7KXUGRMRSUXCM97Z7VRZQ9JH2" localSheetId="9" hidden="1">#REF!</definedName>
    <definedName name="BEx7KXUGRMRSUXCM97Z7VRZQ9JH2" localSheetId="12" hidden="1">#REF!</definedName>
    <definedName name="BEx7KXUGRMRSUXCM97Z7VRZQ9JH2" localSheetId="3" hidden="1">#REF!</definedName>
    <definedName name="BEx7KXUGRMRSUXCM97Z7VRZQ9JH2" localSheetId="10" hidden="1">#REF!</definedName>
    <definedName name="BEx7KXUGRMRSUXCM97Z7VRZQ9JH2" hidden="1">#REF!</definedName>
    <definedName name="BEx7L5C6U8MP6IZ67BD649WQYJEK" localSheetId="9" hidden="1">#REF!</definedName>
    <definedName name="BEx7L5C6U8MP6IZ67BD649WQYJEK" localSheetId="12" hidden="1">#REF!</definedName>
    <definedName name="BEx7L5C6U8MP6IZ67BD649WQYJEK" localSheetId="3" hidden="1">#REF!</definedName>
    <definedName name="BEx7L5C6U8MP6IZ67BD649WQYJEK" localSheetId="10" hidden="1">#REF!</definedName>
    <definedName name="BEx7L5C6U8MP6IZ67BD649WQYJEK" hidden="1">#REF!</definedName>
    <definedName name="BEx7L8HEYEVTATR0OG5JJO647KNI" localSheetId="9" hidden="1">#REF!</definedName>
    <definedName name="BEx7L8HEYEVTATR0OG5JJO647KNI" localSheetId="12" hidden="1">#REF!</definedName>
    <definedName name="BEx7L8HEYEVTATR0OG5JJO647KNI" localSheetId="3" hidden="1">#REF!</definedName>
    <definedName name="BEx7L8HEYEVTATR0OG5JJO647KNI" localSheetId="10" hidden="1">#REF!</definedName>
    <definedName name="BEx7L8HEYEVTATR0OG5JJO647KNI" hidden="1">#REF!</definedName>
    <definedName name="BEx7L8XOV64OMS15ZFURFEUXLMWF" localSheetId="9" hidden="1">#REF!</definedName>
    <definedName name="BEx7L8XOV64OMS15ZFURFEUXLMWF" localSheetId="12" hidden="1">#REF!</definedName>
    <definedName name="BEx7L8XOV64OMS15ZFURFEUXLMWF" localSheetId="3" hidden="1">#REF!</definedName>
    <definedName name="BEx7L8XOV64OMS15ZFURFEUXLMWF" localSheetId="10" hidden="1">#REF!</definedName>
    <definedName name="BEx7L8XOV64OMS15ZFURFEUXLMWF" hidden="1">#REF!</definedName>
    <definedName name="BEx7LPF478MRAYB9TQ6LDML6O3BY" localSheetId="9" hidden="1">#REF!</definedName>
    <definedName name="BEx7LPF478MRAYB9TQ6LDML6O3BY" localSheetId="12" hidden="1">#REF!</definedName>
    <definedName name="BEx7LPF478MRAYB9TQ6LDML6O3BY" localSheetId="3" hidden="1">#REF!</definedName>
    <definedName name="BEx7LPF478MRAYB9TQ6LDML6O3BY" localSheetId="10" hidden="1">#REF!</definedName>
    <definedName name="BEx7LPF478MRAYB9TQ6LDML6O3BY" hidden="1">#REF!</definedName>
    <definedName name="BEx7LPV780NFCG1VX4EKJ29YXOLZ" localSheetId="9" hidden="1">#REF!</definedName>
    <definedName name="BEx7LPV780NFCG1VX4EKJ29YXOLZ" localSheetId="12" hidden="1">#REF!</definedName>
    <definedName name="BEx7LPV780NFCG1VX4EKJ29YXOLZ" localSheetId="3" hidden="1">#REF!</definedName>
    <definedName name="BEx7LPV780NFCG1VX4EKJ29YXOLZ" localSheetId="10" hidden="1">#REF!</definedName>
    <definedName name="BEx7LPV780NFCG1VX4EKJ29YXOLZ" hidden="1">#REF!</definedName>
    <definedName name="BEx7LQ0PD30NJWOAYKPEYHM9J83B" localSheetId="9" hidden="1">#REF!</definedName>
    <definedName name="BEx7LQ0PD30NJWOAYKPEYHM9J83B" localSheetId="12" hidden="1">#REF!</definedName>
    <definedName name="BEx7LQ0PD30NJWOAYKPEYHM9J83B" localSheetId="3" hidden="1">#REF!</definedName>
    <definedName name="BEx7LQ0PD30NJWOAYKPEYHM9J83B" localSheetId="10" hidden="1">#REF!</definedName>
    <definedName name="BEx7LQ0PD30NJWOAYKPEYHM9J83B" hidden="1">#REF!</definedName>
    <definedName name="BEx7M4EKEDHZ1ZZ91NDLSUNPUFPZ" localSheetId="9" hidden="1">#REF!</definedName>
    <definedName name="BEx7M4EKEDHZ1ZZ91NDLSUNPUFPZ" localSheetId="12" hidden="1">#REF!</definedName>
    <definedName name="BEx7M4EKEDHZ1ZZ91NDLSUNPUFPZ" localSheetId="3" hidden="1">#REF!</definedName>
    <definedName name="BEx7M4EKEDHZ1ZZ91NDLSUNPUFPZ" localSheetId="10" hidden="1">#REF!</definedName>
    <definedName name="BEx7M4EKEDHZ1ZZ91NDLSUNPUFPZ" hidden="1">#REF!</definedName>
    <definedName name="BEx7MAUI1JJFDIJGDW4RWY5384LY" localSheetId="9" hidden="1">#REF!</definedName>
    <definedName name="BEx7MAUI1JJFDIJGDW4RWY5384LY" localSheetId="12" hidden="1">#REF!</definedName>
    <definedName name="BEx7MAUI1JJFDIJGDW4RWY5384LY" localSheetId="3" hidden="1">#REF!</definedName>
    <definedName name="BEx7MAUI1JJFDIJGDW4RWY5384LY" localSheetId="10" hidden="1">#REF!</definedName>
    <definedName name="BEx7MAUI1JJFDIJGDW4RWY5384LY" hidden="1">#REF!</definedName>
    <definedName name="BEx7MI1EW6N7FOBHWJLYC02TZSKR" localSheetId="9" hidden="1">#REF!</definedName>
    <definedName name="BEx7MI1EW6N7FOBHWJLYC02TZSKR" localSheetId="12" hidden="1">#REF!</definedName>
    <definedName name="BEx7MI1EW6N7FOBHWJLYC02TZSKR" localSheetId="3" hidden="1">#REF!</definedName>
    <definedName name="BEx7MI1EW6N7FOBHWJLYC02TZSKR" localSheetId="10" hidden="1">#REF!</definedName>
    <definedName name="BEx7MI1EW6N7FOBHWJLYC02TZSKR" hidden="1">#REF!</definedName>
    <definedName name="BEx7MJZO3UKAMJ53UWOJ5ZD4GGMQ" localSheetId="9" hidden="1">#REF!</definedName>
    <definedName name="BEx7MJZO3UKAMJ53UWOJ5ZD4GGMQ" localSheetId="12" hidden="1">#REF!</definedName>
    <definedName name="BEx7MJZO3UKAMJ53UWOJ5ZD4GGMQ" localSheetId="3" hidden="1">#REF!</definedName>
    <definedName name="BEx7MJZO3UKAMJ53UWOJ5ZD4GGMQ" localSheetId="10" hidden="1">#REF!</definedName>
    <definedName name="BEx7MJZO3UKAMJ53UWOJ5ZD4GGMQ" hidden="1">#REF!</definedName>
    <definedName name="BEx7MO17TZ6L4457Q12FYYLUUZAZ" localSheetId="9" hidden="1">#REF!</definedName>
    <definedName name="BEx7MO17TZ6L4457Q12FYYLUUZAZ" localSheetId="12" hidden="1">#REF!</definedName>
    <definedName name="BEx7MO17TZ6L4457Q12FYYLUUZAZ" localSheetId="3" hidden="1">#REF!</definedName>
    <definedName name="BEx7MO17TZ6L4457Q12FYYLUUZAZ" localSheetId="10" hidden="1">#REF!</definedName>
    <definedName name="BEx7MO17TZ6L4457Q12FYYLUUZAZ" hidden="1">#REF!</definedName>
    <definedName name="BEx7MT4MFNXIVQGAT6D971GZW7CA" localSheetId="9" hidden="1">#REF!</definedName>
    <definedName name="BEx7MT4MFNXIVQGAT6D971GZW7CA" localSheetId="12" hidden="1">#REF!</definedName>
    <definedName name="BEx7MT4MFNXIVQGAT6D971GZW7CA" localSheetId="3" hidden="1">#REF!</definedName>
    <definedName name="BEx7MT4MFNXIVQGAT6D971GZW7CA" localSheetId="10" hidden="1">#REF!</definedName>
    <definedName name="BEx7MT4MFNXIVQGAT6D971GZW7CA" hidden="1">#REF!</definedName>
    <definedName name="BEx7MUMLPPX92MX7SA8S1PLONDL8" localSheetId="9" hidden="1">#REF!</definedName>
    <definedName name="BEx7MUMLPPX92MX7SA8S1PLONDL8" localSheetId="12" hidden="1">#REF!</definedName>
    <definedName name="BEx7MUMLPPX92MX7SA8S1PLONDL8" localSheetId="3" hidden="1">#REF!</definedName>
    <definedName name="BEx7MUMLPPX92MX7SA8S1PLONDL8" localSheetId="10" hidden="1">#REF!</definedName>
    <definedName name="BEx7MUMLPPX92MX7SA8S1PLONDL8" hidden="1">#REF!</definedName>
    <definedName name="BEx7MX0W532Q7CB4V6KFVC9WAOUI" localSheetId="9" hidden="1">#REF!</definedName>
    <definedName name="BEx7MX0W532Q7CB4V6KFVC9WAOUI" localSheetId="12" hidden="1">#REF!</definedName>
    <definedName name="BEx7MX0W532Q7CB4V6KFVC9WAOUI" localSheetId="3" hidden="1">#REF!</definedName>
    <definedName name="BEx7MX0W532Q7CB4V6KFVC9WAOUI" localSheetId="10" hidden="1">#REF!</definedName>
    <definedName name="BEx7MX0W532Q7CB4V6KFVC9WAOUI" hidden="1">#REF!</definedName>
    <definedName name="BEx7NB403NE748IF75RXMWOFQ986" localSheetId="9" hidden="1">#REF!</definedName>
    <definedName name="BEx7NB403NE748IF75RXMWOFQ986" localSheetId="12" hidden="1">#REF!</definedName>
    <definedName name="BEx7NB403NE748IF75RXMWOFQ986" localSheetId="3" hidden="1">#REF!</definedName>
    <definedName name="BEx7NB403NE748IF75RXMWOFQ986" localSheetId="10" hidden="1">#REF!</definedName>
    <definedName name="BEx7NB403NE748IF75RXMWOFQ986" hidden="1">#REF!</definedName>
    <definedName name="BEx7NI062THZAM6I8AJWTFJL91CS" localSheetId="9" hidden="1">#REF!</definedName>
    <definedName name="BEx7NI062THZAM6I8AJWTFJL91CS" localSheetId="12" hidden="1">#REF!</definedName>
    <definedName name="BEx7NI062THZAM6I8AJWTFJL91CS" localSheetId="3" hidden="1">#REF!</definedName>
    <definedName name="BEx7NI062THZAM6I8AJWTFJL91CS" localSheetId="10" hidden="1">#REF!</definedName>
    <definedName name="BEx7NI062THZAM6I8AJWTFJL91CS" hidden="1">#REF!</definedName>
    <definedName name="BEx904S75BPRYMHF0083JF7ES4NG" localSheetId="9" hidden="1">#REF!</definedName>
    <definedName name="BEx904S75BPRYMHF0083JF7ES4NG" localSheetId="12" hidden="1">#REF!</definedName>
    <definedName name="BEx904S75BPRYMHF0083JF7ES4NG" localSheetId="3" hidden="1">#REF!</definedName>
    <definedName name="BEx904S75BPRYMHF0083JF7ES4NG" localSheetId="10" hidden="1">#REF!</definedName>
    <definedName name="BEx904S75BPRYMHF0083JF7ES4NG" hidden="1">#REF!</definedName>
    <definedName name="BEx90HDD4RWF7JZGA8GCGG7D63MG" localSheetId="9" hidden="1">#REF!</definedName>
    <definedName name="BEx90HDD4RWF7JZGA8GCGG7D63MG" localSheetId="12" hidden="1">#REF!</definedName>
    <definedName name="BEx90HDD4RWF7JZGA8GCGG7D63MG" localSheetId="3" hidden="1">#REF!</definedName>
    <definedName name="BEx90HDD4RWF7JZGA8GCGG7D63MG" localSheetId="10" hidden="1">#REF!</definedName>
    <definedName name="BEx90HDD4RWF7JZGA8GCGG7D63MG" hidden="1">#REF!</definedName>
    <definedName name="BEx90HO6UVMFVSV8U0YBZFHNCL38" localSheetId="9" hidden="1">#REF!</definedName>
    <definedName name="BEx90HO6UVMFVSV8U0YBZFHNCL38" localSheetId="12" hidden="1">#REF!</definedName>
    <definedName name="BEx90HO6UVMFVSV8U0YBZFHNCL38" localSheetId="3" hidden="1">#REF!</definedName>
    <definedName name="BEx90HO6UVMFVSV8U0YBZFHNCL38" localSheetId="10" hidden="1">#REF!</definedName>
    <definedName name="BEx90HO6UVMFVSV8U0YBZFHNCL38" hidden="1">#REF!</definedName>
    <definedName name="BEx90VGH5H09ON2QXYC9WIIEU98T" localSheetId="9" hidden="1">#REF!</definedName>
    <definedName name="BEx90VGH5H09ON2QXYC9WIIEU98T" localSheetId="12" hidden="1">#REF!</definedName>
    <definedName name="BEx90VGH5H09ON2QXYC9WIIEU98T" localSheetId="3" hidden="1">#REF!</definedName>
    <definedName name="BEx90VGH5H09ON2QXYC9WIIEU98T" localSheetId="10" hidden="1">#REF!</definedName>
    <definedName name="BEx90VGH5H09ON2QXYC9WIIEU98T" hidden="1">#REF!</definedName>
    <definedName name="BEx9157279000SVN5XNWQ99JY0WU" localSheetId="9" hidden="1">#REF!</definedName>
    <definedName name="BEx9157279000SVN5XNWQ99JY0WU" localSheetId="12" hidden="1">#REF!</definedName>
    <definedName name="BEx9157279000SVN5XNWQ99JY0WU" localSheetId="3" hidden="1">#REF!</definedName>
    <definedName name="BEx9157279000SVN5XNWQ99JY0WU" localSheetId="10" hidden="1">#REF!</definedName>
    <definedName name="BEx9157279000SVN5XNWQ99JY0WU" hidden="1">#REF!</definedName>
    <definedName name="BEx9175B70QXYAU5A8DJPGZQ46L9" localSheetId="9" hidden="1">#REF!</definedName>
    <definedName name="BEx9175B70QXYAU5A8DJPGZQ46L9" localSheetId="12" hidden="1">#REF!</definedName>
    <definedName name="BEx9175B70QXYAU5A8DJPGZQ46L9" localSheetId="3" hidden="1">#REF!</definedName>
    <definedName name="BEx9175B70QXYAU5A8DJPGZQ46L9" localSheetId="10" hidden="1">#REF!</definedName>
    <definedName name="BEx9175B70QXYAU5A8DJPGZQ46L9" hidden="1">#REF!</definedName>
    <definedName name="BEx91AQQRTV87AO27VWHSFZAD4ZR" localSheetId="9" hidden="1">#REF!</definedName>
    <definedName name="BEx91AQQRTV87AO27VWHSFZAD4ZR" localSheetId="12" hidden="1">#REF!</definedName>
    <definedName name="BEx91AQQRTV87AO27VWHSFZAD4ZR" localSheetId="3" hidden="1">#REF!</definedName>
    <definedName name="BEx91AQQRTV87AO27VWHSFZAD4ZR" localSheetId="10" hidden="1">#REF!</definedName>
    <definedName name="BEx91AQQRTV87AO27VWHSFZAD4ZR" hidden="1">#REF!</definedName>
    <definedName name="BEx91L8FLL5CWLA2CDHKCOMGVDZN" localSheetId="9" hidden="1">#REF!</definedName>
    <definedName name="BEx91L8FLL5CWLA2CDHKCOMGVDZN" localSheetId="12" hidden="1">#REF!</definedName>
    <definedName name="BEx91L8FLL5CWLA2CDHKCOMGVDZN" localSheetId="3" hidden="1">#REF!</definedName>
    <definedName name="BEx91L8FLL5CWLA2CDHKCOMGVDZN" localSheetId="10" hidden="1">#REF!</definedName>
    <definedName name="BEx91L8FLL5CWLA2CDHKCOMGVDZN" hidden="1">#REF!</definedName>
    <definedName name="BEx91OTVH9ZDBC3QTORU8RZX4EOC" localSheetId="9" hidden="1">#REF!</definedName>
    <definedName name="BEx91OTVH9ZDBC3QTORU8RZX4EOC" localSheetId="12" hidden="1">#REF!</definedName>
    <definedName name="BEx91OTVH9ZDBC3QTORU8RZX4EOC" localSheetId="3" hidden="1">#REF!</definedName>
    <definedName name="BEx91OTVH9ZDBC3QTORU8RZX4EOC" localSheetId="10" hidden="1">#REF!</definedName>
    <definedName name="BEx91OTVH9ZDBC3QTORU8RZX4EOC" hidden="1">#REF!</definedName>
    <definedName name="BEx91QH5JRZKQP1GPN2SQMR3CKAG" localSheetId="9" hidden="1">#REF!</definedName>
    <definedName name="BEx91QH5JRZKQP1GPN2SQMR3CKAG" localSheetId="12" hidden="1">#REF!</definedName>
    <definedName name="BEx91QH5JRZKQP1GPN2SQMR3CKAG" localSheetId="3" hidden="1">#REF!</definedName>
    <definedName name="BEx91QH5JRZKQP1GPN2SQMR3CKAG" localSheetId="10" hidden="1">#REF!</definedName>
    <definedName name="BEx91QH5JRZKQP1GPN2SQMR3CKAG" hidden="1">#REF!</definedName>
    <definedName name="BEx91ROALDNHO7FI4X8L61RH4UJE" localSheetId="9" hidden="1">#REF!</definedName>
    <definedName name="BEx91ROALDNHO7FI4X8L61RH4UJE" localSheetId="12" hidden="1">#REF!</definedName>
    <definedName name="BEx91ROALDNHO7FI4X8L61RH4UJE" localSheetId="3" hidden="1">#REF!</definedName>
    <definedName name="BEx91ROALDNHO7FI4X8L61RH4UJE" localSheetId="10" hidden="1">#REF!</definedName>
    <definedName name="BEx91ROALDNHO7FI4X8L61RH4UJE" hidden="1">#REF!</definedName>
    <definedName name="BEx91TMID71GVYH0U16QM1RV3PX0" localSheetId="9" hidden="1">#REF!</definedName>
    <definedName name="BEx91TMID71GVYH0U16QM1RV3PX0" localSheetId="12" hidden="1">#REF!</definedName>
    <definedName name="BEx91TMID71GVYH0U16QM1RV3PX0" localSheetId="3" hidden="1">#REF!</definedName>
    <definedName name="BEx91TMID71GVYH0U16QM1RV3PX0" localSheetId="10" hidden="1">#REF!</definedName>
    <definedName name="BEx91TMID71GVYH0U16QM1RV3PX0" hidden="1">#REF!</definedName>
    <definedName name="BEx91VF2D78PAF337E3L2L81K9W2" localSheetId="9" hidden="1">#REF!</definedName>
    <definedName name="BEx91VF2D78PAF337E3L2L81K9W2" localSheetId="12" hidden="1">#REF!</definedName>
    <definedName name="BEx91VF2D78PAF337E3L2L81K9W2" localSheetId="3" hidden="1">#REF!</definedName>
    <definedName name="BEx91VF2D78PAF337E3L2L81K9W2" localSheetId="10" hidden="1">#REF!</definedName>
    <definedName name="BEx91VF2D78PAF337E3L2L81K9W2" hidden="1">#REF!</definedName>
    <definedName name="BEx921PNZ46VORG2VRMWREWIC0SE" localSheetId="9" hidden="1">#REF!</definedName>
    <definedName name="BEx921PNZ46VORG2VRMWREWIC0SE" localSheetId="12" hidden="1">#REF!</definedName>
    <definedName name="BEx921PNZ46VORG2VRMWREWIC0SE" localSheetId="3" hidden="1">#REF!</definedName>
    <definedName name="BEx921PNZ46VORG2VRMWREWIC0SE" localSheetId="10" hidden="1">#REF!</definedName>
    <definedName name="BEx921PNZ46VORG2VRMWREWIC0SE" hidden="1">#REF!</definedName>
    <definedName name="BEx929CVDCG5CFUQWNDLOSNRQ1FN" localSheetId="9" hidden="1">#REF!</definedName>
    <definedName name="BEx929CVDCG5CFUQWNDLOSNRQ1FN" localSheetId="12" hidden="1">#REF!</definedName>
    <definedName name="BEx929CVDCG5CFUQWNDLOSNRQ1FN" localSheetId="3" hidden="1">#REF!</definedName>
    <definedName name="BEx929CVDCG5CFUQWNDLOSNRQ1FN" localSheetId="10" hidden="1">#REF!</definedName>
    <definedName name="BEx929CVDCG5CFUQWNDLOSNRQ1FN" hidden="1">#REF!</definedName>
    <definedName name="BEx92DPEKL5WM5A3CN8674JI0PR3" localSheetId="9" hidden="1">#REF!</definedName>
    <definedName name="BEx92DPEKL5WM5A3CN8674JI0PR3" localSheetId="12" hidden="1">#REF!</definedName>
    <definedName name="BEx92DPEKL5WM5A3CN8674JI0PR3" localSheetId="3" hidden="1">#REF!</definedName>
    <definedName name="BEx92DPEKL5WM5A3CN8674JI0PR3" localSheetId="10" hidden="1">#REF!</definedName>
    <definedName name="BEx92DPEKL5WM5A3CN8674JI0PR3" hidden="1">#REF!</definedName>
    <definedName name="BEx92ER2RMY93TZK0D9L9T3H0GI5" localSheetId="9" hidden="1">#REF!</definedName>
    <definedName name="BEx92ER2RMY93TZK0D9L9T3H0GI5" localSheetId="12" hidden="1">#REF!</definedName>
    <definedName name="BEx92ER2RMY93TZK0D9L9T3H0GI5" localSheetId="3" hidden="1">#REF!</definedName>
    <definedName name="BEx92ER2RMY93TZK0D9L9T3H0GI5" localSheetId="10" hidden="1">#REF!</definedName>
    <definedName name="BEx92ER2RMY93TZK0D9L9T3H0GI5" hidden="1">#REF!</definedName>
    <definedName name="BEx92FI04PJT4LI23KKIHRXWJDTT" localSheetId="9" hidden="1">#REF!</definedName>
    <definedName name="BEx92FI04PJT4LI23KKIHRXWJDTT" localSheetId="12" hidden="1">#REF!</definedName>
    <definedName name="BEx92FI04PJT4LI23KKIHRXWJDTT" localSheetId="3" hidden="1">#REF!</definedName>
    <definedName name="BEx92FI04PJT4LI23KKIHRXWJDTT" localSheetId="10" hidden="1">#REF!</definedName>
    <definedName name="BEx92FI04PJT4LI23KKIHRXWJDTT" hidden="1">#REF!</definedName>
    <definedName name="BEx92HR14HQ9D5JXCSPA4SS4RT62" localSheetId="9" hidden="1">#REF!</definedName>
    <definedName name="BEx92HR14HQ9D5JXCSPA4SS4RT62" localSheetId="12" hidden="1">#REF!</definedName>
    <definedName name="BEx92HR14HQ9D5JXCSPA4SS4RT62" localSheetId="3" hidden="1">#REF!</definedName>
    <definedName name="BEx92HR14HQ9D5JXCSPA4SS4RT62" localSheetId="10" hidden="1">#REF!</definedName>
    <definedName name="BEx92HR14HQ9D5JXCSPA4SS4RT62" hidden="1">#REF!</definedName>
    <definedName name="BEx92HWA2D6A5EX9MFG68G0NOMSN" localSheetId="9" hidden="1">#REF!</definedName>
    <definedName name="BEx92HWA2D6A5EX9MFG68G0NOMSN" localSheetId="12" hidden="1">#REF!</definedName>
    <definedName name="BEx92HWA2D6A5EX9MFG68G0NOMSN" localSheetId="3" hidden="1">#REF!</definedName>
    <definedName name="BEx92HWA2D6A5EX9MFG68G0NOMSN" localSheetId="10" hidden="1">#REF!</definedName>
    <definedName name="BEx92HWA2D6A5EX9MFG68G0NOMSN" hidden="1">#REF!</definedName>
    <definedName name="BEx92I1SQUKW2W7S22E82HLJXRGK" localSheetId="9" hidden="1">#REF!</definedName>
    <definedName name="BEx92I1SQUKW2W7S22E82HLJXRGK" localSheetId="12" hidden="1">#REF!</definedName>
    <definedName name="BEx92I1SQUKW2W7S22E82HLJXRGK" localSheetId="3" hidden="1">#REF!</definedName>
    <definedName name="BEx92I1SQUKW2W7S22E82HLJXRGK" localSheetId="10" hidden="1">#REF!</definedName>
    <definedName name="BEx92I1SQUKW2W7S22E82HLJXRGK" hidden="1">#REF!</definedName>
    <definedName name="BEx92PUBDIXAU1FW5ZAXECMAU0LN" localSheetId="9" hidden="1">#REF!</definedName>
    <definedName name="BEx92PUBDIXAU1FW5ZAXECMAU0LN" localSheetId="12" hidden="1">#REF!</definedName>
    <definedName name="BEx92PUBDIXAU1FW5ZAXECMAU0LN" localSheetId="3" hidden="1">#REF!</definedName>
    <definedName name="BEx92PUBDIXAU1FW5ZAXECMAU0LN" localSheetId="10" hidden="1">#REF!</definedName>
    <definedName name="BEx92PUBDIXAU1FW5ZAXECMAU0LN" hidden="1">#REF!</definedName>
    <definedName name="BEx92S8MHFFIVRQ2YSHZNQGOFUHD" localSheetId="9" hidden="1">#REF!</definedName>
    <definedName name="BEx92S8MHFFIVRQ2YSHZNQGOFUHD" localSheetId="12" hidden="1">#REF!</definedName>
    <definedName name="BEx92S8MHFFIVRQ2YSHZNQGOFUHD" localSheetId="3" hidden="1">#REF!</definedName>
    <definedName name="BEx92S8MHFFIVRQ2YSHZNQGOFUHD" localSheetId="10" hidden="1">#REF!</definedName>
    <definedName name="BEx92S8MHFFIVRQ2YSHZNQGOFUHD" hidden="1">#REF!</definedName>
    <definedName name="BEx92VJ5FJGXISSSMOUAESCSIWFV" localSheetId="9" hidden="1">#REF!</definedName>
    <definedName name="BEx92VJ5FJGXISSSMOUAESCSIWFV" localSheetId="12" hidden="1">#REF!</definedName>
    <definedName name="BEx92VJ5FJGXISSSMOUAESCSIWFV" localSheetId="3" hidden="1">#REF!</definedName>
    <definedName name="BEx92VJ5FJGXISSSMOUAESCSIWFV" localSheetId="10" hidden="1">#REF!</definedName>
    <definedName name="BEx92VJ5FJGXISSSMOUAESCSIWFV" hidden="1">#REF!</definedName>
    <definedName name="BEx93B9OULL2YGC896XXYAAJSTRK" localSheetId="9" hidden="1">#REF!</definedName>
    <definedName name="BEx93B9OULL2YGC896XXYAAJSTRK" localSheetId="12" hidden="1">#REF!</definedName>
    <definedName name="BEx93B9OULL2YGC896XXYAAJSTRK" localSheetId="3" hidden="1">#REF!</definedName>
    <definedName name="BEx93B9OULL2YGC896XXYAAJSTRK" localSheetId="10" hidden="1">#REF!</definedName>
    <definedName name="BEx93B9OULL2YGC896XXYAAJSTRK" hidden="1">#REF!</definedName>
    <definedName name="BEx93FRKF99NRT3LH99UTIH7AAYF" localSheetId="9" hidden="1">#REF!</definedName>
    <definedName name="BEx93FRKF99NRT3LH99UTIH7AAYF" localSheetId="12" hidden="1">#REF!</definedName>
    <definedName name="BEx93FRKF99NRT3LH99UTIH7AAYF" localSheetId="3" hidden="1">#REF!</definedName>
    <definedName name="BEx93FRKF99NRT3LH99UTIH7AAYF" localSheetId="10" hidden="1">#REF!</definedName>
    <definedName name="BEx93FRKF99NRT3LH99UTIH7AAYF" hidden="1">#REF!</definedName>
    <definedName name="BEx93M7FSHP50OG34A4W8W8DF12U" localSheetId="9" hidden="1">#REF!</definedName>
    <definedName name="BEx93M7FSHP50OG34A4W8W8DF12U" localSheetId="12" hidden="1">#REF!</definedName>
    <definedName name="BEx93M7FSHP50OG34A4W8W8DF12U" localSheetId="3" hidden="1">#REF!</definedName>
    <definedName name="BEx93M7FSHP50OG34A4W8W8DF12U" localSheetId="10" hidden="1">#REF!</definedName>
    <definedName name="BEx93M7FSHP50OG34A4W8W8DF12U" hidden="1">#REF!</definedName>
    <definedName name="BEx93OLWY2O3PRA74U41VG5RXT4Q" localSheetId="9" hidden="1">#REF!</definedName>
    <definedName name="BEx93OLWY2O3PRA74U41VG5RXT4Q" localSheetId="12" hidden="1">#REF!</definedName>
    <definedName name="BEx93OLWY2O3PRA74U41VG5RXT4Q" localSheetId="3" hidden="1">#REF!</definedName>
    <definedName name="BEx93OLWY2O3PRA74U41VG5RXT4Q" localSheetId="10" hidden="1">#REF!</definedName>
    <definedName name="BEx93OLWY2O3PRA74U41VG5RXT4Q" hidden="1">#REF!</definedName>
    <definedName name="BEx93RWFAF6YJGYUTITVM445C02U" localSheetId="9" hidden="1">#REF!</definedName>
    <definedName name="BEx93RWFAF6YJGYUTITVM445C02U" localSheetId="12" hidden="1">#REF!</definedName>
    <definedName name="BEx93RWFAF6YJGYUTITVM445C02U" localSheetId="3" hidden="1">#REF!</definedName>
    <definedName name="BEx93RWFAF6YJGYUTITVM445C02U" localSheetId="10" hidden="1">#REF!</definedName>
    <definedName name="BEx93RWFAF6YJGYUTITVM445C02U" hidden="1">#REF!</definedName>
    <definedName name="BEx93SY9RWG3HUV4YXQKXJH9FH14" localSheetId="9" hidden="1">#REF!</definedName>
    <definedName name="BEx93SY9RWG3HUV4YXQKXJH9FH14" localSheetId="12" hidden="1">#REF!</definedName>
    <definedName name="BEx93SY9RWG3HUV4YXQKXJH9FH14" localSheetId="3" hidden="1">#REF!</definedName>
    <definedName name="BEx93SY9RWG3HUV4YXQKXJH9FH14" localSheetId="10" hidden="1">#REF!</definedName>
    <definedName name="BEx93SY9RWG3HUV4YXQKXJH9FH14" hidden="1">#REF!</definedName>
    <definedName name="BEx93TJUX3U0FJDBG6DDSNQ91R5J" localSheetId="9" hidden="1">#REF!</definedName>
    <definedName name="BEx93TJUX3U0FJDBG6DDSNQ91R5J" localSheetId="12" hidden="1">#REF!</definedName>
    <definedName name="BEx93TJUX3U0FJDBG6DDSNQ91R5J" localSheetId="3" hidden="1">#REF!</definedName>
    <definedName name="BEx93TJUX3U0FJDBG6DDSNQ91R5J" localSheetId="10" hidden="1">#REF!</definedName>
    <definedName name="BEx93TJUX3U0FJDBG6DDSNQ91R5J" hidden="1">#REF!</definedName>
    <definedName name="BEx942UCRHMI4B0US31HO95GSC2X" localSheetId="9" hidden="1">#REF!</definedName>
    <definedName name="BEx942UCRHMI4B0US31HO95GSC2X" localSheetId="12" hidden="1">#REF!</definedName>
    <definedName name="BEx942UCRHMI4B0US31HO95GSC2X" localSheetId="3" hidden="1">#REF!</definedName>
    <definedName name="BEx942UCRHMI4B0US31HO95GSC2X" localSheetId="10" hidden="1">#REF!</definedName>
    <definedName name="BEx942UCRHMI4B0US31HO95GSC2X" hidden="1">#REF!</definedName>
    <definedName name="BEx942ZND3V7XSHKTD0UH9X85N5E" localSheetId="9" hidden="1">#REF!</definedName>
    <definedName name="BEx942ZND3V7XSHKTD0UH9X85N5E" localSheetId="12" hidden="1">#REF!</definedName>
    <definedName name="BEx942ZND3V7XSHKTD0UH9X85N5E" localSheetId="3" hidden="1">#REF!</definedName>
    <definedName name="BEx942ZND3V7XSHKTD0UH9X85N5E" localSheetId="10" hidden="1">#REF!</definedName>
    <definedName name="BEx942ZND3V7XSHKTD0UH9X85N5E" hidden="1">#REF!</definedName>
    <definedName name="BEx947HHLR6UU6NYPNDZRF79V52K" localSheetId="9" hidden="1">#REF!</definedName>
    <definedName name="BEx947HHLR6UU6NYPNDZRF79V52K" localSheetId="12" hidden="1">#REF!</definedName>
    <definedName name="BEx947HHLR6UU6NYPNDZRF79V52K" localSheetId="3" hidden="1">#REF!</definedName>
    <definedName name="BEx947HHLR6UU6NYPNDZRF79V52K" localSheetId="10" hidden="1">#REF!</definedName>
    <definedName name="BEx947HHLR6UU6NYPNDZRF79V52K" hidden="1">#REF!</definedName>
    <definedName name="BEx948ZFFQWVIDNG4AZAUGGGEB5U" localSheetId="9" hidden="1">#REF!</definedName>
    <definedName name="BEx948ZFFQWVIDNG4AZAUGGGEB5U" localSheetId="12" hidden="1">#REF!</definedName>
    <definedName name="BEx948ZFFQWVIDNG4AZAUGGGEB5U" localSheetId="3" hidden="1">#REF!</definedName>
    <definedName name="BEx948ZFFQWVIDNG4AZAUGGGEB5U" localSheetId="10" hidden="1">#REF!</definedName>
    <definedName name="BEx948ZFFQWVIDNG4AZAUGGGEB5U" hidden="1">#REF!</definedName>
    <definedName name="BEx94CKXG92OMURH41SNU6IOHK4J" localSheetId="9" hidden="1">#REF!</definedName>
    <definedName name="BEx94CKXG92OMURH41SNU6IOHK4J" localSheetId="12" hidden="1">#REF!</definedName>
    <definedName name="BEx94CKXG92OMURH41SNU6IOHK4J" localSheetId="3" hidden="1">#REF!</definedName>
    <definedName name="BEx94CKXG92OMURH41SNU6IOHK4J" localSheetId="10" hidden="1">#REF!</definedName>
    <definedName name="BEx94CKXG92OMURH41SNU6IOHK4J" hidden="1">#REF!</definedName>
    <definedName name="BEx94GXG30CIVB6ZQN3X3IK6BZXQ" localSheetId="9" hidden="1">#REF!</definedName>
    <definedName name="BEx94GXG30CIVB6ZQN3X3IK6BZXQ" localSheetId="12" hidden="1">#REF!</definedName>
    <definedName name="BEx94GXG30CIVB6ZQN3X3IK6BZXQ" localSheetId="3" hidden="1">#REF!</definedName>
    <definedName name="BEx94GXG30CIVB6ZQN3X3IK6BZXQ" localSheetId="10" hidden="1">#REF!</definedName>
    <definedName name="BEx94GXG30CIVB6ZQN3X3IK6BZXQ" hidden="1">#REF!</definedName>
    <definedName name="BEx94HJ0DWZHE39X4BLCQCJ3M1MC" localSheetId="9" hidden="1">#REF!</definedName>
    <definedName name="BEx94HJ0DWZHE39X4BLCQCJ3M1MC" localSheetId="12" hidden="1">#REF!</definedName>
    <definedName name="BEx94HJ0DWZHE39X4BLCQCJ3M1MC" localSheetId="3" hidden="1">#REF!</definedName>
    <definedName name="BEx94HJ0DWZHE39X4BLCQCJ3M1MC" localSheetId="10" hidden="1">#REF!</definedName>
    <definedName name="BEx94HJ0DWZHE39X4BLCQCJ3M1MC" hidden="1">#REF!</definedName>
    <definedName name="BEx94HZ5LURYM9ST744ALV6ZCKYP" localSheetId="9" hidden="1">#REF!</definedName>
    <definedName name="BEx94HZ5LURYM9ST744ALV6ZCKYP" localSheetId="12" hidden="1">#REF!</definedName>
    <definedName name="BEx94HZ5LURYM9ST744ALV6ZCKYP" localSheetId="3" hidden="1">#REF!</definedName>
    <definedName name="BEx94HZ5LURYM9ST744ALV6ZCKYP" localSheetId="10" hidden="1">#REF!</definedName>
    <definedName name="BEx94HZ5LURYM9ST744ALV6ZCKYP" hidden="1">#REF!</definedName>
    <definedName name="BEx94IQ75E90YUMWJ9N591LR7DQQ" localSheetId="9" hidden="1">#REF!</definedName>
    <definedName name="BEx94IQ75E90YUMWJ9N591LR7DQQ" localSheetId="12" hidden="1">#REF!</definedName>
    <definedName name="BEx94IQ75E90YUMWJ9N591LR7DQQ" localSheetId="3" hidden="1">#REF!</definedName>
    <definedName name="BEx94IQ75E90YUMWJ9N591LR7DQQ" localSheetId="10" hidden="1">#REF!</definedName>
    <definedName name="BEx94IQ75E90YUMWJ9N591LR7DQQ" hidden="1">#REF!</definedName>
    <definedName name="BEx94N7W5T3U7UOE97D6OVIBUCXS" localSheetId="9" hidden="1">#REF!</definedName>
    <definedName name="BEx94N7W5T3U7UOE97D6OVIBUCXS" localSheetId="12" hidden="1">#REF!</definedName>
    <definedName name="BEx94N7W5T3U7UOE97D6OVIBUCXS" localSheetId="3" hidden="1">#REF!</definedName>
    <definedName name="BEx94N7W5T3U7UOE97D6OVIBUCXS" localSheetId="10" hidden="1">#REF!</definedName>
    <definedName name="BEx94N7W5T3U7UOE97D6OVIBUCXS" hidden="1">#REF!</definedName>
    <definedName name="BEx955NIAWX5OLAHMTV6QFUZPR30" localSheetId="9" hidden="1">#REF!</definedName>
    <definedName name="BEx955NIAWX5OLAHMTV6QFUZPR30" localSheetId="12" hidden="1">#REF!</definedName>
    <definedName name="BEx955NIAWX5OLAHMTV6QFUZPR30" localSheetId="3" hidden="1">#REF!</definedName>
    <definedName name="BEx955NIAWX5OLAHMTV6QFUZPR30" localSheetId="10" hidden="1">#REF!</definedName>
    <definedName name="BEx955NIAWX5OLAHMTV6QFUZPR30" hidden="1">#REF!</definedName>
    <definedName name="BEx9581TYVI2M5TT4ISDAJV4W7Z6" localSheetId="9" hidden="1">#REF!</definedName>
    <definedName name="BEx9581TYVI2M5TT4ISDAJV4W7Z6" localSheetId="12" hidden="1">#REF!</definedName>
    <definedName name="BEx9581TYVI2M5TT4ISDAJV4W7Z6" localSheetId="3" hidden="1">#REF!</definedName>
    <definedName name="BEx9581TYVI2M5TT4ISDAJV4W7Z6" localSheetId="10" hidden="1">#REF!</definedName>
    <definedName name="BEx9581TYVI2M5TT4ISDAJV4W7Z6" hidden="1">#REF!</definedName>
    <definedName name="BEx95G55NR99FDSE95CXDI4DKWSV" localSheetId="9" hidden="1">#REF!</definedName>
    <definedName name="BEx95G55NR99FDSE95CXDI4DKWSV" localSheetId="12" hidden="1">#REF!</definedName>
    <definedName name="BEx95G55NR99FDSE95CXDI4DKWSV" localSheetId="3" hidden="1">#REF!</definedName>
    <definedName name="BEx95G55NR99FDSE95CXDI4DKWSV" localSheetId="10" hidden="1">#REF!</definedName>
    <definedName name="BEx95G55NR99FDSE95CXDI4DKWSV" hidden="1">#REF!</definedName>
    <definedName name="BEx95NHF4RVUE0YDOAFZEIVBYJXD" localSheetId="9" hidden="1">#REF!</definedName>
    <definedName name="BEx95NHF4RVUE0YDOAFZEIVBYJXD" localSheetId="12" hidden="1">#REF!</definedName>
    <definedName name="BEx95NHF4RVUE0YDOAFZEIVBYJXD" localSheetId="3" hidden="1">#REF!</definedName>
    <definedName name="BEx95NHF4RVUE0YDOAFZEIVBYJXD" localSheetId="10" hidden="1">#REF!</definedName>
    <definedName name="BEx95NHF4RVUE0YDOAFZEIVBYJXD" hidden="1">#REF!</definedName>
    <definedName name="BEx95QBZMG0E2KQ9BERJ861QLYN3" localSheetId="9" hidden="1">#REF!</definedName>
    <definedName name="BEx95QBZMG0E2KQ9BERJ861QLYN3" localSheetId="12" hidden="1">#REF!</definedName>
    <definedName name="BEx95QBZMG0E2KQ9BERJ861QLYN3" localSheetId="3" hidden="1">#REF!</definedName>
    <definedName name="BEx95QBZMG0E2KQ9BERJ861QLYN3" localSheetId="10" hidden="1">#REF!</definedName>
    <definedName name="BEx95QBZMG0E2KQ9BERJ861QLYN3" hidden="1">#REF!</definedName>
    <definedName name="BEx95QHBVDN795UNQJLRXG3RDU49" localSheetId="9" hidden="1">#REF!</definedName>
    <definedName name="BEx95QHBVDN795UNQJLRXG3RDU49" localSheetId="12" hidden="1">#REF!</definedName>
    <definedName name="BEx95QHBVDN795UNQJLRXG3RDU49" localSheetId="3" hidden="1">#REF!</definedName>
    <definedName name="BEx95QHBVDN795UNQJLRXG3RDU49" localSheetId="10" hidden="1">#REF!</definedName>
    <definedName name="BEx95QHBVDN795UNQJLRXG3RDU49" hidden="1">#REF!</definedName>
    <definedName name="BEx95TBVUWV7L7OMFMZDQEXGVHU6" localSheetId="9" hidden="1">#REF!</definedName>
    <definedName name="BEx95TBVUWV7L7OMFMZDQEXGVHU6" localSheetId="12" hidden="1">#REF!</definedName>
    <definedName name="BEx95TBVUWV7L7OMFMZDQEXGVHU6" localSheetId="3" hidden="1">#REF!</definedName>
    <definedName name="BEx95TBVUWV7L7OMFMZDQEXGVHU6" localSheetId="10" hidden="1">#REF!</definedName>
    <definedName name="BEx95TBVUWV7L7OMFMZDQEXGVHU6" hidden="1">#REF!</definedName>
    <definedName name="BEx95U89DZZSVO39TGS62CX8G9N4" localSheetId="9" hidden="1">#REF!</definedName>
    <definedName name="BEx95U89DZZSVO39TGS62CX8G9N4" localSheetId="12" hidden="1">#REF!</definedName>
    <definedName name="BEx95U89DZZSVO39TGS62CX8G9N4" localSheetId="3" hidden="1">#REF!</definedName>
    <definedName name="BEx95U89DZZSVO39TGS62CX8G9N4" localSheetId="10" hidden="1">#REF!</definedName>
    <definedName name="BEx95U89DZZSVO39TGS62CX8G9N4" hidden="1">#REF!</definedName>
    <definedName name="BEx95XTPKKKJG67C45LRX0T25I06" localSheetId="9" hidden="1">#REF!</definedName>
    <definedName name="BEx95XTPKKKJG67C45LRX0T25I06" localSheetId="12" hidden="1">#REF!</definedName>
    <definedName name="BEx95XTPKKKJG67C45LRX0T25I06" localSheetId="3" hidden="1">#REF!</definedName>
    <definedName name="BEx95XTPKKKJG67C45LRX0T25I06" localSheetId="10" hidden="1">#REF!</definedName>
    <definedName name="BEx95XTPKKKJG67C45LRX0T25I06" hidden="1">#REF!</definedName>
    <definedName name="BEx9602K2GHNBUEUVT9ONRQU1GMD" localSheetId="9" hidden="1">#REF!</definedName>
    <definedName name="BEx9602K2GHNBUEUVT9ONRQU1GMD" localSheetId="12" hidden="1">#REF!</definedName>
    <definedName name="BEx9602K2GHNBUEUVT9ONRQU1GMD" localSheetId="3" hidden="1">#REF!</definedName>
    <definedName name="BEx9602K2GHNBUEUVT9ONRQU1GMD" localSheetId="10" hidden="1">#REF!</definedName>
    <definedName name="BEx9602K2GHNBUEUVT9ONRQU1GMD" hidden="1">#REF!</definedName>
    <definedName name="BEx9602LTEI8BPC79BGMRK6S0RP8" localSheetId="9" hidden="1">#REF!</definedName>
    <definedName name="BEx9602LTEI8BPC79BGMRK6S0RP8" localSheetId="12" hidden="1">#REF!</definedName>
    <definedName name="BEx9602LTEI8BPC79BGMRK6S0RP8" localSheetId="3" hidden="1">#REF!</definedName>
    <definedName name="BEx9602LTEI8BPC79BGMRK6S0RP8" localSheetId="10" hidden="1">#REF!</definedName>
    <definedName name="BEx9602LTEI8BPC79BGMRK6S0RP8" hidden="1">#REF!</definedName>
    <definedName name="BEx962BL3Y4LA53EBYI64ZYMZE8U" localSheetId="9" hidden="1">#REF!</definedName>
    <definedName name="BEx962BL3Y4LA53EBYI64ZYMZE8U" localSheetId="12" hidden="1">#REF!</definedName>
    <definedName name="BEx962BL3Y4LA53EBYI64ZYMZE8U" localSheetId="3" hidden="1">#REF!</definedName>
    <definedName name="BEx962BL3Y4LA53EBYI64ZYMZE8U" localSheetId="10" hidden="1">#REF!</definedName>
    <definedName name="BEx962BL3Y4LA53EBYI64ZYMZE8U" hidden="1">#REF!</definedName>
    <definedName name="BEx96HAWZ2EMMI7VJ5NQXGK044OO" localSheetId="9" hidden="1">#REF!</definedName>
    <definedName name="BEx96HAWZ2EMMI7VJ5NQXGK044OO" localSheetId="12" hidden="1">#REF!</definedName>
    <definedName name="BEx96HAWZ2EMMI7VJ5NQXGK044OO" localSheetId="3" hidden="1">#REF!</definedName>
    <definedName name="BEx96HAWZ2EMMI7VJ5NQXGK044OO" localSheetId="10" hidden="1">#REF!</definedName>
    <definedName name="BEx96HAWZ2EMMI7VJ5NQXGK044OO" hidden="1">#REF!</definedName>
    <definedName name="BEx96KR21O7H9R29TN0S45Y3QPUK" localSheetId="9" hidden="1">#REF!</definedName>
    <definedName name="BEx96KR21O7H9R29TN0S45Y3QPUK" localSheetId="12" hidden="1">#REF!</definedName>
    <definedName name="BEx96KR21O7H9R29TN0S45Y3QPUK" localSheetId="3" hidden="1">#REF!</definedName>
    <definedName name="BEx96KR21O7H9R29TN0S45Y3QPUK" localSheetId="10" hidden="1">#REF!</definedName>
    <definedName name="BEx96KR21O7H9R29TN0S45Y3QPUK" hidden="1">#REF!</definedName>
    <definedName name="BEx96SUFKHHFE8XQ6UUO6ILDOXHO" localSheetId="9" hidden="1">#REF!</definedName>
    <definedName name="BEx96SUFKHHFE8XQ6UUO6ILDOXHO" localSheetId="12" hidden="1">#REF!</definedName>
    <definedName name="BEx96SUFKHHFE8XQ6UUO6ILDOXHO" localSheetId="3" hidden="1">#REF!</definedName>
    <definedName name="BEx96SUFKHHFE8XQ6UUO6ILDOXHO" localSheetId="10" hidden="1">#REF!</definedName>
    <definedName name="BEx96SUFKHHFE8XQ6UUO6ILDOXHO" hidden="1">#REF!</definedName>
    <definedName name="BEx96UN4YWXBDEZ1U1ZUIPP41Z7I" localSheetId="9" hidden="1">#REF!</definedName>
    <definedName name="BEx96UN4YWXBDEZ1U1ZUIPP41Z7I" localSheetId="12" hidden="1">#REF!</definedName>
    <definedName name="BEx96UN4YWXBDEZ1U1ZUIPP41Z7I" localSheetId="3" hidden="1">#REF!</definedName>
    <definedName name="BEx96UN4YWXBDEZ1U1ZUIPP41Z7I" localSheetId="10" hidden="1">#REF!</definedName>
    <definedName name="BEx96UN4YWXBDEZ1U1ZUIPP41Z7I" hidden="1">#REF!</definedName>
    <definedName name="BEx978KSD61YJH3S9DGO050R2EHA" localSheetId="9" hidden="1">#REF!</definedName>
    <definedName name="BEx978KSD61YJH3S9DGO050R2EHA" localSheetId="12" hidden="1">#REF!</definedName>
    <definedName name="BEx978KSD61YJH3S9DGO050R2EHA" localSheetId="3" hidden="1">#REF!</definedName>
    <definedName name="BEx978KSD61YJH3S9DGO050R2EHA" localSheetId="10" hidden="1">#REF!</definedName>
    <definedName name="BEx978KSD61YJH3S9DGO050R2EHA" hidden="1">#REF!</definedName>
    <definedName name="BEx97H9O1NAKAPK4MX4PKO34ICL5" localSheetId="9" hidden="1">#REF!</definedName>
    <definedName name="BEx97H9O1NAKAPK4MX4PKO34ICL5" localSheetId="12" hidden="1">#REF!</definedName>
    <definedName name="BEx97H9O1NAKAPK4MX4PKO34ICL5" localSheetId="3" hidden="1">#REF!</definedName>
    <definedName name="BEx97H9O1NAKAPK4MX4PKO34ICL5" localSheetId="10" hidden="1">#REF!</definedName>
    <definedName name="BEx97H9O1NAKAPK4MX4PKO34ICL5" hidden="1">#REF!</definedName>
    <definedName name="BEx97MNUZQ1Z0AO2FL7XQYVNCPR7" localSheetId="9" hidden="1">#REF!</definedName>
    <definedName name="BEx97MNUZQ1Z0AO2FL7XQYVNCPR7" localSheetId="12" hidden="1">#REF!</definedName>
    <definedName name="BEx97MNUZQ1Z0AO2FL7XQYVNCPR7" localSheetId="3" hidden="1">#REF!</definedName>
    <definedName name="BEx97MNUZQ1Z0AO2FL7XQYVNCPR7" localSheetId="10" hidden="1">#REF!</definedName>
    <definedName name="BEx97MNUZQ1Z0AO2FL7XQYVNCPR7" hidden="1">#REF!</definedName>
    <definedName name="BEx97NPQBACJVD9K1YXI08RTW9E2" localSheetId="9" hidden="1">#REF!</definedName>
    <definedName name="BEx97NPQBACJVD9K1YXI08RTW9E2" localSheetId="12" hidden="1">#REF!</definedName>
    <definedName name="BEx97NPQBACJVD9K1YXI08RTW9E2" localSheetId="3" hidden="1">#REF!</definedName>
    <definedName name="BEx97NPQBACJVD9K1YXI08RTW9E2" localSheetId="10" hidden="1">#REF!</definedName>
    <definedName name="BEx97NPQBACJVD9K1YXI08RTW9E2" hidden="1">#REF!</definedName>
    <definedName name="BEx97RWQLXS0OORDCN69IGA58CWU" localSheetId="9" hidden="1">#REF!</definedName>
    <definedName name="BEx97RWQLXS0OORDCN69IGA58CWU" localSheetId="12" hidden="1">#REF!</definedName>
    <definedName name="BEx97RWQLXS0OORDCN69IGA58CWU" localSheetId="3" hidden="1">#REF!</definedName>
    <definedName name="BEx97RWQLXS0OORDCN69IGA58CWU" localSheetId="10" hidden="1">#REF!</definedName>
    <definedName name="BEx97RWQLXS0OORDCN69IGA58CWU" hidden="1">#REF!</definedName>
    <definedName name="BEx97YNGGDFIXHTMGFL2IHAQX9MI" localSheetId="9" hidden="1">#REF!</definedName>
    <definedName name="BEx97YNGGDFIXHTMGFL2IHAQX9MI" localSheetId="12" hidden="1">#REF!</definedName>
    <definedName name="BEx97YNGGDFIXHTMGFL2IHAQX9MI" localSheetId="3" hidden="1">#REF!</definedName>
    <definedName name="BEx97YNGGDFIXHTMGFL2IHAQX9MI" localSheetId="10" hidden="1">#REF!</definedName>
    <definedName name="BEx97YNGGDFIXHTMGFL2IHAQX9MI" hidden="1">#REF!</definedName>
    <definedName name="BEx9805E16VCDEWPM3404WTQS6ZK" localSheetId="9" hidden="1">#REF!</definedName>
    <definedName name="BEx9805E16VCDEWPM3404WTQS6ZK" localSheetId="12" hidden="1">#REF!</definedName>
    <definedName name="BEx9805E16VCDEWPM3404WTQS6ZK" localSheetId="3" hidden="1">#REF!</definedName>
    <definedName name="BEx9805E16VCDEWPM3404WTQS6ZK" localSheetId="10" hidden="1">#REF!</definedName>
    <definedName name="BEx9805E16VCDEWPM3404WTQS6ZK" hidden="1">#REF!</definedName>
    <definedName name="BEx981HW73BUZWT14TBTZHC0ZTJ4" localSheetId="9" hidden="1">#REF!</definedName>
    <definedName name="BEx981HW73BUZWT14TBTZHC0ZTJ4" localSheetId="12" hidden="1">#REF!</definedName>
    <definedName name="BEx981HW73BUZWT14TBTZHC0ZTJ4" localSheetId="3" hidden="1">#REF!</definedName>
    <definedName name="BEx981HW73BUZWT14TBTZHC0ZTJ4" localSheetId="10" hidden="1">#REF!</definedName>
    <definedName name="BEx981HW73BUZWT14TBTZHC0ZTJ4" hidden="1">#REF!</definedName>
    <definedName name="BEx9871KU0N99P0900EAK69VFYT2" localSheetId="9" hidden="1">#REF!</definedName>
    <definedName name="BEx9871KU0N99P0900EAK69VFYT2" localSheetId="12" hidden="1">#REF!</definedName>
    <definedName name="BEx9871KU0N99P0900EAK69VFYT2" localSheetId="3" hidden="1">#REF!</definedName>
    <definedName name="BEx9871KU0N99P0900EAK69VFYT2" localSheetId="10" hidden="1">#REF!</definedName>
    <definedName name="BEx9871KU0N99P0900EAK69VFYT2" hidden="1">#REF!</definedName>
    <definedName name="BEx98IFKNJFGZFLID1YTRFEG1SXY" localSheetId="9" hidden="1">#REF!</definedName>
    <definedName name="BEx98IFKNJFGZFLID1YTRFEG1SXY" localSheetId="12" hidden="1">#REF!</definedName>
    <definedName name="BEx98IFKNJFGZFLID1YTRFEG1SXY" localSheetId="3" hidden="1">#REF!</definedName>
    <definedName name="BEx98IFKNJFGZFLID1YTRFEG1SXY" localSheetId="10" hidden="1">#REF!</definedName>
    <definedName name="BEx98IFKNJFGZFLID1YTRFEG1SXY" hidden="1">#REF!</definedName>
    <definedName name="BEx98T7ZEF0HKRFLBVK3BNKCG3CJ" localSheetId="9" hidden="1">#REF!</definedName>
    <definedName name="BEx98T7ZEF0HKRFLBVK3BNKCG3CJ" localSheetId="12" hidden="1">#REF!</definedName>
    <definedName name="BEx98T7ZEF0HKRFLBVK3BNKCG3CJ" localSheetId="3" hidden="1">#REF!</definedName>
    <definedName name="BEx98T7ZEF0HKRFLBVK3BNKCG3CJ" localSheetId="10" hidden="1">#REF!</definedName>
    <definedName name="BEx98T7ZEF0HKRFLBVK3BNKCG3CJ" hidden="1">#REF!</definedName>
    <definedName name="BEx98WYSAS39FWGYTMQ8QGIT81TF" localSheetId="9" hidden="1">#REF!</definedName>
    <definedName name="BEx98WYSAS39FWGYTMQ8QGIT81TF" localSheetId="12" hidden="1">#REF!</definedName>
    <definedName name="BEx98WYSAS39FWGYTMQ8QGIT81TF" localSheetId="3" hidden="1">#REF!</definedName>
    <definedName name="BEx98WYSAS39FWGYTMQ8QGIT81TF" localSheetId="10" hidden="1">#REF!</definedName>
    <definedName name="BEx98WYSAS39FWGYTMQ8QGIT81TF" hidden="1">#REF!</definedName>
    <definedName name="BEx990461P2YAJ7BRK25INFYZ7RQ" localSheetId="9" hidden="1">#REF!</definedName>
    <definedName name="BEx990461P2YAJ7BRK25INFYZ7RQ" localSheetId="12" hidden="1">#REF!</definedName>
    <definedName name="BEx990461P2YAJ7BRK25INFYZ7RQ" localSheetId="3" hidden="1">#REF!</definedName>
    <definedName name="BEx990461P2YAJ7BRK25INFYZ7RQ" localSheetId="10" hidden="1">#REF!</definedName>
    <definedName name="BEx990461P2YAJ7BRK25INFYZ7RQ" hidden="1">#REF!</definedName>
    <definedName name="BEx9915UVD4G7RA3IMLFZ0LG3UA2" localSheetId="9" hidden="1">#REF!</definedName>
    <definedName name="BEx9915UVD4G7RA3IMLFZ0LG3UA2" localSheetId="12" hidden="1">#REF!</definedName>
    <definedName name="BEx9915UVD4G7RA3IMLFZ0LG3UA2" localSheetId="3" hidden="1">#REF!</definedName>
    <definedName name="BEx9915UVD4G7RA3IMLFZ0LG3UA2" localSheetId="10" hidden="1">#REF!</definedName>
    <definedName name="BEx9915UVD4G7RA3IMLFZ0LG3UA2" hidden="1">#REF!</definedName>
    <definedName name="BEx991M410V3S2PKCJGQ30O6JT6H" localSheetId="9" hidden="1">#REF!</definedName>
    <definedName name="BEx991M410V3S2PKCJGQ30O6JT6H" localSheetId="12" hidden="1">#REF!</definedName>
    <definedName name="BEx991M410V3S2PKCJGQ30O6JT6H" localSheetId="3" hidden="1">#REF!</definedName>
    <definedName name="BEx991M410V3S2PKCJGQ30O6JT6H" localSheetId="10" hidden="1">#REF!</definedName>
    <definedName name="BEx991M410V3S2PKCJGQ30O6JT6H" hidden="1">#REF!</definedName>
    <definedName name="BEx992CZON8AO7U7V88VN1JBO0MG" localSheetId="9" hidden="1">#REF!</definedName>
    <definedName name="BEx992CZON8AO7U7V88VN1JBO0MG" localSheetId="12" hidden="1">#REF!</definedName>
    <definedName name="BEx992CZON8AO7U7V88VN1JBO0MG" localSheetId="3" hidden="1">#REF!</definedName>
    <definedName name="BEx992CZON8AO7U7V88VN1JBO0MG" localSheetId="10" hidden="1">#REF!</definedName>
    <definedName name="BEx992CZON8AO7U7V88VN1JBO0MG" hidden="1">#REF!</definedName>
    <definedName name="BEx9952469XMFGSPXL7CMXHPJF90" localSheetId="9" hidden="1">#REF!</definedName>
    <definedName name="BEx9952469XMFGSPXL7CMXHPJF90" localSheetId="12" hidden="1">#REF!</definedName>
    <definedName name="BEx9952469XMFGSPXL7CMXHPJF90" localSheetId="3" hidden="1">#REF!</definedName>
    <definedName name="BEx9952469XMFGSPXL7CMXHPJF90" localSheetId="10" hidden="1">#REF!</definedName>
    <definedName name="BEx9952469XMFGSPXL7CMXHPJF90" hidden="1">#REF!</definedName>
    <definedName name="BEx99B77I7TUSHRR4HIZ9FU2EIUT" localSheetId="9" hidden="1">#REF!</definedName>
    <definedName name="BEx99B77I7TUSHRR4HIZ9FU2EIUT" localSheetId="12" hidden="1">#REF!</definedName>
    <definedName name="BEx99B77I7TUSHRR4HIZ9FU2EIUT" localSheetId="3" hidden="1">#REF!</definedName>
    <definedName name="BEx99B77I7TUSHRR4HIZ9FU2EIUT" localSheetId="10" hidden="1">#REF!</definedName>
    <definedName name="BEx99B77I7TUSHRR4HIZ9FU2EIUT" hidden="1">#REF!</definedName>
    <definedName name="BEx99EHWKKHZB66Q30C7QIXU3BVM" localSheetId="9" hidden="1">#REF!</definedName>
    <definedName name="BEx99EHWKKHZB66Q30C7QIXU3BVM" localSheetId="12" hidden="1">#REF!</definedName>
    <definedName name="BEx99EHWKKHZB66Q30C7QIXU3BVM" localSheetId="3" hidden="1">#REF!</definedName>
    <definedName name="BEx99EHWKKHZB66Q30C7QIXU3BVM" localSheetId="10" hidden="1">#REF!</definedName>
    <definedName name="BEx99EHWKKHZB66Q30C7QIXU3BVM" hidden="1">#REF!</definedName>
    <definedName name="BEx99IE6TEODZ443HP0AYCXVTNOV" localSheetId="9" hidden="1">#REF!</definedName>
    <definedName name="BEx99IE6TEODZ443HP0AYCXVTNOV" localSheetId="12" hidden="1">#REF!</definedName>
    <definedName name="BEx99IE6TEODZ443HP0AYCXVTNOV" localSheetId="3" hidden="1">#REF!</definedName>
    <definedName name="BEx99IE6TEODZ443HP0AYCXVTNOV" localSheetId="10" hidden="1">#REF!</definedName>
    <definedName name="BEx99IE6TEODZ443HP0AYCXVTNOV" hidden="1">#REF!</definedName>
    <definedName name="BEx99Q6PH5F3OQKCCAAO75PYDEFN" localSheetId="9" hidden="1">#REF!</definedName>
    <definedName name="BEx99Q6PH5F3OQKCCAAO75PYDEFN" localSheetId="12" hidden="1">#REF!</definedName>
    <definedName name="BEx99Q6PH5F3OQKCCAAO75PYDEFN" localSheetId="3" hidden="1">#REF!</definedName>
    <definedName name="BEx99Q6PH5F3OQKCCAAO75PYDEFN" localSheetId="10" hidden="1">#REF!</definedName>
    <definedName name="BEx99Q6PH5F3OQKCCAAO75PYDEFN" hidden="1">#REF!</definedName>
    <definedName name="BEx99RU5I4O0109P2FW9DN4IU3QX" localSheetId="9" hidden="1">#REF!</definedName>
    <definedName name="BEx99RU5I4O0109P2FW9DN4IU3QX" localSheetId="12" hidden="1">#REF!</definedName>
    <definedName name="BEx99RU5I4O0109P2FW9DN4IU3QX" localSheetId="3" hidden="1">#REF!</definedName>
    <definedName name="BEx99RU5I4O0109P2FW9DN4IU3QX" localSheetId="10" hidden="1">#REF!</definedName>
    <definedName name="BEx99RU5I4O0109P2FW9DN4IU3QX" hidden="1">#REF!</definedName>
    <definedName name="BEx99WBYT2D6UUC1PT7A40ENYID4" localSheetId="9" hidden="1">#REF!</definedName>
    <definedName name="BEx99WBYT2D6UUC1PT7A40ENYID4" localSheetId="12" hidden="1">#REF!</definedName>
    <definedName name="BEx99WBYT2D6UUC1PT7A40ENYID4" localSheetId="3" hidden="1">#REF!</definedName>
    <definedName name="BEx99WBYT2D6UUC1PT7A40ENYID4" localSheetId="10" hidden="1">#REF!</definedName>
    <definedName name="BEx99WBYT2D6UUC1PT7A40ENYID4" hidden="1">#REF!</definedName>
    <definedName name="BEx99WS2X3RTQE9O764SS5G2FPE6" localSheetId="9" hidden="1">#REF!</definedName>
    <definedName name="BEx99WS2X3RTQE9O764SS5G2FPE6" localSheetId="12" hidden="1">#REF!</definedName>
    <definedName name="BEx99WS2X3RTQE9O764SS5G2FPE6" localSheetId="3" hidden="1">#REF!</definedName>
    <definedName name="BEx99WS2X3RTQE9O764SS5G2FPE6" localSheetId="10" hidden="1">#REF!</definedName>
    <definedName name="BEx99WS2X3RTQE9O764SS5G2FPE6" hidden="1">#REF!</definedName>
    <definedName name="BEx99ZRZ4I7FHDPGRAT5VW7NVBPU" localSheetId="9" hidden="1">#REF!</definedName>
    <definedName name="BEx99ZRZ4I7FHDPGRAT5VW7NVBPU" localSheetId="12" hidden="1">#REF!</definedName>
    <definedName name="BEx99ZRZ4I7FHDPGRAT5VW7NVBPU" localSheetId="3" hidden="1">#REF!</definedName>
    <definedName name="BEx99ZRZ4I7FHDPGRAT5VW7NVBPU" localSheetId="10" hidden="1">#REF!</definedName>
    <definedName name="BEx99ZRZ4I7FHDPGRAT5VW7NVBPU" hidden="1">#REF!</definedName>
    <definedName name="BEx9AT5E3ZSHKSOL35O38L8HF9TH" localSheetId="9" hidden="1">#REF!</definedName>
    <definedName name="BEx9AT5E3ZSHKSOL35O38L8HF9TH" localSheetId="12" hidden="1">#REF!</definedName>
    <definedName name="BEx9AT5E3ZSHKSOL35O38L8HF9TH" localSheetId="3" hidden="1">#REF!</definedName>
    <definedName name="BEx9AT5E3ZSHKSOL35O38L8HF9TH" localSheetId="10" hidden="1">#REF!</definedName>
    <definedName name="BEx9AT5E3ZSHKSOL35O38L8HF9TH" hidden="1">#REF!</definedName>
    <definedName name="BEx9ATW9WB5CNKQR5HKK7Y2GHYGR" localSheetId="9" hidden="1">#REF!</definedName>
    <definedName name="BEx9ATW9WB5CNKQR5HKK7Y2GHYGR" localSheetId="12" hidden="1">#REF!</definedName>
    <definedName name="BEx9ATW9WB5CNKQR5HKK7Y2GHYGR" localSheetId="3" hidden="1">#REF!</definedName>
    <definedName name="BEx9ATW9WB5CNKQR5HKK7Y2GHYGR" localSheetId="10" hidden="1">#REF!</definedName>
    <definedName name="BEx9ATW9WB5CNKQR5HKK7Y2GHYGR" hidden="1">#REF!</definedName>
    <definedName name="BEx9AV8W1FAWF5BHATYEN47X12JN" localSheetId="9" hidden="1">#REF!</definedName>
    <definedName name="BEx9AV8W1FAWF5BHATYEN47X12JN" localSheetId="12" hidden="1">#REF!</definedName>
    <definedName name="BEx9AV8W1FAWF5BHATYEN47X12JN" localSheetId="3" hidden="1">#REF!</definedName>
    <definedName name="BEx9AV8W1FAWF5BHATYEN47X12JN" localSheetId="10" hidden="1">#REF!</definedName>
    <definedName name="BEx9AV8W1FAWF5BHATYEN47X12JN" hidden="1">#REF!</definedName>
    <definedName name="BEx9B8A5186FNTQQNLIO5LK02ABI" localSheetId="9" hidden="1">#REF!</definedName>
    <definedName name="BEx9B8A5186FNTQQNLIO5LK02ABI" localSheetId="12" hidden="1">#REF!</definedName>
    <definedName name="BEx9B8A5186FNTQQNLIO5LK02ABI" localSheetId="3" hidden="1">#REF!</definedName>
    <definedName name="BEx9B8A5186FNTQQNLIO5LK02ABI" localSheetId="10" hidden="1">#REF!</definedName>
    <definedName name="BEx9B8A5186FNTQQNLIO5LK02ABI" hidden="1">#REF!</definedName>
    <definedName name="BEx9B8VR20E2CILU4CDQUQQ9ONXK" localSheetId="9" hidden="1">#REF!</definedName>
    <definedName name="BEx9B8VR20E2CILU4CDQUQQ9ONXK" localSheetId="12" hidden="1">#REF!</definedName>
    <definedName name="BEx9B8VR20E2CILU4CDQUQQ9ONXK" localSheetId="3" hidden="1">#REF!</definedName>
    <definedName name="BEx9B8VR20E2CILU4CDQUQQ9ONXK" localSheetId="10" hidden="1">#REF!</definedName>
    <definedName name="BEx9B8VR20E2CILU4CDQUQQ9ONXK" hidden="1">#REF!</definedName>
    <definedName name="BEx9B917EUP13X6FQ3NPQL76XM5V" localSheetId="9" hidden="1">#REF!</definedName>
    <definedName name="BEx9B917EUP13X6FQ3NPQL76XM5V" localSheetId="12" hidden="1">#REF!</definedName>
    <definedName name="BEx9B917EUP13X6FQ3NPQL76XM5V" localSheetId="3" hidden="1">#REF!</definedName>
    <definedName name="BEx9B917EUP13X6FQ3NPQL76XM5V" localSheetId="10" hidden="1">#REF!</definedName>
    <definedName name="BEx9B917EUP13X6FQ3NPQL76XM5V" hidden="1">#REF!</definedName>
    <definedName name="BEx9BAJ5WYEQ623HUT9NNCMP3RUG" localSheetId="9" hidden="1">#REF!</definedName>
    <definedName name="BEx9BAJ5WYEQ623HUT9NNCMP3RUG" localSheetId="12" hidden="1">#REF!</definedName>
    <definedName name="BEx9BAJ5WYEQ623HUT9NNCMP3RUG" localSheetId="3" hidden="1">#REF!</definedName>
    <definedName name="BEx9BAJ5WYEQ623HUT9NNCMP3RUG" localSheetId="10" hidden="1">#REF!</definedName>
    <definedName name="BEx9BAJ5WYEQ623HUT9NNCMP3RUG" hidden="1">#REF!</definedName>
    <definedName name="BEx9BE9Z7EFJCFDYJJOY5KFTGDF4" localSheetId="9" hidden="1">#REF!</definedName>
    <definedName name="BEx9BE9Z7EFJCFDYJJOY5KFTGDF4" localSheetId="12" hidden="1">#REF!</definedName>
    <definedName name="BEx9BE9Z7EFJCFDYJJOY5KFTGDF4" localSheetId="3" hidden="1">#REF!</definedName>
    <definedName name="BEx9BE9Z7EFJCFDYJJOY5KFTGDF4" localSheetId="10" hidden="1">#REF!</definedName>
    <definedName name="BEx9BE9Z7EFJCFDYJJOY5KFTGDF4" hidden="1">#REF!</definedName>
    <definedName name="BEx9BSIJN2O0MG8CXAMCAOADEMTO" localSheetId="9" hidden="1">#REF!</definedName>
    <definedName name="BEx9BSIJN2O0MG8CXAMCAOADEMTO" localSheetId="12" hidden="1">#REF!</definedName>
    <definedName name="BEx9BSIJN2O0MG8CXAMCAOADEMTO" localSheetId="3" hidden="1">#REF!</definedName>
    <definedName name="BEx9BSIJN2O0MG8CXAMCAOADEMTO" localSheetId="10" hidden="1">#REF!</definedName>
    <definedName name="BEx9BSIJN2O0MG8CXAMCAOADEMTO" hidden="1">#REF!</definedName>
    <definedName name="BEx9BU0BBJO3ITPCO4T9FIVEVJY7" localSheetId="9" hidden="1">#REF!</definedName>
    <definedName name="BEx9BU0BBJO3ITPCO4T9FIVEVJY7" localSheetId="12" hidden="1">#REF!</definedName>
    <definedName name="BEx9BU0BBJO3ITPCO4T9FIVEVJY7" localSheetId="3" hidden="1">#REF!</definedName>
    <definedName name="BEx9BU0BBJO3ITPCO4T9FIVEVJY7" localSheetId="10" hidden="1">#REF!</definedName>
    <definedName name="BEx9BU0BBJO3ITPCO4T9FIVEVJY7" hidden="1">#REF!</definedName>
    <definedName name="BEx9BYSYW7QCPXS2NAVLFAU5Y2Z2" localSheetId="9" hidden="1">#REF!</definedName>
    <definedName name="BEx9BYSYW7QCPXS2NAVLFAU5Y2Z2" localSheetId="12" hidden="1">#REF!</definedName>
    <definedName name="BEx9BYSYW7QCPXS2NAVLFAU5Y2Z2" localSheetId="3" hidden="1">#REF!</definedName>
    <definedName name="BEx9BYSYW7QCPXS2NAVLFAU5Y2Z2" localSheetId="10" hidden="1">#REF!</definedName>
    <definedName name="BEx9BYSYW7QCPXS2NAVLFAU5Y2Z2" hidden="1">#REF!</definedName>
    <definedName name="BEx9C590HJ2O31IWJB73C1HR74AI" localSheetId="9" hidden="1">#REF!</definedName>
    <definedName name="BEx9C590HJ2O31IWJB73C1HR74AI" localSheetId="12" hidden="1">#REF!</definedName>
    <definedName name="BEx9C590HJ2O31IWJB73C1HR74AI" localSheetId="3" hidden="1">#REF!</definedName>
    <definedName name="BEx9C590HJ2O31IWJB73C1HR74AI" localSheetId="10" hidden="1">#REF!</definedName>
    <definedName name="BEx9C590HJ2O31IWJB73C1HR74AI" hidden="1">#REF!</definedName>
    <definedName name="BEx9CCQRMYYOGIOYTOM73VKDIPS1" localSheetId="9" hidden="1">#REF!</definedName>
    <definedName name="BEx9CCQRMYYOGIOYTOM73VKDIPS1" localSheetId="12" hidden="1">#REF!</definedName>
    <definedName name="BEx9CCQRMYYOGIOYTOM73VKDIPS1" localSheetId="3" hidden="1">#REF!</definedName>
    <definedName name="BEx9CCQRMYYOGIOYTOM73VKDIPS1" localSheetId="10" hidden="1">#REF!</definedName>
    <definedName name="BEx9CCQRMYYOGIOYTOM73VKDIPS1" hidden="1">#REF!</definedName>
    <definedName name="BEx9CM6JVXIG9S6EAZMR899UW190" localSheetId="9" hidden="1">#REF!</definedName>
    <definedName name="BEx9CM6JVXIG9S6EAZMR899UW190" localSheetId="12" hidden="1">#REF!</definedName>
    <definedName name="BEx9CM6JVXIG9S6EAZMR899UW190" localSheetId="3" hidden="1">#REF!</definedName>
    <definedName name="BEx9CM6JVXIG9S6EAZMR899UW190" localSheetId="10" hidden="1">#REF!</definedName>
    <definedName name="BEx9CM6JVXIG9S6EAZMR899UW190" hidden="1">#REF!</definedName>
    <definedName name="BEx9D160NRGTDVT2ML4H9A7UKR4T" localSheetId="9" hidden="1">#REF!</definedName>
    <definedName name="BEx9D160NRGTDVT2ML4H9A7UKR4T" localSheetId="12" hidden="1">#REF!</definedName>
    <definedName name="BEx9D160NRGTDVT2ML4H9A7UKR4T" localSheetId="3" hidden="1">#REF!</definedName>
    <definedName name="BEx9D160NRGTDVT2ML4H9A7UKR4T" localSheetId="10" hidden="1">#REF!</definedName>
    <definedName name="BEx9D160NRGTDVT2ML4H9A7UKR4T" hidden="1">#REF!</definedName>
    <definedName name="BEx9D1BC9FT19KY0INAABNDBAMR1" localSheetId="9" hidden="1">#REF!</definedName>
    <definedName name="BEx9D1BC9FT19KY0INAABNDBAMR1" localSheetId="12" hidden="1">#REF!</definedName>
    <definedName name="BEx9D1BC9FT19KY0INAABNDBAMR1" localSheetId="3" hidden="1">#REF!</definedName>
    <definedName name="BEx9D1BC9FT19KY0INAABNDBAMR1" localSheetId="10" hidden="1">#REF!</definedName>
    <definedName name="BEx9D1BC9FT19KY0INAABNDBAMR1" hidden="1">#REF!</definedName>
    <definedName name="BEx9D1MB15VSARB7IKBMZYU0JJBI" localSheetId="9" hidden="1">#REF!</definedName>
    <definedName name="BEx9D1MB15VSARB7IKBMZYU0JJBI" localSheetId="12" hidden="1">#REF!</definedName>
    <definedName name="BEx9D1MB15VSARB7IKBMZYU0JJBI" localSheetId="3" hidden="1">#REF!</definedName>
    <definedName name="BEx9D1MB15VSARB7IKBMZYU0JJBI" localSheetId="10" hidden="1">#REF!</definedName>
    <definedName name="BEx9D1MB15VSARB7IKBMZYU0JJBI" hidden="1">#REF!</definedName>
    <definedName name="BEx9DN6ZMF18Q39MPMXSDJTZQNJ3" localSheetId="9" hidden="1">#REF!</definedName>
    <definedName name="BEx9DN6ZMF18Q39MPMXSDJTZQNJ3" localSheetId="12" hidden="1">#REF!</definedName>
    <definedName name="BEx9DN6ZMF18Q39MPMXSDJTZQNJ3" localSheetId="3" hidden="1">#REF!</definedName>
    <definedName name="BEx9DN6ZMF18Q39MPMXSDJTZQNJ3" localSheetId="10" hidden="1">#REF!</definedName>
    <definedName name="BEx9DN6ZMF18Q39MPMXSDJTZQNJ3" hidden="1">#REF!</definedName>
    <definedName name="BEx9DZXN85O544CD9O60K126YYAU" localSheetId="9" hidden="1">#REF!</definedName>
    <definedName name="BEx9DZXN85O544CD9O60K126YYAU" localSheetId="12" hidden="1">#REF!</definedName>
    <definedName name="BEx9DZXN85O544CD9O60K126YYAU" localSheetId="3" hidden="1">#REF!</definedName>
    <definedName name="BEx9DZXN85O544CD9O60K126YYAU" localSheetId="10" hidden="1">#REF!</definedName>
    <definedName name="BEx9DZXN85O544CD9O60K126YYAU" hidden="1">#REF!</definedName>
    <definedName name="BEx9E14TDNSEMI784W0OTIEQMWN6" localSheetId="9" hidden="1">#REF!</definedName>
    <definedName name="BEx9E14TDNSEMI784W0OTIEQMWN6" localSheetId="12" hidden="1">#REF!</definedName>
    <definedName name="BEx9E14TDNSEMI784W0OTIEQMWN6" localSheetId="3" hidden="1">#REF!</definedName>
    <definedName name="BEx9E14TDNSEMI784W0OTIEQMWN6" localSheetId="10" hidden="1">#REF!</definedName>
    <definedName name="BEx9E14TDNSEMI784W0OTIEQMWN6" hidden="1">#REF!</definedName>
    <definedName name="BEx9E14TGNBYGMDDG9NETDK4SYAW" localSheetId="9" hidden="1">#REF!</definedName>
    <definedName name="BEx9E14TGNBYGMDDG9NETDK4SYAW" localSheetId="12" hidden="1">#REF!</definedName>
    <definedName name="BEx9E14TGNBYGMDDG9NETDK4SYAW" localSheetId="3" hidden="1">#REF!</definedName>
    <definedName name="BEx9E14TGNBYGMDDG9NETDK4SYAW" localSheetId="10" hidden="1">#REF!</definedName>
    <definedName name="BEx9E14TGNBYGMDDG9NETDK4SYAW" hidden="1">#REF!</definedName>
    <definedName name="BEx9E2BZ2B1R41FMGJCJ7JLGLUAJ" localSheetId="9" hidden="1">#REF!</definedName>
    <definedName name="BEx9E2BZ2B1R41FMGJCJ7JLGLUAJ" localSheetId="12" hidden="1">#REF!</definedName>
    <definedName name="BEx9E2BZ2B1R41FMGJCJ7JLGLUAJ" localSheetId="3" hidden="1">#REF!</definedName>
    <definedName name="BEx9E2BZ2B1R41FMGJCJ7JLGLUAJ" localSheetId="10" hidden="1">#REF!</definedName>
    <definedName name="BEx9E2BZ2B1R41FMGJCJ7JLGLUAJ" hidden="1">#REF!</definedName>
    <definedName name="BEx9EG9KBJ77M8LEOR9ITOKN5KXY" localSheetId="9" hidden="1">#REF!</definedName>
    <definedName name="BEx9EG9KBJ77M8LEOR9ITOKN5KXY" localSheetId="12" hidden="1">#REF!</definedName>
    <definedName name="BEx9EG9KBJ77M8LEOR9ITOKN5KXY" localSheetId="3" hidden="1">#REF!</definedName>
    <definedName name="BEx9EG9KBJ77M8LEOR9ITOKN5KXY" localSheetId="10" hidden="1">#REF!</definedName>
    <definedName name="BEx9EG9KBJ77M8LEOR9ITOKN5KXY" hidden="1">#REF!</definedName>
    <definedName name="BEx9EL27NGDBCTVPW97K42QANS5K" localSheetId="12" hidden="1">#REF!</definedName>
    <definedName name="BEx9EL27NGDBCTVPW97K42QANS5K" hidden="1">#REF!</definedName>
    <definedName name="BEx9EMK6HAJJMVYZTN5AUIV7O1E6" localSheetId="9" hidden="1">#REF!</definedName>
    <definedName name="BEx9EMK6HAJJMVYZTN5AUIV7O1E6" localSheetId="12" hidden="1">#REF!</definedName>
    <definedName name="BEx9EMK6HAJJMVYZTN5AUIV7O1E6" localSheetId="3" hidden="1">#REF!</definedName>
    <definedName name="BEx9EMK6HAJJMVYZTN5AUIV7O1E6" localSheetId="10" hidden="1">#REF!</definedName>
    <definedName name="BEx9EMK6HAJJMVYZTN5AUIV7O1E6" hidden="1">#REF!</definedName>
    <definedName name="BEx9ENB8RPU9FA3QW16IGB6LK1CH" localSheetId="9" hidden="1">#REF!</definedName>
    <definedName name="BEx9ENB8RPU9FA3QW16IGB6LK1CH" localSheetId="12" hidden="1">#REF!</definedName>
    <definedName name="BEx9ENB8RPU9FA3QW16IGB6LK1CH" localSheetId="3" hidden="1">#REF!</definedName>
    <definedName name="BEx9ENB8RPU9FA3QW16IGB6LK1CH" localSheetId="10" hidden="1">#REF!</definedName>
    <definedName name="BEx9ENB8RPU9FA3QW16IGB6LK1CH" hidden="1">#REF!</definedName>
    <definedName name="BEx9EQLVZHYQ1TPX7WH3SOWXCZLE" localSheetId="9" hidden="1">#REF!</definedName>
    <definedName name="BEx9EQLVZHYQ1TPX7WH3SOWXCZLE" localSheetId="12" hidden="1">#REF!</definedName>
    <definedName name="BEx9EQLVZHYQ1TPX7WH3SOWXCZLE" localSheetId="3" hidden="1">#REF!</definedName>
    <definedName name="BEx9EQLVZHYQ1TPX7WH3SOWXCZLE" localSheetId="10" hidden="1">#REF!</definedName>
    <definedName name="BEx9EQLVZHYQ1TPX7WH3SOWXCZLE" hidden="1">#REF!</definedName>
    <definedName name="BEx9ETLU0EK5LGEM1QCNYN2S8O5F" localSheetId="9" hidden="1">#REF!</definedName>
    <definedName name="BEx9ETLU0EK5LGEM1QCNYN2S8O5F" localSheetId="12" hidden="1">#REF!</definedName>
    <definedName name="BEx9ETLU0EK5LGEM1QCNYN2S8O5F" localSheetId="3" hidden="1">#REF!</definedName>
    <definedName name="BEx9ETLU0EK5LGEM1QCNYN2S8O5F" localSheetId="10" hidden="1">#REF!</definedName>
    <definedName name="BEx9ETLU0EK5LGEM1QCNYN2S8O5F" hidden="1">#REF!</definedName>
    <definedName name="BEx9F0710LGLAU3161O0O346N58H" localSheetId="9" hidden="1">#REF!</definedName>
    <definedName name="BEx9F0710LGLAU3161O0O346N58H" localSheetId="12" hidden="1">#REF!</definedName>
    <definedName name="BEx9F0710LGLAU3161O0O346N58H" localSheetId="3" hidden="1">#REF!</definedName>
    <definedName name="BEx9F0710LGLAU3161O0O346N58H" localSheetId="10" hidden="1">#REF!</definedName>
    <definedName name="BEx9F0710LGLAU3161O0O346N58H" hidden="1">#REF!</definedName>
    <definedName name="BEx9F0Y2ESUNE3U7TQDLMPE9BO67" localSheetId="9" hidden="1">#REF!</definedName>
    <definedName name="BEx9F0Y2ESUNE3U7TQDLMPE9BO67" localSheetId="12" hidden="1">#REF!</definedName>
    <definedName name="BEx9F0Y2ESUNE3U7TQDLMPE9BO67" localSheetId="3" hidden="1">#REF!</definedName>
    <definedName name="BEx9F0Y2ESUNE3U7TQDLMPE9BO67" localSheetId="10" hidden="1">#REF!</definedName>
    <definedName name="BEx9F0Y2ESUNE3U7TQDLMPE9BO67" hidden="1">#REF!</definedName>
    <definedName name="BEx9F439L1R726MJFX2EP39XIBPY" localSheetId="9" hidden="1">#REF!</definedName>
    <definedName name="BEx9F439L1R726MJFX2EP39XIBPY" localSheetId="12" hidden="1">#REF!</definedName>
    <definedName name="BEx9F439L1R726MJFX2EP39XIBPY" localSheetId="3" hidden="1">#REF!</definedName>
    <definedName name="BEx9F439L1R726MJFX2EP39XIBPY" localSheetId="10" hidden="1">#REF!</definedName>
    <definedName name="BEx9F439L1R726MJFX2EP39XIBPY" hidden="1">#REF!</definedName>
    <definedName name="BEx9F5W18ZGFOKGRE8PR6T1MO6GT" localSheetId="9" hidden="1">#REF!</definedName>
    <definedName name="BEx9F5W18ZGFOKGRE8PR6T1MO6GT" localSheetId="12" hidden="1">#REF!</definedName>
    <definedName name="BEx9F5W18ZGFOKGRE8PR6T1MO6GT" localSheetId="3" hidden="1">#REF!</definedName>
    <definedName name="BEx9F5W18ZGFOKGRE8PR6T1MO6GT" localSheetId="10" hidden="1">#REF!</definedName>
    <definedName name="BEx9F5W18ZGFOKGRE8PR6T1MO6GT" hidden="1">#REF!</definedName>
    <definedName name="BEx9F78N4HY0XFGBQ4UJRD52L1EI" localSheetId="9" hidden="1">#REF!</definedName>
    <definedName name="BEx9F78N4HY0XFGBQ4UJRD52L1EI" localSheetId="12" hidden="1">#REF!</definedName>
    <definedName name="BEx9F78N4HY0XFGBQ4UJRD52L1EI" localSheetId="3" hidden="1">#REF!</definedName>
    <definedName name="BEx9F78N4HY0XFGBQ4UJRD52L1EI" localSheetId="10" hidden="1">#REF!</definedName>
    <definedName name="BEx9F78N4HY0XFGBQ4UJRD52L1EI" hidden="1">#REF!</definedName>
    <definedName name="BEx9FF16LOQP5QIR4UHW5EIFGQB8" localSheetId="9" hidden="1">#REF!</definedName>
    <definedName name="BEx9FF16LOQP5QIR4UHW5EIFGQB8" localSheetId="12" hidden="1">#REF!</definedName>
    <definedName name="BEx9FF16LOQP5QIR4UHW5EIFGQB8" localSheetId="3" hidden="1">#REF!</definedName>
    <definedName name="BEx9FF16LOQP5QIR4UHW5EIFGQB8" localSheetId="10" hidden="1">#REF!</definedName>
    <definedName name="BEx9FF16LOQP5QIR4UHW5EIFGQB8" hidden="1">#REF!</definedName>
    <definedName name="BEx9FJTSRCZ3ZXT3QVBJT5NF8T7V" localSheetId="9" hidden="1">#REF!</definedName>
    <definedName name="BEx9FJTSRCZ3ZXT3QVBJT5NF8T7V" localSheetId="12" hidden="1">#REF!</definedName>
    <definedName name="BEx9FJTSRCZ3ZXT3QVBJT5NF8T7V" localSheetId="3" hidden="1">#REF!</definedName>
    <definedName name="BEx9FJTSRCZ3ZXT3QVBJT5NF8T7V" localSheetId="10" hidden="1">#REF!</definedName>
    <definedName name="BEx9FJTSRCZ3ZXT3QVBJT5NF8T7V" hidden="1">#REF!</definedName>
    <definedName name="BEx9FRBEEYPS5HLS3XT34AKZN94G" localSheetId="9" hidden="1">#REF!</definedName>
    <definedName name="BEx9FRBEEYPS5HLS3XT34AKZN94G" localSheetId="12" hidden="1">#REF!</definedName>
    <definedName name="BEx9FRBEEYPS5HLS3XT34AKZN94G" localSheetId="3" hidden="1">#REF!</definedName>
    <definedName name="BEx9FRBEEYPS5HLS3XT34AKZN94G" localSheetId="10" hidden="1">#REF!</definedName>
    <definedName name="BEx9FRBEEYPS5HLS3XT34AKZN94G" hidden="1">#REF!</definedName>
    <definedName name="BEx9G5USBCNYNA7HGVW92D800SKX" localSheetId="9" hidden="1">#REF!</definedName>
    <definedName name="BEx9G5USBCNYNA7HGVW92D800SKX" localSheetId="12" hidden="1">#REF!</definedName>
    <definedName name="BEx9G5USBCNYNA7HGVW92D800SKX" localSheetId="3" hidden="1">#REF!</definedName>
    <definedName name="BEx9G5USBCNYNA7HGVW92D800SKX" localSheetId="10" hidden="1">#REF!</definedName>
    <definedName name="BEx9G5USBCNYNA7HGVW92D800SKX" hidden="1">#REF!</definedName>
    <definedName name="BEx9G7CPXG7HR6N6FHPU2DBBUIKG" localSheetId="9" hidden="1">#REF!</definedName>
    <definedName name="BEx9G7CPXG7HR6N6FHPU2DBBUIKG" localSheetId="12" hidden="1">#REF!</definedName>
    <definedName name="BEx9G7CPXG7HR6N6FHPU2DBBUIKG" localSheetId="3" hidden="1">#REF!</definedName>
    <definedName name="BEx9G7CPXG7HR6N6FHPU2DBBUIKG" localSheetId="10" hidden="1">#REF!</definedName>
    <definedName name="BEx9G7CPXG7HR6N6FHPU2DBBUIKG" hidden="1">#REF!</definedName>
    <definedName name="BEx9GDY4D8ZPQJCYFIMYM0V0C51Y" localSheetId="9" hidden="1">#REF!</definedName>
    <definedName name="BEx9GDY4D8ZPQJCYFIMYM0V0C51Y" localSheetId="12" hidden="1">#REF!</definedName>
    <definedName name="BEx9GDY4D8ZPQJCYFIMYM0V0C51Y" localSheetId="3" hidden="1">#REF!</definedName>
    <definedName name="BEx9GDY4D8ZPQJCYFIMYM0V0C51Y" localSheetId="10" hidden="1">#REF!</definedName>
    <definedName name="BEx9GDY4D8ZPQJCYFIMYM0V0C51Y" hidden="1">#REF!</definedName>
    <definedName name="BEx9GGY04V0ZWI6O9KZH4KSBB389" localSheetId="9" hidden="1">#REF!</definedName>
    <definedName name="BEx9GGY04V0ZWI6O9KZH4KSBB389" localSheetId="12" hidden="1">#REF!</definedName>
    <definedName name="BEx9GGY04V0ZWI6O9KZH4KSBB389" localSheetId="3" hidden="1">#REF!</definedName>
    <definedName name="BEx9GGY04V0ZWI6O9KZH4KSBB389" localSheetId="10" hidden="1">#REF!</definedName>
    <definedName name="BEx9GGY04V0ZWI6O9KZH4KSBB389" hidden="1">#REF!</definedName>
    <definedName name="BEx9GMC7TE8SDTCO5PHODBUF4SM1" localSheetId="9" hidden="1">#REF!</definedName>
    <definedName name="BEx9GMC7TE8SDTCO5PHODBUF4SM1" localSheetId="12" hidden="1">#REF!</definedName>
    <definedName name="BEx9GMC7TE8SDTCO5PHODBUF4SM1" localSheetId="3" hidden="1">#REF!</definedName>
    <definedName name="BEx9GMC7TE8SDTCO5PHODBUF4SM1" localSheetId="10" hidden="1">#REF!</definedName>
    <definedName name="BEx9GMC7TE8SDTCO5PHODBUF4SM1" hidden="1">#REF!</definedName>
    <definedName name="BEx9GMN0B495HEAOG6JQK9D7HUPC" localSheetId="9" hidden="1">#REF!</definedName>
    <definedName name="BEx9GMN0B495HEAOG6JQK9D7HUPC" localSheetId="12" hidden="1">#REF!</definedName>
    <definedName name="BEx9GMN0B495HEAOG6JQK9D7HUPC" localSheetId="3" hidden="1">#REF!</definedName>
    <definedName name="BEx9GMN0B495HEAOG6JQK9D7HUPC" localSheetId="10" hidden="1">#REF!</definedName>
    <definedName name="BEx9GMN0B495HEAOG6JQK9D7HUPC" hidden="1">#REF!</definedName>
    <definedName name="BEx9GNOPB6OZ2RH3FCDNJR38RJOS" localSheetId="9" hidden="1">#REF!</definedName>
    <definedName name="BEx9GNOPB6OZ2RH3FCDNJR38RJOS" localSheetId="12" hidden="1">#REF!</definedName>
    <definedName name="BEx9GNOPB6OZ2RH3FCDNJR38RJOS" localSheetId="3" hidden="1">#REF!</definedName>
    <definedName name="BEx9GNOPB6OZ2RH3FCDNJR38RJOS" localSheetId="10" hidden="1">#REF!</definedName>
    <definedName name="BEx9GNOPB6OZ2RH3FCDNJR38RJOS" hidden="1">#REF!</definedName>
    <definedName name="BEx9GUQALUWCD30UKUQGSWW8KBQ7" localSheetId="9" hidden="1">#REF!</definedName>
    <definedName name="BEx9GUQALUWCD30UKUQGSWW8KBQ7" localSheetId="12" hidden="1">#REF!</definedName>
    <definedName name="BEx9GUQALUWCD30UKUQGSWW8KBQ7" localSheetId="3" hidden="1">#REF!</definedName>
    <definedName name="BEx9GUQALUWCD30UKUQGSWW8KBQ7" localSheetId="10" hidden="1">#REF!</definedName>
    <definedName name="BEx9GUQALUWCD30UKUQGSWW8KBQ7" hidden="1">#REF!</definedName>
    <definedName name="BEx9GY6BVFQGCLMOWVT6PIC9WP5X" localSheetId="9" hidden="1">#REF!</definedName>
    <definedName name="BEx9GY6BVFQGCLMOWVT6PIC9WP5X" localSheetId="12" hidden="1">#REF!</definedName>
    <definedName name="BEx9GY6BVFQGCLMOWVT6PIC9WP5X" localSheetId="3" hidden="1">#REF!</definedName>
    <definedName name="BEx9GY6BVFQGCLMOWVT6PIC9WP5X" localSheetId="10" hidden="1">#REF!</definedName>
    <definedName name="BEx9GY6BVFQGCLMOWVT6PIC9WP5X" hidden="1">#REF!</definedName>
    <definedName name="BEx9GZ2P3FDHKXEBXX2VS0BG2NP2" localSheetId="9" hidden="1">#REF!</definedName>
    <definedName name="BEx9GZ2P3FDHKXEBXX2VS0BG2NP2" localSheetId="12" hidden="1">#REF!</definedName>
    <definedName name="BEx9GZ2P3FDHKXEBXX2VS0BG2NP2" localSheetId="3" hidden="1">#REF!</definedName>
    <definedName name="BEx9GZ2P3FDHKXEBXX2VS0BG2NP2" localSheetId="10" hidden="1">#REF!</definedName>
    <definedName name="BEx9GZ2P3FDHKXEBXX2VS0BG2NP2" hidden="1">#REF!</definedName>
    <definedName name="BEx9H04IB14E1437FF2OIRRWBSD7" localSheetId="9" hidden="1">#REF!</definedName>
    <definedName name="BEx9H04IB14E1437FF2OIRRWBSD7" localSheetId="12" hidden="1">#REF!</definedName>
    <definedName name="BEx9H04IB14E1437FF2OIRRWBSD7" localSheetId="3" hidden="1">#REF!</definedName>
    <definedName name="BEx9H04IB14E1437FF2OIRRWBSD7" localSheetId="10" hidden="1">#REF!</definedName>
    <definedName name="BEx9H04IB14E1437FF2OIRRWBSD7" hidden="1">#REF!</definedName>
    <definedName name="BEx9H5O1KDZJCW91Q29VRPY5YS6P" localSheetId="9" hidden="1">#REF!</definedName>
    <definedName name="BEx9H5O1KDZJCW91Q29VRPY5YS6P" localSheetId="12" hidden="1">#REF!</definedName>
    <definedName name="BEx9H5O1KDZJCW91Q29VRPY5YS6P" localSheetId="3" hidden="1">#REF!</definedName>
    <definedName name="BEx9H5O1KDZJCW91Q29VRPY5YS6P" localSheetId="10" hidden="1">#REF!</definedName>
    <definedName name="BEx9H5O1KDZJCW91Q29VRPY5YS6P" hidden="1">#REF!</definedName>
    <definedName name="BEx9H8YR0E906F1JXZMBX3LNT004" localSheetId="9" hidden="1">#REF!</definedName>
    <definedName name="BEx9H8YR0E906F1JXZMBX3LNT004" localSheetId="12" hidden="1">#REF!</definedName>
    <definedName name="BEx9H8YR0E906F1JXZMBX3LNT004" localSheetId="3" hidden="1">#REF!</definedName>
    <definedName name="BEx9H8YR0E906F1JXZMBX3LNT004" localSheetId="10" hidden="1">#REF!</definedName>
    <definedName name="BEx9H8YR0E906F1JXZMBX3LNT004" hidden="1">#REF!</definedName>
    <definedName name="BEx9I1QKLI6OOUPQLUQ0EF0355X6" localSheetId="9" hidden="1">#REF!</definedName>
    <definedName name="BEx9I1QKLI6OOUPQLUQ0EF0355X6" localSheetId="12" hidden="1">#REF!</definedName>
    <definedName name="BEx9I1QKLI6OOUPQLUQ0EF0355X6" localSheetId="3" hidden="1">#REF!</definedName>
    <definedName name="BEx9I1QKLI6OOUPQLUQ0EF0355X6" localSheetId="10" hidden="1">#REF!</definedName>
    <definedName name="BEx9I1QKLI6OOUPQLUQ0EF0355X6" hidden="1">#REF!</definedName>
    <definedName name="BEx9I8XIG7E5NB48QQHXP23FIN60" localSheetId="9" hidden="1">#REF!</definedName>
    <definedName name="BEx9I8XIG7E5NB48QQHXP23FIN60" localSheetId="12" hidden="1">#REF!</definedName>
    <definedName name="BEx9I8XIG7E5NB48QQHXP23FIN60" localSheetId="3" hidden="1">#REF!</definedName>
    <definedName name="BEx9I8XIG7E5NB48QQHXP23FIN60" localSheetId="10" hidden="1">#REF!</definedName>
    <definedName name="BEx9I8XIG7E5NB48QQHXP23FIN60" hidden="1">#REF!</definedName>
    <definedName name="BEx9IQRF01ATLVK0YE60ARKQJ68L" localSheetId="9" hidden="1">#REF!</definedName>
    <definedName name="BEx9IQRF01ATLVK0YE60ARKQJ68L" localSheetId="12" hidden="1">#REF!</definedName>
    <definedName name="BEx9IQRF01ATLVK0YE60ARKQJ68L" localSheetId="3" hidden="1">#REF!</definedName>
    <definedName name="BEx9IQRF01ATLVK0YE60ARKQJ68L" localSheetId="10" hidden="1">#REF!</definedName>
    <definedName name="BEx9IQRF01ATLVK0YE60ARKQJ68L" hidden="1">#REF!</definedName>
    <definedName name="BEx9IT5QNZWKM6YQ5WER0DC2PMMU" localSheetId="9" hidden="1">#REF!</definedName>
    <definedName name="BEx9IT5QNZWKM6YQ5WER0DC2PMMU" localSheetId="12" hidden="1">#REF!</definedName>
    <definedName name="BEx9IT5QNZWKM6YQ5WER0DC2PMMU" localSheetId="3" hidden="1">#REF!</definedName>
    <definedName name="BEx9IT5QNZWKM6YQ5WER0DC2PMMU" localSheetId="10" hidden="1">#REF!</definedName>
    <definedName name="BEx9IT5QNZWKM6YQ5WER0DC2PMMU" hidden="1">#REF!</definedName>
    <definedName name="BEx9IUICG3HZWG57MG3NXCEX4LQI" localSheetId="9" hidden="1">#REF!</definedName>
    <definedName name="BEx9IUICG3HZWG57MG3NXCEX4LQI" localSheetId="12" hidden="1">#REF!</definedName>
    <definedName name="BEx9IUICG3HZWG57MG3NXCEX4LQI" localSheetId="3" hidden="1">#REF!</definedName>
    <definedName name="BEx9IUICG3HZWG57MG3NXCEX4LQI" localSheetId="10" hidden="1">#REF!</definedName>
    <definedName name="BEx9IUICG3HZWG57MG3NXCEX4LQI" hidden="1">#REF!</definedName>
    <definedName name="BEx9IW5LYJF40GS78FJNXO9O667A" localSheetId="9" hidden="1">#REF!</definedName>
    <definedName name="BEx9IW5LYJF40GS78FJNXO9O667A" localSheetId="12" hidden="1">#REF!</definedName>
    <definedName name="BEx9IW5LYJF40GS78FJNXO9O667A" localSheetId="3" hidden="1">#REF!</definedName>
    <definedName name="BEx9IW5LYJF40GS78FJNXO9O667A" localSheetId="10" hidden="1">#REF!</definedName>
    <definedName name="BEx9IW5LYJF40GS78FJNXO9O667A" hidden="1">#REF!</definedName>
    <definedName name="BEx9IW5MFLXTVCJHVUZTUH93AXOS" localSheetId="9" hidden="1">#REF!</definedName>
    <definedName name="BEx9IW5MFLXTVCJHVUZTUH93AXOS" localSheetId="12" hidden="1">#REF!</definedName>
    <definedName name="BEx9IW5MFLXTVCJHVUZTUH93AXOS" localSheetId="3" hidden="1">#REF!</definedName>
    <definedName name="BEx9IW5MFLXTVCJHVUZTUH93AXOS" localSheetId="10" hidden="1">#REF!</definedName>
    <definedName name="BEx9IW5MFLXTVCJHVUZTUH93AXOS" hidden="1">#REF!</definedName>
    <definedName name="BEx9IXCSPSZC80YZUPRCYTG326KV" localSheetId="9" hidden="1">#REF!</definedName>
    <definedName name="BEx9IXCSPSZC80YZUPRCYTG326KV" localSheetId="12" hidden="1">#REF!</definedName>
    <definedName name="BEx9IXCSPSZC80YZUPRCYTG326KV" localSheetId="3" hidden="1">#REF!</definedName>
    <definedName name="BEx9IXCSPSZC80YZUPRCYTG326KV" localSheetId="10" hidden="1">#REF!</definedName>
    <definedName name="BEx9IXCSPSZC80YZUPRCYTG326KV" hidden="1">#REF!</definedName>
    <definedName name="BEx9IYUQSBZ0GG9ZT1QKX83F42F1" localSheetId="9" hidden="1">#REF!</definedName>
    <definedName name="BEx9IYUQSBZ0GG9ZT1QKX83F42F1" localSheetId="12" hidden="1">#REF!</definedName>
    <definedName name="BEx9IYUQSBZ0GG9ZT1QKX83F42F1" localSheetId="3" hidden="1">#REF!</definedName>
    <definedName name="BEx9IYUQSBZ0GG9ZT1QKX83F42F1" localSheetId="10" hidden="1">#REF!</definedName>
    <definedName name="BEx9IYUQSBZ0GG9ZT1QKX83F42F1" hidden="1">#REF!</definedName>
    <definedName name="BEx9IZR39NHDGOM97H4E6F81RTQW" localSheetId="9" hidden="1">#REF!</definedName>
    <definedName name="BEx9IZR39NHDGOM97H4E6F81RTQW" localSheetId="12" hidden="1">#REF!</definedName>
    <definedName name="BEx9IZR39NHDGOM97H4E6F81RTQW" localSheetId="3" hidden="1">#REF!</definedName>
    <definedName name="BEx9IZR39NHDGOM97H4E6F81RTQW" localSheetId="10" hidden="1">#REF!</definedName>
    <definedName name="BEx9IZR39NHDGOM97H4E6F81RTQW" hidden="1">#REF!</definedName>
    <definedName name="BEx9J6CH5E7YZPER7HXEIOIKGPCA" localSheetId="9" hidden="1">#REF!</definedName>
    <definedName name="BEx9J6CH5E7YZPER7HXEIOIKGPCA" localSheetId="12" hidden="1">#REF!</definedName>
    <definedName name="BEx9J6CH5E7YZPER7HXEIOIKGPCA" localSheetId="3" hidden="1">#REF!</definedName>
    <definedName name="BEx9J6CH5E7YZPER7HXEIOIKGPCA" localSheetId="10" hidden="1">#REF!</definedName>
    <definedName name="BEx9J6CH5E7YZPER7HXEIOIKGPCA" hidden="1">#REF!</definedName>
    <definedName name="BEx9JJTZKVUJAVPTRE0RAVTEH41G" localSheetId="9" hidden="1">#REF!</definedName>
    <definedName name="BEx9JJTZKVUJAVPTRE0RAVTEH41G" localSheetId="12" hidden="1">#REF!</definedName>
    <definedName name="BEx9JJTZKVUJAVPTRE0RAVTEH41G" localSheetId="3" hidden="1">#REF!</definedName>
    <definedName name="BEx9JJTZKVUJAVPTRE0RAVTEH41G" localSheetId="10" hidden="1">#REF!</definedName>
    <definedName name="BEx9JJTZKVUJAVPTRE0RAVTEH41G" hidden="1">#REF!</definedName>
    <definedName name="BEx9JLBYK239B3F841C7YG1GT7ST" localSheetId="9" hidden="1">#REF!</definedName>
    <definedName name="BEx9JLBYK239B3F841C7YG1GT7ST" localSheetId="12" hidden="1">#REF!</definedName>
    <definedName name="BEx9JLBYK239B3F841C7YG1GT7ST" localSheetId="3" hidden="1">#REF!</definedName>
    <definedName name="BEx9JLBYK239B3F841C7YG1GT7ST" localSheetId="10" hidden="1">#REF!</definedName>
    <definedName name="BEx9JLBYK239B3F841C7YG1GT7ST" hidden="1">#REF!</definedName>
    <definedName name="BExAW4IIW5D0MDY6TJ3G4FOLPYIR" localSheetId="9" hidden="1">#REF!</definedName>
    <definedName name="BExAW4IIW5D0MDY6TJ3G4FOLPYIR" localSheetId="12" hidden="1">#REF!</definedName>
    <definedName name="BExAW4IIW5D0MDY6TJ3G4FOLPYIR" localSheetId="3" hidden="1">#REF!</definedName>
    <definedName name="BExAW4IIW5D0MDY6TJ3G4FOLPYIR" localSheetId="10" hidden="1">#REF!</definedName>
    <definedName name="BExAW4IIW5D0MDY6TJ3G4FOLPYIR" hidden="1">#REF!</definedName>
    <definedName name="BExAWNP1B2E9Q88TW48NH41C0FTZ" localSheetId="9" hidden="1">#REF!</definedName>
    <definedName name="BExAWNP1B2E9Q88TW48NH41C0FTZ" localSheetId="12" hidden="1">#REF!</definedName>
    <definedName name="BExAWNP1B2E9Q88TW48NH41C0FTZ" localSheetId="3" hidden="1">#REF!</definedName>
    <definedName name="BExAWNP1B2E9Q88TW48NH41C0FTZ" localSheetId="10" hidden="1">#REF!</definedName>
    <definedName name="BExAWNP1B2E9Q88TW48NH41C0FTZ" hidden="1">#REF!</definedName>
    <definedName name="BExAWUFQXTIPQ308ERZPSVPTUMYN" localSheetId="9" hidden="1">#REF!</definedName>
    <definedName name="BExAWUFQXTIPQ308ERZPSVPTUMYN" localSheetId="12" hidden="1">#REF!</definedName>
    <definedName name="BExAWUFQXTIPQ308ERZPSVPTUMYN" localSheetId="3" hidden="1">#REF!</definedName>
    <definedName name="BExAWUFQXTIPQ308ERZPSVPTUMYN" localSheetId="10" hidden="1">#REF!</definedName>
    <definedName name="BExAWUFQXTIPQ308ERZPSVPTUMYN" hidden="1">#REF!</definedName>
    <definedName name="BExAWY6O96OQO2R036QK2DI37EKV" localSheetId="9" hidden="1">#REF!</definedName>
    <definedName name="BExAWY6O96OQO2R036QK2DI37EKV" localSheetId="12" hidden="1">#REF!</definedName>
    <definedName name="BExAWY6O96OQO2R036QK2DI37EKV" localSheetId="3" hidden="1">#REF!</definedName>
    <definedName name="BExAWY6O96OQO2R036QK2DI37EKV" localSheetId="10" hidden="1">#REF!</definedName>
    <definedName name="BExAWY6O96OQO2R036QK2DI37EKV" hidden="1">#REF!</definedName>
    <definedName name="BExAX410NB4F2XOB84OR2197H8M5" localSheetId="9" hidden="1">#REF!</definedName>
    <definedName name="BExAX410NB4F2XOB84OR2197H8M5" localSheetId="12" hidden="1">#REF!</definedName>
    <definedName name="BExAX410NB4F2XOB84OR2197H8M5" localSheetId="3" hidden="1">#REF!</definedName>
    <definedName name="BExAX410NB4F2XOB84OR2197H8M5" localSheetId="10" hidden="1">#REF!</definedName>
    <definedName name="BExAX410NB4F2XOB84OR2197H8M5" hidden="1">#REF!</definedName>
    <definedName name="BExAX8TNG8LQ5Q4904SAYQIPGBSV" localSheetId="9" hidden="1">#REF!</definedName>
    <definedName name="BExAX8TNG8LQ5Q4904SAYQIPGBSV" localSheetId="12" hidden="1">#REF!</definedName>
    <definedName name="BExAX8TNG8LQ5Q4904SAYQIPGBSV" localSheetId="3" hidden="1">#REF!</definedName>
    <definedName name="BExAX8TNG8LQ5Q4904SAYQIPGBSV" localSheetId="10" hidden="1">#REF!</definedName>
    <definedName name="BExAX8TNG8LQ5Q4904SAYQIPGBSV" hidden="1">#REF!</definedName>
    <definedName name="BExAX9KPAVIVUVU3XREDCV1BIYZL" localSheetId="9" hidden="1">#REF!</definedName>
    <definedName name="BExAX9KPAVIVUVU3XREDCV1BIYZL" localSheetId="12" hidden="1">#REF!</definedName>
    <definedName name="BExAX9KPAVIVUVU3XREDCV1BIYZL" localSheetId="3" hidden="1">#REF!</definedName>
    <definedName name="BExAX9KPAVIVUVU3XREDCV1BIYZL" localSheetId="10" hidden="1">#REF!</definedName>
    <definedName name="BExAX9KPAVIVUVU3XREDCV1BIYZL" hidden="1">#REF!</definedName>
    <definedName name="BExAXPB35BNVXZYF2XS6UP3LP0QH" localSheetId="9" hidden="1">#REF!</definedName>
    <definedName name="BExAXPB35BNVXZYF2XS6UP3LP0QH" localSheetId="12" hidden="1">#REF!</definedName>
    <definedName name="BExAXPB35BNVXZYF2XS6UP3LP0QH" localSheetId="3" hidden="1">#REF!</definedName>
    <definedName name="BExAXPB35BNVXZYF2XS6UP3LP0QH" localSheetId="10" hidden="1">#REF!</definedName>
    <definedName name="BExAXPB35BNVXZYF2XS6UP3LP0QH" hidden="1">#REF!</definedName>
    <definedName name="BExAXWSRVPK0GCZ2UFU10UOP01IY" localSheetId="9" hidden="1">#REF!</definedName>
    <definedName name="BExAXWSRVPK0GCZ2UFU10UOP01IY" localSheetId="12" hidden="1">#REF!</definedName>
    <definedName name="BExAXWSRVPK0GCZ2UFU10UOP01IY" localSheetId="3" hidden="1">#REF!</definedName>
    <definedName name="BExAXWSRVPK0GCZ2UFU10UOP01IY" localSheetId="10" hidden="1">#REF!</definedName>
    <definedName name="BExAXWSRVPK0GCZ2UFU10UOP01IY" hidden="1">#REF!</definedName>
    <definedName name="BExAY0EAT2LXR5MFGM0DLIB45PLO" localSheetId="9" hidden="1">#REF!</definedName>
    <definedName name="BExAY0EAT2LXR5MFGM0DLIB45PLO" localSheetId="12" hidden="1">#REF!</definedName>
    <definedName name="BExAY0EAT2LXR5MFGM0DLIB45PLO" localSheetId="3" hidden="1">#REF!</definedName>
    <definedName name="BExAY0EAT2LXR5MFGM0DLIB45PLO" localSheetId="10" hidden="1">#REF!</definedName>
    <definedName name="BExAY0EAT2LXR5MFGM0DLIB45PLO" hidden="1">#REF!</definedName>
    <definedName name="BExAY6JK0AK9EBIJSPEJNOIDE40W" localSheetId="9" hidden="1">#REF!</definedName>
    <definedName name="BExAY6JK0AK9EBIJSPEJNOIDE40W" localSheetId="12" hidden="1">#REF!</definedName>
    <definedName name="BExAY6JK0AK9EBIJSPEJNOIDE40W" localSheetId="3" hidden="1">#REF!</definedName>
    <definedName name="BExAY6JK0AK9EBIJSPEJNOIDE40W" localSheetId="10" hidden="1">#REF!</definedName>
    <definedName name="BExAY6JK0AK9EBIJSPEJNOIDE40W" hidden="1">#REF!</definedName>
    <definedName name="BExAYE6LNIEBR9DSNI5JGNITGKIT" localSheetId="9" hidden="1">#REF!</definedName>
    <definedName name="BExAYE6LNIEBR9DSNI5JGNITGKIT" localSheetId="12" hidden="1">#REF!</definedName>
    <definedName name="BExAYE6LNIEBR9DSNI5JGNITGKIT" localSheetId="3" hidden="1">#REF!</definedName>
    <definedName name="BExAYE6LNIEBR9DSNI5JGNITGKIT" localSheetId="10" hidden="1">#REF!</definedName>
    <definedName name="BExAYE6LNIEBR9DSNI5JGNITGKIT" hidden="1">#REF!</definedName>
    <definedName name="BExAYHMLXGGO25P8HYB2S75DEB4F" localSheetId="9" hidden="1">#REF!</definedName>
    <definedName name="BExAYHMLXGGO25P8HYB2S75DEB4F" localSheetId="12" hidden="1">#REF!</definedName>
    <definedName name="BExAYHMLXGGO25P8HYB2S75DEB4F" localSheetId="3" hidden="1">#REF!</definedName>
    <definedName name="BExAYHMLXGGO25P8HYB2S75DEB4F" localSheetId="10" hidden="1">#REF!</definedName>
    <definedName name="BExAYHMLXGGO25P8HYB2S75DEB4F" hidden="1">#REF!</definedName>
    <definedName name="BExAYKXAUWGDOPG952TEJ2UKZKWN" localSheetId="9" hidden="1">#REF!</definedName>
    <definedName name="BExAYKXAUWGDOPG952TEJ2UKZKWN" localSheetId="12" hidden="1">#REF!</definedName>
    <definedName name="BExAYKXAUWGDOPG952TEJ2UKZKWN" localSheetId="3" hidden="1">#REF!</definedName>
    <definedName name="BExAYKXAUWGDOPG952TEJ2UKZKWN" localSheetId="10" hidden="1">#REF!</definedName>
    <definedName name="BExAYKXAUWGDOPG952TEJ2UKZKWN" hidden="1">#REF!</definedName>
    <definedName name="BExAYP9TDTI2MBP6EYE0H39CPMXN" localSheetId="9" hidden="1">#REF!</definedName>
    <definedName name="BExAYP9TDTI2MBP6EYE0H39CPMXN" localSheetId="12" hidden="1">#REF!</definedName>
    <definedName name="BExAYP9TDTI2MBP6EYE0H39CPMXN" localSheetId="3" hidden="1">#REF!</definedName>
    <definedName name="BExAYP9TDTI2MBP6EYE0H39CPMXN" localSheetId="10" hidden="1">#REF!</definedName>
    <definedName name="BExAYP9TDTI2MBP6EYE0H39CPMXN" hidden="1">#REF!</definedName>
    <definedName name="BExAYPPWJPWDKU59O051WMGB7O0J" localSheetId="9" hidden="1">#REF!</definedName>
    <definedName name="BExAYPPWJPWDKU59O051WMGB7O0J" localSheetId="12" hidden="1">#REF!</definedName>
    <definedName name="BExAYPPWJPWDKU59O051WMGB7O0J" localSheetId="3" hidden="1">#REF!</definedName>
    <definedName name="BExAYPPWJPWDKU59O051WMGB7O0J" localSheetId="10" hidden="1">#REF!</definedName>
    <definedName name="BExAYPPWJPWDKU59O051WMGB7O0J" hidden="1">#REF!</definedName>
    <definedName name="BExAYR2JZCJBUH6F1LZC2A7JIVRJ" localSheetId="9" hidden="1">#REF!</definedName>
    <definedName name="BExAYR2JZCJBUH6F1LZC2A7JIVRJ" localSheetId="12" hidden="1">#REF!</definedName>
    <definedName name="BExAYR2JZCJBUH6F1LZC2A7JIVRJ" localSheetId="3" hidden="1">#REF!</definedName>
    <definedName name="BExAYR2JZCJBUH6F1LZC2A7JIVRJ" localSheetId="10" hidden="1">#REF!</definedName>
    <definedName name="BExAYR2JZCJBUH6F1LZC2A7JIVRJ" hidden="1">#REF!</definedName>
    <definedName name="BExAYTGVRD3DLKO75RFPMBKCIWB8" localSheetId="9" hidden="1">#REF!</definedName>
    <definedName name="BExAYTGVRD3DLKO75RFPMBKCIWB8" localSheetId="12" hidden="1">#REF!</definedName>
    <definedName name="BExAYTGVRD3DLKO75RFPMBKCIWB8" localSheetId="3" hidden="1">#REF!</definedName>
    <definedName name="BExAYTGVRD3DLKO75RFPMBKCIWB8" localSheetId="10" hidden="1">#REF!</definedName>
    <definedName name="BExAYTGVRD3DLKO75RFPMBKCIWB8" hidden="1">#REF!</definedName>
    <definedName name="BExAYY9H9COOT46HJLPVDLTO12UL" localSheetId="9" hidden="1">#REF!</definedName>
    <definedName name="BExAYY9H9COOT46HJLPVDLTO12UL" localSheetId="12" hidden="1">#REF!</definedName>
    <definedName name="BExAYY9H9COOT46HJLPVDLTO12UL" localSheetId="3" hidden="1">#REF!</definedName>
    <definedName name="BExAYY9H9COOT46HJLPVDLTO12UL" localSheetId="10" hidden="1">#REF!</definedName>
    <definedName name="BExAYY9H9COOT46HJLPVDLTO12UL" hidden="1">#REF!</definedName>
    <definedName name="BExAYYKAQA3KDMQ890FIE5M9SPBL" localSheetId="9" hidden="1">#REF!</definedName>
    <definedName name="BExAYYKAQA3KDMQ890FIE5M9SPBL" localSheetId="12" hidden="1">#REF!</definedName>
    <definedName name="BExAYYKAQA3KDMQ890FIE5M9SPBL" localSheetId="3" hidden="1">#REF!</definedName>
    <definedName name="BExAYYKAQA3KDMQ890FIE5M9SPBL" localSheetId="10" hidden="1">#REF!</definedName>
    <definedName name="BExAYYKAQA3KDMQ890FIE5M9SPBL" hidden="1">#REF!</definedName>
    <definedName name="BExAZ6SY0EU69GC3CWI5EOO0YLFG" localSheetId="9" hidden="1">#REF!</definedName>
    <definedName name="BExAZ6SY0EU69GC3CWI5EOO0YLFG" localSheetId="12" hidden="1">#REF!</definedName>
    <definedName name="BExAZ6SY0EU69GC3CWI5EOO0YLFG" localSheetId="3" hidden="1">#REF!</definedName>
    <definedName name="BExAZ6SY0EU69GC3CWI5EOO0YLFG" localSheetId="10" hidden="1">#REF!</definedName>
    <definedName name="BExAZ6SY0EU69GC3CWI5EOO0YLFG" hidden="1">#REF!</definedName>
    <definedName name="BExAZ6YEEBJV0PCKFE137K2Y3A8M" localSheetId="9" hidden="1">#REF!</definedName>
    <definedName name="BExAZ6YEEBJV0PCKFE137K2Y3A8M" localSheetId="12" hidden="1">#REF!</definedName>
    <definedName name="BExAZ6YEEBJV0PCKFE137K2Y3A8M" localSheetId="3" hidden="1">#REF!</definedName>
    <definedName name="BExAZ6YEEBJV0PCKFE137K2Y3A8M" localSheetId="10" hidden="1">#REF!</definedName>
    <definedName name="BExAZ6YEEBJV0PCKFE137K2Y3A8M" hidden="1">#REF!</definedName>
    <definedName name="BExAZAP844MJ4GSAIYNYHQ7FECC3" localSheetId="9" hidden="1">#REF!</definedName>
    <definedName name="BExAZAP844MJ4GSAIYNYHQ7FECC3" localSheetId="12" hidden="1">#REF!</definedName>
    <definedName name="BExAZAP844MJ4GSAIYNYHQ7FECC3" localSheetId="3" hidden="1">#REF!</definedName>
    <definedName name="BExAZAP844MJ4GSAIYNYHQ7FECC3" localSheetId="10" hidden="1">#REF!</definedName>
    <definedName name="BExAZAP844MJ4GSAIYNYHQ7FECC3" hidden="1">#REF!</definedName>
    <definedName name="BExAZCNEGB4JYHC8CZ51KTN890US" localSheetId="9" hidden="1">#REF!</definedName>
    <definedName name="BExAZCNEGB4JYHC8CZ51KTN890US" localSheetId="12" hidden="1">#REF!</definedName>
    <definedName name="BExAZCNEGB4JYHC8CZ51KTN890US" localSheetId="3" hidden="1">#REF!</definedName>
    <definedName name="BExAZCNEGB4JYHC8CZ51KTN890US" localSheetId="10" hidden="1">#REF!</definedName>
    <definedName name="BExAZCNEGB4JYHC8CZ51KTN890US" hidden="1">#REF!</definedName>
    <definedName name="BExAZFCI302YFYRDJYQDWQQL0Q0O" localSheetId="9" hidden="1">#REF!</definedName>
    <definedName name="BExAZFCI302YFYRDJYQDWQQL0Q0O" localSheetId="12" hidden="1">#REF!</definedName>
    <definedName name="BExAZFCI302YFYRDJYQDWQQL0Q0O" localSheetId="3" hidden="1">#REF!</definedName>
    <definedName name="BExAZFCI302YFYRDJYQDWQQL0Q0O" localSheetId="10" hidden="1">#REF!</definedName>
    <definedName name="BExAZFCI302YFYRDJYQDWQQL0Q0O" hidden="1">#REF!</definedName>
    <definedName name="BExAZJE2UOL40XUAU2RB53X5K20P" localSheetId="9" hidden="1">#REF!</definedName>
    <definedName name="BExAZJE2UOL40XUAU2RB53X5K20P" localSheetId="12" hidden="1">#REF!</definedName>
    <definedName name="BExAZJE2UOL40XUAU2RB53X5K20P" localSheetId="3" hidden="1">#REF!</definedName>
    <definedName name="BExAZJE2UOL40XUAU2RB53X5K20P" localSheetId="10" hidden="1">#REF!</definedName>
    <definedName name="BExAZJE2UOL40XUAU2RB53X5K20P" hidden="1">#REF!</definedName>
    <definedName name="BExAZLHLST9OP89R1HJMC1POQG8H" localSheetId="9" hidden="1">#REF!</definedName>
    <definedName name="BExAZLHLST9OP89R1HJMC1POQG8H" localSheetId="12" hidden="1">#REF!</definedName>
    <definedName name="BExAZLHLST9OP89R1HJMC1POQG8H" localSheetId="3" hidden="1">#REF!</definedName>
    <definedName name="BExAZLHLST9OP89R1HJMC1POQG8H" localSheetId="10" hidden="1">#REF!</definedName>
    <definedName name="BExAZLHLST9OP89R1HJMC1POQG8H" hidden="1">#REF!</definedName>
    <definedName name="BExAZMDYMIAA7RX1BMCKU1VLBRGY" localSheetId="9" hidden="1">#REF!</definedName>
    <definedName name="BExAZMDYMIAA7RX1BMCKU1VLBRGY" localSheetId="12" hidden="1">#REF!</definedName>
    <definedName name="BExAZMDYMIAA7RX1BMCKU1VLBRGY" localSheetId="3" hidden="1">#REF!</definedName>
    <definedName name="BExAZMDYMIAA7RX1BMCKU1VLBRGY" localSheetId="10" hidden="1">#REF!</definedName>
    <definedName name="BExAZMDYMIAA7RX1BMCKU1VLBRGY" hidden="1">#REF!</definedName>
    <definedName name="BExAZNL6BHI8DCQWXOX4I2P839UX" localSheetId="9" hidden="1">#REF!</definedName>
    <definedName name="BExAZNL6BHI8DCQWXOX4I2P839UX" localSheetId="12" hidden="1">#REF!</definedName>
    <definedName name="BExAZNL6BHI8DCQWXOX4I2P839UX" localSheetId="3" hidden="1">#REF!</definedName>
    <definedName name="BExAZNL6BHI8DCQWXOX4I2P839UX" localSheetId="10" hidden="1">#REF!</definedName>
    <definedName name="BExAZNL6BHI8DCQWXOX4I2P839UX" hidden="1">#REF!</definedName>
    <definedName name="BExAZRMWSONMCG9KDUM4KAQ7BONM" localSheetId="9" hidden="1">#REF!</definedName>
    <definedName name="BExAZRMWSONMCG9KDUM4KAQ7BONM" localSheetId="12" hidden="1">#REF!</definedName>
    <definedName name="BExAZRMWSONMCG9KDUM4KAQ7BONM" localSheetId="3" hidden="1">#REF!</definedName>
    <definedName name="BExAZRMWSONMCG9KDUM4KAQ7BONM" localSheetId="10" hidden="1">#REF!</definedName>
    <definedName name="BExAZRMWSONMCG9KDUM4KAQ7BONM" hidden="1">#REF!</definedName>
    <definedName name="BExAZSOJNQ5N3LM4XA17IH7NIY7G" localSheetId="9" hidden="1">#REF!</definedName>
    <definedName name="BExAZSOJNQ5N3LM4XA17IH7NIY7G" localSheetId="12" hidden="1">#REF!</definedName>
    <definedName name="BExAZSOJNQ5N3LM4XA17IH7NIY7G" localSheetId="3" hidden="1">#REF!</definedName>
    <definedName name="BExAZSOJNQ5N3LM4XA17IH7NIY7G" localSheetId="10" hidden="1">#REF!</definedName>
    <definedName name="BExAZSOJNQ5N3LM4XA17IH7NIY7G" hidden="1">#REF!</definedName>
    <definedName name="BExAZTFG4SJRG4TW6JXRF7N08JFI" localSheetId="9" hidden="1">#REF!</definedName>
    <definedName name="BExAZTFG4SJRG4TW6JXRF7N08JFI" localSheetId="12" hidden="1">#REF!</definedName>
    <definedName name="BExAZTFG4SJRG4TW6JXRF7N08JFI" localSheetId="3" hidden="1">#REF!</definedName>
    <definedName name="BExAZTFG4SJRG4TW6JXRF7N08JFI" localSheetId="10" hidden="1">#REF!</definedName>
    <definedName name="BExAZTFG4SJRG4TW6JXRF7N08JFI" hidden="1">#REF!</definedName>
    <definedName name="BExAZUS4A8OHDZK0MWAOCCCKTH73" localSheetId="9" hidden="1">#REF!</definedName>
    <definedName name="BExAZUS4A8OHDZK0MWAOCCCKTH73" localSheetId="12" hidden="1">#REF!</definedName>
    <definedName name="BExAZUS4A8OHDZK0MWAOCCCKTH73" localSheetId="3" hidden="1">#REF!</definedName>
    <definedName name="BExAZUS4A8OHDZK0MWAOCCCKTH73" localSheetId="10" hidden="1">#REF!</definedName>
    <definedName name="BExAZUS4A8OHDZK0MWAOCCCKTH73" hidden="1">#REF!</definedName>
    <definedName name="BExAZX6FECVK3E07KXM2XPYKGM6U" localSheetId="9" hidden="1">#REF!</definedName>
    <definedName name="BExAZX6FECVK3E07KXM2XPYKGM6U" localSheetId="12" hidden="1">#REF!</definedName>
    <definedName name="BExAZX6FECVK3E07KXM2XPYKGM6U" localSheetId="3" hidden="1">#REF!</definedName>
    <definedName name="BExAZX6FECVK3E07KXM2XPYKGM6U" localSheetId="10" hidden="1">#REF!</definedName>
    <definedName name="BExAZX6FECVK3E07KXM2XPYKGM6U" hidden="1">#REF!</definedName>
    <definedName name="BExB012NJ8GASTNNPBRRFTLHIOC9" localSheetId="9" hidden="1">#REF!</definedName>
    <definedName name="BExB012NJ8GASTNNPBRRFTLHIOC9" localSheetId="12" hidden="1">#REF!</definedName>
    <definedName name="BExB012NJ8GASTNNPBRRFTLHIOC9" localSheetId="3" hidden="1">#REF!</definedName>
    <definedName name="BExB012NJ8GASTNNPBRRFTLHIOC9" localSheetId="10" hidden="1">#REF!</definedName>
    <definedName name="BExB012NJ8GASTNNPBRRFTLHIOC9" hidden="1">#REF!</definedName>
    <definedName name="BExB072HHXVMUC0VYNGG48GRSH5Q" localSheetId="9" hidden="1">#REF!</definedName>
    <definedName name="BExB072HHXVMUC0VYNGG48GRSH5Q" localSheetId="12" hidden="1">#REF!</definedName>
    <definedName name="BExB072HHXVMUC0VYNGG48GRSH5Q" localSheetId="3" hidden="1">#REF!</definedName>
    <definedName name="BExB072HHXVMUC0VYNGG48GRSH5Q" localSheetId="10" hidden="1">#REF!</definedName>
    <definedName name="BExB072HHXVMUC0VYNGG48GRSH5Q" hidden="1">#REF!</definedName>
    <definedName name="BExB0FRDEYDEUEAB1W8KD6D965XA" localSheetId="9" hidden="1">#REF!</definedName>
    <definedName name="BExB0FRDEYDEUEAB1W8KD6D965XA" localSheetId="12" hidden="1">#REF!</definedName>
    <definedName name="BExB0FRDEYDEUEAB1W8KD6D965XA" localSheetId="3" hidden="1">#REF!</definedName>
    <definedName name="BExB0FRDEYDEUEAB1W8KD6D965XA" localSheetId="10" hidden="1">#REF!</definedName>
    <definedName name="BExB0FRDEYDEUEAB1W8KD6D965XA" hidden="1">#REF!</definedName>
    <definedName name="BExB0GIGLDV7P55ZR51C0HG15PA2" localSheetId="9" hidden="1">#REF!</definedName>
    <definedName name="BExB0GIGLDV7P55ZR51C0HG15PA2" localSheetId="12" hidden="1">#REF!</definedName>
    <definedName name="BExB0GIGLDV7P55ZR51C0HG15PA2" localSheetId="3" hidden="1">#REF!</definedName>
    <definedName name="BExB0GIGLDV7P55ZR51C0HG15PA2" localSheetId="10" hidden="1">#REF!</definedName>
    <definedName name="BExB0GIGLDV7P55ZR51C0HG15PA2" hidden="1">#REF!</definedName>
    <definedName name="BExB0KPCN7YJORQAYUCF4YKIKPMC" localSheetId="9" hidden="1">#REF!</definedName>
    <definedName name="BExB0KPCN7YJORQAYUCF4YKIKPMC" localSheetId="12" hidden="1">#REF!</definedName>
    <definedName name="BExB0KPCN7YJORQAYUCF4YKIKPMC" localSheetId="3" hidden="1">#REF!</definedName>
    <definedName name="BExB0KPCN7YJORQAYUCF4YKIKPMC" localSheetId="10" hidden="1">#REF!</definedName>
    <definedName name="BExB0KPCN7YJORQAYUCF4YKIKPMC" hidden="1">#REF!</definedName>
    <definedName name="BExB0VHQD6ORZS0MIC86QWHCE4UC" localSheetId="9" hidden="1">#REF!</definedName>
    <definedName name="BExB0VHQD6ORZS0MIC86QWHCE4UC" localSheetId="12" hidden="1">#REF!</definedName>
    <definedName name="BExB0VHQD6ORZS0MIC86QWHCE4UC" localSheetId="3" hidden="1">#REF!</definedName>
    <definedName name="BExB0VHQD6ORZS0MIC86QWHCE4UC" localSheetId="10" hidden="1">#REF!</definedName>
    <definedName name="BExB0VHQD6ORZS0MIC86QWHCE4UC" hidden="1">#REF!</definedName>
    <definedName name="BExB0WE4PI3NOBXXVO9CTEN4DIU2" localSheetId="9" hidden="1">#REF!</definedName>
    <definedName name="BExB0WE4PI3NOBXXVO9CTEN4DIU2" localSheetId="12" hidden="1">#REF!</definedName>
    <definedName name="BExB0WE4PI3NOBXXVO9CTEN4DIU2" localSheetId="3" hidden="1">#REF!</definedName>
    <definedName name="BExB0WE4PI3NOBXXVO9CTEN4DIU2" localSheetId="10" hidden="1">#REF!</definedName>
    <definedName name="BExB0WE4PI3NOBXXVO9CTEN4DIU2" hidden="1">#REF!</definedName>
    <definedName name="BExB0Z8O1CQF2CWFBBHE8SNISDAO" localSheetId="9" hidden="1">#REF!</definedName>
    <definedName name="BExB0Z8O1CQF2CWFBBHE8SNISDAO" localSheetId="12" hidden="1">#REF!</definedName>
    <definedName name="BExB0Z8O1CQF2CWFBBHE8SNISDAO" localSheetId="3" hidden="1">#REF!</definedName>
    <definedName name="BExB0Z8O1CQF2CWFBBHE8SNISDAO" localSheetId="10" hidden="1">#REF!</definedName>
    <definedName name="BExB0Z8O1CQF2CWFBBHE8SNISDAO" hidden="1">#REF!</definedName>
    <definedName name="BExB10QNIVITUYS55OAEKK3VLJFE" localSheetId="9" hidden="1">#REF!</definedName>
    <definedName name="BExB10QNIVITUYS55OAEKK3VLJFE" localSheetId="12" hidden="1">#REF!</definedName>
    <definedName name="BExB10QNIVITUYS55OAEKK3VLJFE" localSheetId="3" hidden="1">#REF!</definedName>
    <definedName name="BExB10QNIVITUYS55OAEKK3VLJFE" localSheetId="10" hidden="1">#REF!</definedName>
    <definedName name="BExB10QNIVITUYS55OAEKK3VLJFE" hidden="1">#REF!</definedName>
    <definedName name="BExB15ZDRY4CIJ911DONP0KCY9KU" localSheetId="9" hidden="1">#REF!</definedName>
    <definedName name="BExB15ZDRY4CIJ911DONP0KCY9KU" localSheetId="12" hidden="1">#REF!</definedName>
    <definedName name="BExB15ZDRY4CIJ911DONP0KCY9KU" localSheetId="3" hidden="1">#REF!</definedName>
    <definedName name="BExB15ZDRY4CIJ911DONP0KCY9KU" localSheetId="10" hidden="1">#REF!</definedName>
    <definedName name="BExB15ZDRY4CIJ911DONP0KCY9KU" hidden="1">#REF!</definedName>
    <definedName name="BExB16VQY0O0RLZYJFU3OFEONVTE" localSheetId="9" hidden="1">#REF!</definedName>
    <definedName name="BExB16VQY0O0RLZYJFU3OFEONVTE" localSheetId="12" hidden="1">#REF!</definedName>
    <definedName name="BExB16VQY0O0RLZYJFU3OFEONVTE" localSheetId="3" hidden="1">#REF!</definedName>
    <definedName name="BExB16VQY0O0RLZYJFU3OFEONVTE" localSheetId="10" hidden="1">#REF!</definedName>
    <definedName name="BExB16VQY0O0RLZYJFU3OFEONVTE" hidden="1">#REF!</definedName>
    <definedName name="BExB1FKNY2UO4W5FUGFHJOA2WFGG" localSheetId="9" hidden="1">#REF!</definedName>
    <definedName name="BExB1FKNY2UO4W5FUGFHJOA2WFGG" localSheetId="12" hidden="1">#REF!</definedName>
    <definedName name="BExB1FKNY2UO4W5FUGFHJOA2WFGG" localSheetId="3" hidden="1">#REF!</definedName>
    <definedName name="BExB1FKNY2UO4W5FUGFHJOA2WFGG" localSheetId="10" hidden="1">#REF!</definedName>
    <definedName name="BExB1FKNY2UO4W5FUGFHJOA2WFGG" hidden="1">#REF!</definedName>
    <definedName name="BExB1GMD0PIDGTFBGQOPRWQSP9I4" localSheetId="9" hidden="1">#REF!</definedName>
    <definedName name="BExB1GMD0PIDGTFBGQOPRWQSP9I4" localSheetId="12" hidden="1">#REF!</definedName>
    <definedName name="BExB1GMD0PIDGTFBGQOPRWQSP9I4" localSheetId="3" hidden="1">#REF!</definedName>
    <definedName name="BExB1GMD0PIDGTFBGQOPRWQSP9I4" localSheetId="10" hidden="1">#REF!</definedName>
    <definedName name="BExB1GMD0PIDGTFBGQOPRWQSP9I4" hidden="1">#REF!</definedName>
    <definedName name="BExB1HZ0FHGNOS2URJWFD5G55OMO" localSheetId="9" hidden="1">#REF!</definedName>
    <definedName name="BExB1HZ0FHGNOS2URJWFD5G55OMO" localSheetId="12" hidden="1">#REF!</definedName>
    <definedName name="BExB1HZ0FHGNOS2URJWFD5G55OMO" localSheetId="3" hidden="1">#REF!</definedName>
    <definedName name="BExB1HZ0FHGNOS2URJWFD5G55OMO" localSheetId="10" hidden="1">#REF!</definedName>
    <definedName name="BExB1HZ0FHGNOS2URJWFD5G55OMO" hidden="1">#REF!</definedName>
    <definedName name="BExB1Q29OO6LNFNT1EQLA3KYE7MX" localSheetId="9" hidden="1">#REF!</definedName>
    <definedName name="BExB1Q29OO6LNFNT1EQLA3KYE7MX" localSheetId="12" hidden="1">#REF!</definedName>
    <definedName name="BExB1Q29OO6LNFNT1EQLA3KYE7MX" localSheetId="3" hidden="1">#REF!</definedName>
    <definedName name="BExB1Q29OO6LNFNT1EQLA3KYE7MX" localSheetId="10" hidden="1">#REF!</definedName>
    <definedName name="BExB1Q29OO6LNFNT1EQLA3KYE7MX" hidden="1">#REF!</definedName>
    <definedName name="BExB1TNRV5EBWZEHYLHI76T0FVA7" localSheetId="9" hidden="1">#REF!</definedName>
    <definedName name="BExB1TNRV5EBWZEHYLHI76T0FVA7" localSheetId="12" hidden="1">#REF!</definedName>
    <definedName name="BExB1TNRV5EBWZEHYLHI76T0FVA7" localSheetId="3" hidden="1">#REF!</definedName>
    <definedName name="BExB1TNRV5EBWZEHYLHI76T0FVA7" localSheetId="10" hidden="1">#REF!</definedName>
    <definedName name="BExB1TNRV5EBWZEHYLHI76T0FVA7" hidden="1">#REF!</definedName>
    <definedName name="BExB1WI6M8I0EEP1ANUQZCFY24EV" localSheetId="9" hidden="1">#REF!</definedName>
    <definedName name="BExB1WI6M8I0EEP1ANUQZCFY24EV" localSheetId="12" hidden="1">#REF!</definedName>
    <definedName name="BExB1WI6M8I0EEP1ANUQZCFY24EV" localSheetId="3" hidden="1">#REF!</definedName>
    <definedName name="BExB1WI6M8I0EEP1ANUQZCFY24EV" localSheetId="10" hidden="1">#REF!</definedName>
    <definedName name="BExB1WI6M8I0EEP1ANUQZCFY24EV" hidden="1">#REF!</definedName>
    <definedName name="BExB203OWC9QZA3BYOKQ18L4FUJE" localSheetId="9" hidden="1">#REF!</definedName>
    <definedName name="BExB203OWC9QZA3BYOKQ18L4FUJE" localSheetId="12" hidden="1">#REF!</definedName>
    <definedName name="BExB203OWC9QZA3BYOKQ18L4FUJE" localSheetId="3" hidden="1">#REF!</definedName>
    <definedName name="BExB203OWC9QZA3BYOKQ18L4FUJE" localSheetId="10" hidden="1">#REF!</definedName>
    <definedName name="BExB203OWC9QZA3BYOKQ18L4FUJE" hidden="1">#REF!</definedName>
    <definedName name="BExB2CJHTU7C591BR4WRL5L2F2K6" localSheetId="9" hidden="1">#REF!</definedName>
    <definedName name="BExB2CJHTU7C591BR4WRL5L2F2K6" localSheetId="12" hidden="1">#REF!</definedName>
    <definedName name="BExB2CJHTU7C591BR4WRL5L2F2K6" localSheetId="3" hidden="1">#REF!</definedName>
    <definedName name="BExB2CJHTU7C591BR4WRL5L2F2K6" localSheetId="10" hidden="1">#REF!</definedName>
    <definedName name="BExB2CJHTU7C591BR4WRL5L2F2K6" hidden="1">#REF!</definedName>
    <definedName name="BExB2K1AV4PGNS1O6C7D7AO411AX" localSheetId="9" hidden="1">#REF!</definedName>
    <definedName name="BExB2K1AV4PGNS1O6C7D7AO411AX" localSheetId="12" hidden="1">#REF!</definedName>
    <definedName name="BExB2K1AV4PGNS1O6C7D7AO411AX" localSheetId="3" hidden="1">#REF!</definedName>
    <definedName name="BExB2K1AV4PGNS1O6C7D7AO411AX" localSheetId="10" hidden="1">#REF!</definedName>
    <definedName name="BExB2K1AV4PGNS1O6C7D7AO411AX" hidden="1">#REF!</definedName>
    <definedName name="BExB2O2UYHKI324YE324E1N7FVIB" localSheetId="9" hidden="1">#REF!</definedName>
    <definedName name="BExB2O2UYHKI324YE324E1N7FVIB" localSheetId="12" hidden="1">#REF!</definedName>
    <definedName name="BExB2O2UYHKI324YE324E1N7FVIB" localSheetId="3" hidden="1">#REF!</definedName>
    <definedName name="BExB2O2UYHKI324YE324E1N7FVIB" localSheetId="10" hidden="1">#REF!</definedName>
    <definedName name="BExB2O2UYHKI324YE324E1N7FVIB" hidden="1">#REF!</definedName>
    <definedName name="BExB2Q0VJ0MU2URO3JOVUAVHEI3V" localSheetId="9" hidden="1">#REF!</definedName>
    <definedName name="BExB2Q0VJ0MU2URO3JOVUAVHEI3V" localSheetId="12" hidden="1">#REF!</definedName>
    <definedName name="BExB2Q0VJ0MU2URO3JOVUAVHEI3V" localSheetId="3" hidden="1">#REF!</definedName>
    <definedName name="BExB2Q0VJ0MU2URO3JOVUAVHEI3V" localSheetId="10" hidden="1">#REF!</definedName>
    <definedName name="BExB2Q0VJ0MU2URO3JOVUAVHEI3V" hidden="1">#REF!</definedName>
    <definedName name="BExB30IP1DNKNQ6PZ5ERUGR5MK4Z" localSheetId="9" hidden="1">#REF!</definedName>
    <definedName name="BExB30IP1DNKNQ6PZ5ERUGR5MK4Z" localSheetId="12" hidden="1">#REF!</definedName>
    <definedName name="BExB30IP1DNKNQ6PZ5ERUGR5MK4Z" localSheetId="3" hidden="1">#REF!</definedName>
    <definedName name="BExB30IP1DNKNQ6PZ5ERUGR5MK4Z" localSheetId="10" hidden="1">#REF!</definedName>
    <definedName name="BExB30IP1DNKNQ6PZ5ERUGR5MK4Z" hidden="1">#REF!</definedName>
    <definedName name="BExB385QW2BSSBXS953SSQN2ISSW" localSheetId="9" hidden="1">#REF!</definedName>
    <definedName name="BExB385QW2BSSBXS953SSQN2ISSW" localSheetId="12" hidden="1">#REF!</definedName>
    <definedName name="BExB385QW2BSSBXS953SSQN2ISSW" localSheetId="3" hidden="1">#REF!</definedName>
    <definedName name="BExB385QW2BSSBXS953SSQN2ISSW" localSheetId="10" hidden="1">#REF!</definedName>
    <definedName name="BExB385QW2BSSBXS953SSQN2ISSW" hidden="1">#REF!</definedName>
    <definedName name="BExB3DEMEV5D9G8FDHD4NQ9X2YNT" localSheetId="9" hidden="1">#REF!</definedName>
    <definedName name="BExB3DEMEV5D9G8FDHD4NQ9X2YNT" localSheetId="12" hidden="1">#REF!</definedName>
    <definedName name="BExB3DEMEV5D9G8FDHD4NQ9X2YNT" localSheetId="3" hidden="1">#REF!</definedName>
    <definedName name="BExB3DEMEV5D9G8FDHD4NQ9X2YNT" localSheetId="10" hidden="1">#REF!</definedName>
    <definedName name="BExB3DEMEV5D9G8FDHD4NQ9X2YNT" hidden="1">#REF!</definedName>
    <definedName name="BExB3RXU8AJQ86I5RXEWLGGR7R7C" localSheetId="9" hidden="1">#REF!</definedName>
    <definedName name="BExB3RXU8AJQ86I5RXEWLGGR7R7C" localSheetId="12" hidden="1">#REF!</definedName>
    <definedName name="BExB3RXU8AJQ86I5RXEWLGGR7R7C" localSheetId="3" hidden="1">#REF!</definedName>
    <definedName name="BExB3RXU8AJQ86I5RXEWLGGR7R7C" localSheetId="10" hidden="1">#REF!</definedName>
    <definedName name="BExB3RXU8AJQ86I5RXEWLGGR7R7C" hidden="1">#REF!</definedName>
    <definedName name="BExB442RX0T3L6HUL6X5T21CENW6" localSheetId="9" hidden="1">#REF!</definedName>
    <definedName name="BExB442RX0T3L6HUL6X5T21CENW6" localSheetId="12" hidden="1">#REF!</definedName>
    <definedName name="BExB442RX0T3L6HUL6X5T21CENW6" localSheetId="3" hidden="1">#REF!</definedName>
    <definedName name="BExB442RX0T3L6HUL6X5T21CENW6" localSheetId="10" hidden="1">#REF!</definedName>
    <definedName name="BExB442RX0T3L6HUL6X5T21CENW6" hidden="1">#REF!</definedName>
    <definedName name="BExB4ADD0L7417CII901XTFKXD1J" localSheetId="9" hidden="1">#REF!</definedName>
    <definedName name="BExB4ADD0L7417CII901XTFKXD1J" localSheetId="12" hidden="1">#REF!</definedName>
    <definedName name="BExB4ADD0L7417CII901XTFKXD1J" localSheetId="3" hidden="1">#REF!</definedName>
    <definedName name="BExB4ADD0L7417CII901XTFKXD1J" localSheetId="10" hidden="1">#REF!</definedName>
    <definedName name="BExB4ADD0L7417CII901XTFKXD1J" hidden="1">#REF!</definedName>
    <definedName name="BExB4DYU06HCGRIPBSWRCXK804UM" localSheetId="9" hidden="1">#REF!</definedName>
    <definedName name="BExB4DYU06HCGRIPBSWRCXK804UM" localSheetId="12" hidden="1">#REF!</definedName>
    <definedName name="BExB4DYU06HCGRIPBSWRCXK804UM" localSheetId="3" hidden="1">#REF!</definedName>
    <definedName name="BExB4DYU06HCGRIPBSWRCXK804UM" localSheetId="10" hidden="1">#REF!</definedName>
    <definedName name="BExB4DYU06HCGRIPBSWRCXK804UM" hidden="1">#REF!</definedName>
    <definedName name="BExB4HEZO4E597Q5M4M10LT8TLY3" localSheetId="9" hidden="1">#REF!</definedName>
    <definedName name="BExB4HEZO4E597Q5M4M10LT8TLY3" localSheetId="12" hidden="1">#REF!</definedName>
    <definedName name="BExB4HEZO4E597Q5M4M10LT8TLY3" localSheetId="3" hidden="1">#REF!</definedName>
    <definedName name="BExB4HEZO4E597Q5M4M10LT8TLY3" localSheetId="10" hidden="1">#REF!</definedName>
    <definedName name="BExB4HEZO4E597Q5M4M10LT8TLY3" hidden="1">#REF!</definedName>
    <definedName name="BExB4X01APD3Z8ZW6MVX1P8NAO7G" localSheetId="9" hidden="1">#REF!</definedName>
    <definedName name="BExB4X01APD3Z8ZW6MVX1P8NAO7G" localSheetId="12" hidden="1">#REF!</definedName>
    <definedName name="BExB4X01APD3Z8ZW6MVX1P8NAO7G" localSheetId="3" hidden="1">#REF!</definedName>
    <definedName name="BExB4X01APD3Z8ZW6MVX1P8NAO7G" localSheetId="10" hidden="1">#REF!</definedName>
    <definedName name="BExB4X01APD3Z8ZW6MVX1P8NAO7G" hidden="1">#REF!</definedName>
    <definedName name="BExB4Z3EZBGYYI33U0KQ8NEIH8PY" localSheetId="9" hidden="1">#REF!</definedName>
    <definedName name="BExB4Z3EZBGYYI33U0KQ8NEIH8PY" localSheetId="12" hidden="1">#REF!</definedName>
    <definedName name="BExB4Z3EZBGYYI33U0KQ8NEIH8PY" localSheetId="3" hidden="1">#REF!</definedName>
    <definedName name="BExB4Z3EZBGYYI33U0KQ8NEIH8PY" localSheetId="10" hidden="1">#REF!</definedName>
    <definedName name="BExB4Z3EZBGYYI33U0KQ8NEIH8PY" hidden="1">#REF!</definedName>
    <definedName name="BExB4ZJOLU1PXBMG4TPCCLTRMNRE" localSheetId="9" hidden="1">#REF!</definedName>
    <definedName name="BExB4ZJOLU1PXBMG4TPCCLTRMNRE" localSheetId="12" hidden="1">#REF!</definedName>
    <definedName name="BExB4ZJOLU1PXBMG4TPCCLTRMNRE" localSheetId="3" hidden="1">#REF!</definedName>
    <definedName name="BExB4ZJOLU1PXBMG4TPCCLTRMNRE" localSheetId="10" hidden="1">#REF!</definedName>
    <definedName name="BExB4ZJOLU1PXBMG4TPCCLTRMNRE" hidden="1">#REF!</definedName>
    <definedName name="BExB4ZZSDPL4Q05BMVT5TUN0IGKT" localSheetId="9" hidden="1">#REF!</definedName>
    <definedName name="BExB4ZZSDPL4Q05BMVT5TUN0IGKT" localSheetId="12" hidden="1">#REF!</definedName>
    <definedName name="BExB4ZZSDPL4Q05BMVT5TUN0IGKT" localSheetId="3" hidden="1">#REF!</definedName>
    <definedName name="BExB4ZZSDPL4Q05BMVT5TUN0IGKT" localSheetId="10" hidden="1">#REF!</definedName>
    <definedName name="BExB4ZZSDPL4Q05BMVT5TUN0IGKT" hidden="1">#REF!</definedName>
    <definedName name="BExB55368XW7UX657ZSPC6BFE92S" localSheetId="9" hidden="1">#REF!</definedName>
    <definedName name="BExB55368XW7UX657ZSPC6BFE92S" localSheetId="12" hidden="1">#REF!</definedName>
    <definedName name="BExB55368XW7UX657ZSPC6BFE92S" localSheetId="3" hidden="1">#REF!</definedName>
    <definedName name="BExB55368XW7UX657ZSPC6BFE92S" localSheetId="10" hidden="1">#REF!</definedName>
    <definedName name="BExB55368XW7UX657ZSPC6BFE92S" hidden="1">#REF!</definedName>
    <definedName name="BExB57MZEPL2SA2ONPK66YFLZWJU" localSheetId="9" hidden="1">#REF!</definedName>
    <definedName name="BExB57MZEPL2SA2ONPK66YFLZWJU" localSheetId="12" hidden="1">#REF!</definedName>
    <definedName name="BExB57MZEPL2SA2ONPK66YFLZWJU" localSheetId="3" hidden="1">#REF!</definedName>
    <definedName name="BExB57MZEPL2SA2ONPK66YFLZWJU" localSheetId="10" hidden="1">#REF!</definedName>
    <definedName name="BExB57MZEPL2SA2ONPK66YFLZWJU" hidden="1">#REF!</definedName>
    <definedName name="BExB5833OAOJ22VK1YK47FHUSVK2" localSheetId="9" hidden="1">#REF!</definedName>
    <definedName name="BExB5833OAOJ22VK1YK47FHUSVK2" localSheetId="12" hidden="1">#REF!</definedName>
    <definedName name="BExB5833OAOJ22VK1YK47FHUSVK2" localSheetId="3" hidden="1">#REF!</definedName>
    <definedName name="BExB5833OAOJ22VK1YK47FHUSVK2" localSheetId="10" hidden="1">#REF!</definedName>
    <definedName name="BExB5833OAOJ22VK1YK47FHUSVK2" hidden="1">#REF!</definedName>
    <definedName name="BExB58JDIHS42JZT9DJJMKA8QFCO" localSheetId="9" hidden="1">#REF!</definedName>
    <definedName name="BExB58JDIHS42JZT9DJJMKA8QFCO" localSheetId="12" hidden="1">#REF!</definedName>
    <definedName name="BExB58JDIHS42JZT9DJJMKA8QFCO" localSheetId="3" hidden="1">#REF!</definedName>
    <definedName name="BExB58JDIHS42JZT9DJJMKA8QFCO" localSheetId="10" hidden="1">#REF!</definedName>
    <definedName name="BExB58JDIHS42JZT9DJJMKA8QFCO" hidden="1">#REF!</definedName>
    <definedName name="BExB58U5FQC5JWV9CGC83HLLZUZI" localSheetId="9" hidden="1">#REF!</definedName>
    <definedName name="BExB58U5FQC5JWV9CGC83HLLZUZI" localSheetId="12" hidden="1">#REF!</definedName>
    <definedName name="BExB58U5FQC5JWV9CGC83HLLZUZI" localSheetId="3" hidden="1">#REF!</definedName>
    <definedName name="BExB58U5FQC5JWV9CGC83HLLZUZI" localSheetId="10" hidden="1">#REF!</definedName>
    <definedName name="BExB58U5FQC5JWV9CGC83HLLZUZI" hidden="1">#REF!</definedName>
    <definedName name="BExB5EDO9XUKHF74X3HAU2WPPHZH" localSheetId="9" hidden="1">#REF!</definedName>
    <definedName name="BExB5EDO9XUKHF74X3HAU2WPPHZH" localSheetId="12" hidden="1">#REF!</definedName>
    <definedName name="BExB5EDO9XUKHF74X3HAU2WPPHZH" localSheetId="3" hidden="1">#REF!</definedName>
    <definedName name="BExB5EDO9XUKHF74X3HAU2WPPHZH" localSheetId="10" hidden="1">#REF!</definedName>
    <definedName name="BExB5EDO9XUKHF74X3HAU2WPPHZH" hidden="1">#REF!</definedName>
    <definedName name="BExB5EDOQKZIQXT13IG1KLCZ474G" localSheetId="9" hidden="1">#REF!</definedName>
    <definedName name="BExB5EDOQKZIQXT13IG1KLCZ474G" localSheetId="12" hidden="1">#REF!</definedName>
    <definedName name="BExB5EDOQKZIQXT13IG1KLCZ474G" localSheetId="3" hidden="1">#REF!</definedName>
    <definedName name="BExB5EDOQKZIQXT13IG1KLCZ474G" localSheetId="10" hidden="1">#REF!</definedName>
    <definedName name="BExB5EDOQKZIQXT13IG1KLCZ474G" hidden="1">#REF!</definedName>
    <definedName name="BExB5G6EH68AYEP1UT0GHUEL3SLN" localSheetId="9" hidden="1">#REF!</definedName>
    <definedName name="BExB5G6EH68AYEP1UT0GHUEL3SLN" localSheetId="12" hidden="1">#REF!</definedName>
    <definedName name="BExB5G6EH68AYEP1UT0GHUEL3SLN" localSheetId="3" hidden="1">#REF!</definedName>
    <definedName name="BExB5G6EH68AYEP1UT0GHUEL3SLN" localSheetId="10" hidden="1">#REF!</definedName>
    <definedName name="BExB5G6EH68AYEP1UT0GHUEL3SLN" hidden="1">#REF!</definedName>
    <definedName name="BExB5LVGGXMNUN3D3452G3J62MKF" localSheetId="9" hidden="1">#REF!</definedName>
    <definedName name="BExB5LVGGXMNUN3D3452G3J62MKF" localSheetId="12" hidden="1">#REF!</definedName>
    <definedName name="BExB5LVGGXMNUN3D3452G3J62MKF" localSheetId="3" hidden="1">#REF!</definedName>
    <definedName name="BExB5LVGGXMNUN3D3452G3J62MKF" localSheetId="10" hidden="1">#REF!</definedName>
    <definedName name="BExB5LVGGXMNUN3D3452G3J62MKF" hidden="1">#REF!</definedName>
    <definedName name="BExB5QYVEZWFE5DQVHAM760EV05X" localSheetId="9" hidden="1">#REF!</definedName>
    <definedName name="BExB5QYVEZWFE5DQVHAM760EV05X" localSheetId="12" hidden="1">#REF!</definedName>
    <definedName name="BExB5QYVEZWFE5DQVHAM760EV05X" localSheetId="3" hidden="1">#REF!</definedName>
    <definedName name="BExB5QYVEZWFE5DQVHAM760EV05X" localSheetId="10" hidden="1">#REF!</definedName>
    <definedName name="BExB5QYVEZWFE5DQVHAM760EV05X" hidden="1">#REF!</definedName>
    <definedName name="BExB5U9IRH14EMOE0YGIE3WIVLFS" localSheetId="9" hidden="1">#REF!</definedName>
    <definedName name="BExB5U9IRH14EMOE0YGIE3WIVLFS" localSheetId="12" hidden="1">#REF!</definedName>
    <definedName name="BExB5U9IRH14EMOE0YGIE3WIVLFS" localSheetId="3" hidden="1">#REF!</definedName>
    <definedName name="BExB5U9IRH14EMOE0YGIE3WIVLFS" localSheetId="10" hidden="1">#REF!</definedName>
    <definedName name="BExB5U9IRH14EMOE0YGIE3WIVLFS" hidden="1">#REF!</definedName>
    <definedName name="BExB5V5WWQYPK4GCSYZQALJYGC94" localSheetId="9" hidden="1">#REF!</definedName>
    <definedName name="BExB5V5WWQYPK4GCSYZQALJYGC94" localSheetId="12" hidden="1">#REF!</definedName>
    <definedName name="BExB5V5WWQYPK4GCSYZQALJYGC94" localSheetId="3" hidden="1">#REF!</definedName>
    <definedName name="BExB5V5WWQYPK4GCSYZQALJYGC94" localSheetId="10" hidden="1">#REF!</definedName>
    <definedName name="BExB5V5WWQYPK4GCSYZQALJYGC94" hidden="1">#REF!</definedName>
    <definedName name="BExB5VWYMOV6BAIH7XUBBVPU7MMD" localSheetId="9" hidden="1">#REF!</definedName>
    <definedName name="BExB5VWYMOV6BAIH7XUBBVPU7MMD" localSheetId="12" hidden="1">#REF!</definedName>
    <definedName name="BExB5VWYMOV6BAIH7XUBBVPU7MMD" localSheetId="3" hidden="1">#REF!</definedName>
    <definedName name="BExB5VWYMOV6BAIH7XUBBVPU7MMD" localSheetId="10" hidden="1">#REF!</definedName>
    <definedName name="BExB5VWYMOV6BAIH7XUBBVPU7MMD" hidden="1">#REF!</definedName>
    <definedName name="BExB610DZWIJP1B72U9QM42COH2B" localSheetId="9" hidden="1">#REF!</definedName>
    <definedName name="BExB610DZWIJP1B72U9QM42COH2B" localSheetId="12" hidden="1">#REF!</definedName>
    <definedName name="BExB610DZWIJP1B72U9QM42COH2B" localSheetId="3" hidden="1">#REF!</definedName>
    <definedName name="BExB610DZWIJP1B72U9QM42COH2B" localSheetId="10" hidden="1">#REF!</definedName>
    <definedName name="BExB610DZWIJP1B72U9QM42COH2B" hidden="1">#REF!</definedName>
    <definedName name="BExB64AX81KEVMGZDXB25NB459SW" localSheetId="9" hidden="1">#REF!</definedName>
    <definedName name="BExB64AX81KEVMGZDXB25NB459SW" localSheetId="12" hidden="1">#REF!</definedName>
    <definedName name="BExB64AX81KEVMGZDXB25NB459SW" localSheetId="3" hidden="1">#REF!</definedName>
    <definedName name="BExB64AX81KEVMGZDXB25NB459SW" localSheetId="10" hidden="1">#REF!</definedName>
    <definedName name="BExB64AX81KEVMGZDXB25NB459SW" hidden="1">#REF!</definedName>
    <definedName name="BExB6C3FUAKK9ML5T767NMWGA9YB" localSheetId="9" hidden="1">#REF!</definedName>
    <definedName name="BExB6C3FUAKK9ML5T767NMWGA9YB" localSheetId="12" hidden="1">#REF!</definedName>
    <definedName name="BExB6C3FUAKK9ML5T767NMWGA9YB" localSheetId="3" hidden="1">#REF!</definedName>
    <definedName name="BExB6C3FUAKK9ML5T767NMWGA9YB" localSheetId="10" hidden="1">#REF!</definedName>
    <definedName name="BExB6C3FUAKK9ML5T767NMWGA9YB" hidden="1">#REF!</definedName>
    <definedName name="BExB6C8X6JYRLKZKK17VE3QUNL3D" localSheetId="9" hidden="1">#REF!</definedName>
    <definedName name="BExB6C8X6JYRLKZKK17VE3QUNL3D" localSheetId="12" hidden="1">#REF!</definedName>
    <definedName name="BExB6C8X6JYRLKZKK17VE3QUNL3D" localSheetId="3" hidden="1">#REF!</definedName>
    <definedName name="BExB6C8X6JYRLKZKK17VE3QUNL3D" localSheetId="10" hidden="1">#REF!</definedName>
    <definedName name="BExB6C8X6JYRLKZKK17VE3QUNL3D" hidden="1">#REF!</definedName>
    <definedName name="BExB6HN3QRFPXM71MDUK21BKM7PF" localSheetId="9" hidden="1">#REF!</definedName>
    <definedName name="BExB6HN3QRFPXM71MDUK21BKM7PF" localSheetId="12" hidden="1">#REF!</definedName>
    <definedName name="BExB6HN3QRFPXM71MDUK21BKM7PF" localSheetId="3" hidden="1">#REF!</definedName>
    <definedName name="BExB6HN3QRFPXM71MDUK21BKM7PF" localSheetId="10" hidden="1">#REF!</definedName>
    <definedName name="BExB6HN3QRFPXM71MDUK21BKM7PF" hidden="1">#REF!</definedName>
    <definedName name="BExB6I39SKL5BMHHDD9EED7FQD9Z" localSheetId="9" hidden="1">#REF!</definedName>
    <definedName name="BExB6I39SKL5BMHHDD9EED7FQD9Z" localSheetId="12" hidden="1">#REF!</definedName>
    <definedName name="BExB6I39SKL5BMHHDD9EED7FQD9Z" localSheetId="3" hidden="1">#REF!</definedName>
    <definedName name="BExB6I39SKL5BMHHDD9EED7FQD9Z" localSheetId="10" hidden="1">#REF!</definedName>
    <definedName name="BExB6I39SKL5BMHHDD9EED7FQD9Z" hidden="1">#REF!</definedName>
    <definedName name="BExB6IZMHCZ3LB7N73KD90YB1HBZ" localSheetId="9" hidden="1">#REF!</definedName>
    <definedName name="BExB6IZMHCZ3LB7N73KD90YB1HBZ" localSheetId="12" hidden="1">#REF!</definedName>
    <definedName name="BExB6IZMHCZ3LB7N73KD90YB1HBZ" localSheetId="3" hidden="1">#REF!</definedName>
    <definedName name="BExB6IZMHCZ3LB7N73KD90YB1HBZ" localSheetId="10" hidden="1">#REF!</definedName>
    <definedName name="BExB6IZMHCZ3LB7N73KD90YB1HBZ" hidden="1">#REF!</definedName>
    <definedName name="BExB719SGNX4Y8NE6JEXC555K596" localSheetId="9" hidden="1">#REF!</definedName>
    <definedName name="BExB719SGNX4Y8NE6JEXC555K596" localSheetId="12" hidden="1">#REF!</definedName>
    <definedName name="BExB719SGNX4Y8NE6JEXC555K596" localSheetId="3" hidden="1">#REF!</definedName>
    <definedName name="BExB719SGNX4Y8NE6JEXC555K596" localSheetId="10" hidden="1">#REF!</definedName>
    <definedName name="BExB719SGNX4Y8NE6JEXC555K596" hidden="1">#REF!</definedName>
    <definedName name="BExB7265DCHKS7V2OWRBXCZTEIW9" localSheetId="9" hidden="1">#REF!</definedName>
    <definedName name="BExB7265DCHKS7V2OWRBXCZTEIW9" localSheetId="12" hidden="1">#REF!</definedName>
    <definedName name="BExB7265DCHKS7V2OWRBXCZTEIW9" localSheetId="3" hidden="1">#REF!</definedName>
    <definedName name="BExB7265DCHKS7V2OWRBXCZTEIW9" localSheetId="10" hidden="1">#REF!</definedName>
    <definedName name="BExB7265DCHKS7V2OWRBXCZTEIW9" hidden="1">#REF!</definedName>
    <definedName name="BExB74PS5P9G0P09Y6DZSCX0FLTJ" localSheetId="9" hidden="1">#REF!</definedName>
    <definedName name="BExB74PS5P9G0P09Y6DZSCX0FLTJ" localSheetId="12" hidden="1">#REF!</definedName>
    <definedName name="BExB74PS5P9G0P09Y6DZSCX0FLTJ" localSheetId="3" hidden="1">#REF!</definedName>
    <definedName name="BExB74PS5P9G0P09Y6DZSCX0FLTJ" localSheetId="10" hidden="1">#REF!</definedName>
    <definedName name="BExB74PS5P9G0P09Y6DZSCX0FLTJ" hidden="1">#REF!</definedName>
    <definedName name="BExB78RH79J0MIF7H8CAZ0CFE88Q" localSheetId="9" hidden="1">#REF!</definedName>
    <definedName name="BExB78RH79J0MIF7H8CAZ0CFE88Q" localSheetId="12" hidden="1">#REF!</definedName>
    <definedName name="BExB78RH79J0MIF7H8CAZ0CFE88Q" localSheetId="3" hidden="1">#REF!</definedName>
    <definedName name="BExB78RH79J0MIF7H8CAZ0CFE88Q" localSheetId="10" hidden="1">#REF!</definedName>
    <definedName name="BExB78RH79J0MIF7H8CAZ0CFE88Q" hidden="1">#REF!</definedName>
    <definedName name="BExB7ELT09HGDVO5BJC1ZY9D09GZ" localSheetId="9" hidden="1">#REF!</definedName>
    <definedName name="BExB7ELT09HGDVO5BJC1ZY9D09GZ" localSheetId="12" hidden="1">#REF!</definedName>
    <definedName name="BExB7ELT09HGDVO5BJC1ZY9D09GZ" localSheetId="3" hidden="1">#REF!</definedName>
    <definedName name="BExB7ELT09HGDVO5BJC1ZY9D09GZ" localSheetId="10" hidden="1">#REF!</definedName>
    <definedName name="BExB7ELT09HGDVO5BJC1ZY9D09GZ" hidden="1">#REF!</definedName>
    <definedName name="BExB7F7EIHG0MYMQYUVG9HIZPHMZ" localSheetId="9" hidden="1">#REF!</definedName>
    <definedName name="BExB7F7EIHG0MYMQYUVG9HIZPHMZ" localSheetId="12" hidden="1">#REF!</definedName>
    <definedName name="BExB7F7EIHG0MYMQYUVG9HIZPHMZ" localSheetId="3" hidden="1">#REF!</definedName>
    <definedName name="BExB7F7EIHG0MYMQYUVG9HIZPHMZ" localSheetId="10" hidden="1">#REF!</definedName>
    <definedName name="BExB7F7EIHG0MYMQYUVG9HIZPHMZ" hidden="1">#REF!</definedName>
    <definedName name="BExB806PAXX70XUTA3ZI7OORD78R" localSheetId="9" hidden="1">#REF!</definedName>
    <definedName name="BExB806PAXX70XUTA3ZI7OORD78R" localSheetId="12" hidden="1">#REF!</definedName>
    <definedName name="BExB806PAXX70XUTA3ZI7OORD78R" localSheetId="3" hidden="1">#REF!</definedName>
    <definedName name="BExB806PAXX70XUTA3ZI7OORD78R" localSheetId="10" hidden="1">#REF!</definedName>
    <definedName name="BExB806PAXX70XUTA3ZI7OORD78R" hidden="1">#REF!</definedName>
    <definedName name="BExB83199EQQS6I5HE7WADNCK8OE" localSheetId="9" hidden="1">#REF!</definedName>
    <definedName name="BExB83199EQQS6I5HE7WADNCK8OE" localSheetId="12" hidden="1">#REF!</definedName>
    <definedName name="BExB83199EQQS6I5HE7WADNCK8OE" localSheetId="3" hidden="1">#REF!</definedName>
    <definedName name="BExB83199EQQS6I5HE7WADNCK8OE" localSheetId="10" hidden="1">#REF!</definedName>
    <definedName name="BExB83199EQQS6I5HE7WADNCK8OE" hidden="1">#REF!</definedName>
    <definedName name="BExB8HF4UBVZKQCSRFRUQL2EE6VL" localSheetId="9" hidden="1">#REF!</definedName>
    <definedName name="BExB8HF4UBVZKQCSRFRUQL2EE6VL" localSheetId="12" hidden="1">#REF!</definedName>
    <definedName name="BExB8HF4UBVZKQCSRFRUQL2EE6VL" localSheetId="3" hidden="1">#REF!</definedName>
    <definedName name="BExB8HF4UBVZKQCSRFRUQL2EE6VL" localSheetId="10" hidden="1">#REF!</definedName>
    <definedName name="BExB8HF4UBVZKQCSRFRUQL2EE6VL" hidden="1">#REF!</definedName>
    <definedName name="BExB8HKHKZ1ORJZUYGG2M4VSCC39" localSheetId="9" hidden="1">#REF!</definedName>
    <definedName name="BExB8HKHKZ1ORJZUYGG2M4VSCC39" localSheetId="12" hidden="1">#REF!</definedName>
    <definedName name="BExB8HKHKZ1ORJZUYGG2M4VSCC39" localSheetId="3" hidden="1">#REF!</definedName>
    <definedName name="BExB8HKHKZ1ORJZUYGG2M4VSCC39" localSheetId="10" hidden="1">#REF!</definedName>
    <definedName name="BExB8HKHKZ1ORJZUYGG2M4VSCC39" hidden="1">#REF!</definedName>
    <definedName name="BExB8HV9YUS1Q77M9SNFRKDLU5HS" localSheetId="9" hidden="1">#REF!</definedName>
    <definedName name="BExB8HV9YUS1Q77M9SNFRKDLU5HS" localSheetId="12" hidden="1">#REF!</definedName>
    <definedName name="BExB8HV9YUS1Q77M9SNFRKDLU5HS" localSheetId="3" hidden="1">#REF!</definedName>
    <definedName name="BExB8HV9YUS1Q77M9SNFRKDLU5HS" localSheetId="10" hidden="1">#REF!</definedName>
    <definedName name="BExB8HV9YUS1Q77M9SNFRKDLU5HS" hidden="1">#REF!</definedName>
    <definedName name="BExB8QPH8DC5BESEVPSMBCWVN6PO" localSheetId="9" hidden="1">#REF!</definedName>
    <definedName name="BExB8QPH8DC5BESEVPSMBCWVN6PO" localSheetId="12" hidden="1">#REF!</definedName>
    <definedName name="BExB8QPH8DC5BESEVPSMBCWVN6PO" localSheetId="3" hidden="1">#REF!</definedName>
    <definedName name="BExB8QPH8DC5BESEVPSMBCWVN6PO" localSheetId="10" hidden="1">#REF!</definedName>
    <definedName name="BExB8QPH8DC5BESEVPSMBCWVN6PO" hidden="1">#REF!</definedName>
    <definedName name="BExB8U5N0D85YR8APKN3PPKG0FWP" localSheetId="9" hidden="1">#REF!</definedName>
    <definedName name="BExB8U5N0D85YR8APKN3PPKG0FWP" localSheetId="12" hidden="1">#REF!</definedName>
    <definedName name="BExB8U5N0D85YR8APKN3PPKG0FWP" localSheetId="3" hidden="1">#REF!</definedName>
    <definedName name="BExB8U5N0D85YR8APKN3PPKG0FWP" localSheetId="10" hidden="1">#REF!</definedName>
    <definedName name="BExB8U5N0D85YR8APKN3PPKG0FWP" hidden="1">#REF!</definedName>
    <definedName name="BExB93G413CK5DKO7925ZHSOBGIN" localSheetId="9" hidden="1">#REF!</definedName>
    <definedName name="BExB93G413CK5DKO7925ZHSOBGIN" localSheetId="12" hidden="1">#REF!</definedName>
    <definedName name="BExB93G413CK5DKO7925ZHSOBGIN" localSheetId="3" hidden="1">#REF!</definedName>
    <definedName name="BExB93G413CK5DKO7925ZHSOBGIN" localSheetId="10" hidden="1">#REF!</definedName>
    <definedName name="BExB93G413CK5DKO7925ZHSOBGIN" hidden="1">#REF!</definedName>
    <definedName name="BExB96LBXL1JW5A4PP93UJ9UDLKZ" localSheetId="9" hidden="1">#REF!</definedName>
    <definedName name="BExB96LBXL1JW5A4PP93UJ9UDLKZ" localSheetId="12" hidden="1">#REF!</definedName>
    <definedName name="BExB96LBXL1JW5A4PP93UJ9UDLKZ" localSheetId="3" hidden="1">#REF!</definedName>
    <definedName name="BExB96LBXL1JW5A4PP93UJ9UDLKZ" localSheetId="10" hidden="1">#REF!</definedName>
    <definedName name="BExB96LBXL1JW5A4PP93UJ9UDLKZ" hidden="1">#REF!</definedName>
    <definedName name="BExB9DHI5I2TJ2LXYPM98EE81L27" localSheetId="9" hidden="1">#REF!</definedName>
    <definedName name="BExB9DHI5I2TJ2LXYPM98EE81L27" localSheetId="12" hidden="1">#REF!</definedName>
    <definedName name="BExB9DHI5I2TJ2LXYPM98EE81L27" localSheetId="3" hidden="1">#REF!</definedName>
    <definedName name="BExB9DHI5I2TJ2LXYPM98EE81L27" localSheetId="10" hidden="1">#REF!</definedName>
    <definedName name="BExB9DHI5I2TJ2LXYPM98EE81L27" hidden="1">#REF!</definedName>
    <definedName name="BExB9G6LZG5OQUY0GZLHX066V3D4" localSheetId="9" hidden="1">#REF!</definedName>
    <definedName name="BExB9G6LZG5OQUY0GZLHX066V3D4" localSheetId="12" hidden="1">#REF!</definedName>
    <definedName name="BExB9G6LZG5OQUY0GZLHX066V3D4" localSheetId="3" hidden="1">#REF!</definedName>
    <definedName name="BExB9G6LZG5OQUY0GZLHX066V3D4" localSheetId="10" hidden="1">#REF!</definedName>
    <definedName name="BExB9G6LZG5OQUY0GZLHX066V3D4" hidden="1">#REF!</definedName>
    <definedName name="BExB9IFG9FW3RQUDIMDFKIYDB4HE" localSheetId="9" hidden="1">#REF!</definedName>
    <definedName name="BExB9IFG9FW3RQUDIMDFKIYDB4HE" localSheetId="12" hidden="1">#REF!</definedName>
    <definedName name="BExB9IFG9FW3RQUDIMDFKIYDB4HE" localSheetId="3" hidden="1">#REF!</definedName>
    <definedName name="BExB9IFG9FW3RQUDIMDFKIYDB4HE" localSheetId="10" hidden="1">#REF!</definedName>
    <definedName name="BExB9IFG9FW3RQUDIMDFKIYDB4HE" hidden="1">#REF!</definedName>
    <definedName name="BExB9NDIZ7LGMTL8351GRA6VK2K0" localSheetId="9" hidden="1">#REF!</definedName>
    <definedName name="BExB9NDIZ7LGMTL8351GRA6VK2K0" localSheetId="12" hidden="1">#REF!</definedName>
    <definedName name="BExB9NDIZ7LGMTL8351GRA6VK2K0" localSheetId="3" hidden="1">#REF!</definedName>
    <definedName name="BExB9NDIZ7LGMTL8351GRA6VK2K0" localSheetId="10" hidden="1">#REF!</definedName>
    <definedName name="BExB9NDIZ7LGMTL8351GRA6VK2K0" hidden="1">#REF!</definedName>
    <definedName name="BExB9Q2MZZHBGW8QQKVEYIMJBPIE" localSheetId="9" hidden="1">#REF!</definedName>
    <definedName name="BExB9Q2MZZHBGW8QQKVEYIMJBPIE" localSheetId="12" hidden="1">#REF!</definedName>
    <definedName name="BExB9Q2MZZHBGW8QQKVEYIMJBPIE" localSheetId="3" hidden="1">#REF!</definedName>
    <definedName name="BExB9Q2MZZHBGW8QQKVEYIMJBPIE" localSheetId="10" hidden="1">#REF!</definedName>
    <definedName name="BExB9Q2MZZHBGW8QQKVEYIMJBPIE" hidden="1">#REF!</definedName>
    <definedName name="BExBA1GON0EZRJ20UYPILAPLNQWM" localSheetId="9" hidden="1">#REF!</definedName>
    <definedName name="BExBA1GON0EZRJ20UYPILAPLNQWM" localSheetId="12" hidden="1">#REF!</definedName>
    <definedName name="BExBA1GON0EZRJ20UYPILAPLNQWM" localSheetId="3" hidden="1">#REF!</definedName>
    <definedName name="BExBA1GON0EZRJ20UYPILAPLNQWM" localSheetId="10" hidden="1">#REF!</definedName>
    <definedName name="BExBA1GON0EZRJ20UYPILAPLNQWM" hidden="1">#REF!</definedName>
    <definedName name="BExBA525BALJ5HMTDMMSM5WWJ1YW" localSheetId="9" hidden="1">#REF!</definedName>
    <definedName name="BExBA525BALJ5HMTDMMSM5WWJ1YW" localSheetId="12" hidden="1">#REF!</definedName>
    <definedName name="BExBA525BALJ5HMTDMMSM5WWJ1YW" localSheetId="3" hidden="1">#REF!</definedName>
    <definedName name="BExBA525BALJ5HMTDMMSM5WWJ1YW" localSheetId="10" hidden="1">#REF!</definedName>
    <definedName name="BExBA525BALJ5HMTDMMSM5WWJ1YW" hidden="1">#REF!</definedName>
    <definedName name="BExBA69ASGYRZW1G1DYIS9QRRTBN" localSheetId="9" hidden="1">#REF!</definedName>
    <definedName name="BExBA69ASGYRZW1G1DYIS9QRRTBN" localSheetId="12" hidden="1">#REF!</definedName>
    <definedName name="BExBA69ASGYRZW1G1DYIS9QRRTBN" localSheetId="3" hidden="1">#REF!</definedName>
    <definedName name="BExBA69ASGYRZW1G1DYIS9QRRTBN" localSheetId="10" hidden="1">#REF!</definedName>
    <definedName name="BExBA69ASGYRZW1G1DYIS9QRRTBN" hidden="1">#REF!</definedName>
    <definedName name="BExBA6K42582A14WFFWQ3Q8QQWB6" localSheetId="9" hidden="1">#REF!</definedName>
    <definedName name="BExBA6K42582A14WFFWQ3Q8QQWB6" localSheetId="12" hidden="1">#REF!</definedName>
    <definedName name="BExBA6K42582A14WFFWQ3Q8QQWB6" localSheetId="3" hidden="1">#REF!</definedName>
    <definedName name="BExBA6K42582A14WFFWQ3Q8QQWB6" localSheetId="10" hidden="1">#REF!</definedName>
    <definedName name="BExBA6K42582A14WFFWQ3Q8QQWB6" hidden="1">#REF!</definedName>
    <definedName name="BExBA8I5D4R8R2PYQ1K16TWGTOEP" localSheetId="9" hidden="1">#REF!</definedName>
    <definedName name="BExBA8I5D4R8R2PYQ1K16TWGTOEP" localSheetId="12" hidden="1">#REF!</definedName>
    <definedName name="BExBA8I5D4R8R2PYQ1K16TWGTOEP" localSheetId="3" hidden="1">#REF!</definedName>
    <definedName name="BExBA8I5D4R8R2PYQ1K16TWGTOEP" localSheetId="10" hidden="1">#REF!</definedName>
    <definedName name="BExBA8I5D4R8R2PYQ1K16TWGTOEP" hidden="1">#REF!</definedName>
    <definedName name="BExBA93PE0DGUUTA7LLSIGBIXWE5" localSheetId="9" hidden="1">#REF!</definedName>
    <definedName name="BExBA93PE0DGUUTA7LLSIGBIXWE5" localSheetId="12" hidden="1">#REF!</definedName>
    <definedName name="BExBA93PE0DGUUTA7LLSIGBIXWE5" localSheetId="3" hidden="1">#REF!</definedName>
    <definedName name="BExBA93PE0DGUUTA7LLSIGBIXWE5" localSheetId="10" hidden="1">#REF!</definedName>
    <definedName name="BExBA93PE0DGUUTA7LLSIGBIXWE5" hidden="1">#REF!</definedName>
    <definedName name="BExBABCQMR685CQ1SC8CECO7GTGB" localSheetId="9" hidden="1">#REF!</definedName>
    <definedName name="BExBABCQMR685CQ1SC8CECO7GTGB" localSheetId="12" hidden="1">#REF!</definedName>
    <definedName name="BExBABCQMR685CQ1SC8CECO7GTGB" localSheetId="3" hidden="1">#REF!</definedName>
    <definedName name="BExBABCQMR685CQ1SC8CECO7GTGB" localSheetId="10" hidden="1">#REF!</definedName>
    <definedName name="BExBABCQMR685CQ1SC8CECO7GTGB" hidden="1">#REF!</definedName>
    <definedName name="BExBAI8X0FKDQJ6YZJQDTTG4ZCWY" localSheetId="9" hidden="1">#REF!</definedName>
    <definedName name="BExBAI8X0FKDQJ6YZJQDTTG4ZCWY" localSheetId="12" hidden="1">#REF!</definedName>
    <definedName name="BExBAI8X0FKDQJ6YZJQDTTG4ZCWY" localSheetId="3" hidden="1">#REF!</definedName>
    <definedName name="BExBAI8X0FKDQJ6YZJQDTTG4ZCWY" localSheetId="10" hidden="1">#REF!</definedName>
    <definedName name="BExBAI8X0FKDQJ6YZJQDTTG4ZCWY" hidden="1">#REF!</definedName>
    <definedName name="BExBAKN7XIBAXCF9PCNVS038PCQO" localSheetId="9" hidden="1">#REF!</definedName>
    <definedName name="BExBAKN7XIBAXCF9PCNVS038PCQO" localSheetId="12" hidden="1">#REF!</definedName>
    <definedName name="BExBAKN7XIBAXCF9PCNVS038PCQO" localSheetId="3" hidden="1">#REF!</definedName>
    <definedName name="BExBAKN7XIBAXCF9PCNVS038PCQO" localSheetId="10" hidden="1">#REF!</definedName>
    <definedName name="BExBAKN7XIBAXCF9PCNVS038PCQO" hidden="1">#REF!</definedName>
    <definedName name="BExBAKXZ7PBW3DDKKA5MWC1ZUC7O" localSheetId="9" hidden="1">#REF!</definedName>
    <definedName name="BExBAKXZ7PBW3DDKKA5MWC1ZUC7O" localSheetId="12" hidden="1">#REF!</definedName>
    <definedName name="BExBAKXZ7PBW3DDKKA5MWC1ZUC7O" localSheetId="3" hidden="1">#REF!</definedName>
    <definedName name="BExBAKXZ7PBW3DDKKA5MWC1ZUC7O" localSheetId="10" hidden="1">#REF!</definedName>
    <definedName name="BExBAKXZ7PBW3DDKKA5MWC1ZUC7O" hidden="1">#REF!</definedName>
    <definedName name="BExBAO8NLXZXHO6KCIECSFCH3RR0" localSheetId="9" hidden="1">#REF!</definedName>
    <definedName name="BExBAO8NLXZXHO6KCIECSFCH3RR0" localSheetId="12" hidden="1">#REF!</definedName>
    <definedName name="BExBAO8NLXZXHO6KCIECSFCH3RR0" localSheetId="3" hidden="1">#REF!</definedName>
    <definedName name="BExBAO8NLXZXHO6KCIECSFCH3RR0" localSheetId="10" hidden="1">#REF!</definedName>
    <definedName name="BExBAO8NLXZXHO6KCIECSFCH3RR0" hidden="1">#REF!</definedName>
    <definedName name="BExBAOOT1KBSIEISN1ADL4RMY879" localSheetId="9" hidden="1">#REF!</definedName>
    <definedName name="BExBAOOT1KBSIEISN1ADL4RMY879" localSheetId="12" hidden="1">#REF!</definedName>
    <definedName name="BExBAOOT1KBSIEISN1ADL4RMY879" localSheetId="3" hidden="1">#REF!</definedName>
    <definedName name="BExBAOOT1KBSIEISN1ADL4RMY879" localSheetId="10" hidden="1">#REF!</definedName>
    <definedName name="BExBAOOT1KBSIEISN1ADL4RMY879" hidden="1">#REF!</definedName>
    <definedName name="BExBAVKX8Q09370X1GCZWJ4E91YJ" localSheetId="9" hidden="1">#REF!</definedName>
    <definedName name="BExBAVKX8Q09370X1GCZWJ4E91YJ" localSheetId="12" hidden="1">#REF!</definedName>
    <definedName name="BExBAVKX8Q09370X1GCZWJ4E91YJ" localSheetId="3" hidden="1">#REF!</definedName>
    <definedName name="BExBAVKX8Q09370X1GCZWJ4E91YJ" localSheetId="10" hidden="1">#REF!</definedName>
    <definedName name="BExBAVKX8Q09370X1GCZWJ4E91YJ" hidden="1">#REF!</definedName>
    <definedName name="BExBAX2X2ENJYO4QTR5VAIQ86L7B" localSheetId="9" hidden="1">#REF!</definedName>
    <definedName name="BExBAX2X2ENJYO4QTR5VAIQ86L7B" localSheetId="12" hidden="1">#REF!</definedName>
    <definedName name="BExBAX2X2ENJYO4QTR5VAIQ86L7B" localSheetId="3" hidden="1">#REF!</definedName>
    <definedName name="BExBAX2X2ENJYO4QTR5VAIQ86L7B" localSheetId="10" hidden="1">#REF!</definedName>
    <definedName name="BExBAX2X2ENJYO4QTR5VAIQ86L7B" hidden="1">#REF!</definedName>
    <definedName name="BExBAZ13D3F1DVJQ6YJ8JGUYEYJE" localSheetId="9" hidden="1">#REF!</definedName>
    <definedName name="BExBAZ13D3F1DVJQ6YJ8JGUYEYJE" localSheetId="12" hidden="1">#REF!</definedName>
    <definedName name="BExBAZ13D3F1DVJQ6YJ8JGUYEYJE" localSheetId="3" hidden="1">#REF!</definedName>
    <definedName name="BExBAZ13D3F1DVJQ6YJ8JGUYEYJE" localSheetId="10" hidden="1">#REF!</definedName>
    <definedName name="BExBAZ13D3F1DVJQ6YJ8JGUYEYJE" hidden="1">#REF!</definedName>
    <definedName name="BExBBMPCB1QOZY8WWEX4J21JDE6U" localSheetId="9" hidden="1">#REF!</definedName>
    <definedName name="BExBBMPCB1QOZY8WWEX4J21JDE6U" localSheetId="12" hidden="1">#REF!</definedName>
    <definedName name="BExBBMPCB1QOZY8WWEX4J21JDE6U" localSheetId="3" hidden="1">#REF!</definedName>
    <definedName name="BExBBMPCB1QOZY8WWEX4J21JDE6U" localSheetId="10" hidden="1">#REF!</definedName>
    <definedName name="BExBBMPCB1QOZY8WWEX4J21JDE6U" hidden="1">#REF!</definedName>
    <definedName name="BExBBU1QQWUE0YFG7O1TN0RFLSSG" localSheetId="9" hidden="1">#REF!</definedName>
    <definedName name="BExBBU1QQWUE0YFG7O1TN0RFLSSG" localSheetId="12" hidden="1">#REF!</definedName>
    <definedName name="BExBBU1QQWUE0YFG7O1TN0RFLSSG" localSheetId="3" hidden="1">#REF!</definedName>
    <definedName name="BExBBU1QQWUE0YFG7O1TN0RFLSSG" localSheetId="10" hidden="1">#REF!</definedName>
    <definedName name="BExBBU1QQWUE0YFG7O1TN0RFLSSG" hidden="1">#REF!</definedName>
    <definedName name="BExBBUCJQRR74Q7GPWDEZXYK2KJL" localSheetId="9" hidden="1">#REF!</definedName>
    <definedName name="BExBBUCJQRR74Q7GPWDEZXYK2KJL" localSheetId="12" hidden="1">#REF!</definedName>
    <definedName name="BExBBUCJQRR74Q7GPWDEZXYK2KJL" localSheetId="3" hidden="1">#REF!</definedName>
    <definedName name="BExBBUCJQRR74Q7GPWDEZXYK2KJL" localSheetId="10" hidden="1">#REF!</definedName>
    <definedName name="BExBBUCJQRR74Q7GPWDEZXYK2KJL" hidden="1">#REF!</definedName>
    <definedName name="BExBBV8XVMD9CKZY711T0BN7H3PM" localSheetId="9" hidden="1">#REF!</definedName>
    <definedName name="BExBBV8XVMD9CKZY711T0BN7H3PM" localSheetId="12" hidden="1">#REF!</definedName>
    <definedName name="BExBBV8XVMD9CKZY711T0BN7H3PM" localSheetId="3" hidden="1">#REF!</definedName>
    <definedName name="BExBBV8XVMD9CKZY711T0BN7H3PM" localSheetId="10" hidden="1">#REF!</definedName>
    <definedName name="BExBBV8XVMD9CKZY711T0BN7H3PM" hidden="1">#REF!</definedName>
    <definedName name="BExBC78HXWXHO3XAB6E8NVTBGLJS" localSheetId="9" hidden="1">#REF!</definedName>
    <definedName name="BExBC78HXWXHO3XAB6E8NVTBGLJS" localSheetId="12" hidden="1">#REF!</definedName>
    <definedName name="BExBC78HXWXHO3XAB6E8NVTBGLJS" localSheetId="3" hidden="1">#REF!</definedName>
    <definedName name="BExBC78HXWXHO3XAB6E8NVTBGLJS" localSheetId="10" hidden="1">#REF!</definedName>
    <definedName name="BExBC78HXWXHO3XAB6E8NVTBGLJS" hidden="1">#REF!</definedName>
    <definedName name="BExBCFH3SMGZ2IPHFB6BCM9O3W0H" localSheetId="9" hidden="1">#REF!</definedName>
    <definedName name="BExBCFH3SMGZ2IPHFB6BCM9O3W0H" localSheetId="12" hidden="1">#REF!</definedName>
    <definedName name="BExBCFH3SMGZ2IPHFB6BCM9O3W0H" localSheetId="3" hidden="1">#REF!</definedName>
    <definedName name="BExBCFH3SMGZ2IPHFB6BCM9O3W0H" localSheetId="10" hidden="1">#REF!</definedName>
    <definedName name="BExBCFH3SMGZ2IPHFB6BCM9O3W0H" hidden="1">#REF!</definedName>
    <definedName name="BExBCK9SCAABKOT9IP6TEPRR7YDT" localSheetId="9" hidden="1">#REF!</definedName>
    <definedName name="BExBCK9SCAABKOT9IP6TEPRR7YDT" localSheetId="12" hidden="1">#REF!</definedName>
    <definedName name="BExBCK9SCAABKOT9IP6TEPRR7YDT" localSheetId="3" hidden="1">#REF!</definedName>
    <definedName name="BExBCK9SCAABKOT9IP6TEPRR7YDT" localSheetId="10" hidden="1">#REF!</definedName>
    <definedName name="BExBCK9SCAABKOT9IP6TEPRR7YDT" hidden="1">#REF!</definedName>
    <definedName name="BExBCKKJFFT2RP50WNPKBT7X8PJ3" localSheetId="12" hidden="1">#REF!</definedName>
    <definedName name="BExBCKKJFFT2RP50WNPKBT7X8PJ3" hidden="1">#REF!</definedName>
    <definedName name="BExBCKKJTIRKC1RZJRTK65HHLX4W" localSheetId="9" hidden="1">#REF!</definedName>
    <definedName name="BExBCKKJTIRKC1RZJRTK65HHLX4W" localSheetId="12" hidden="1">#REF!</definedName>
    <definedName name="BExBCKKJTIRKC1RZJRTK65HHLX4W" localSheetId="3" hidden="1">#REF!</definedName>
    <definedName name="BExBCKKJTIRKC1RZJRTK65HHLX4W" localSheetId="10" hidden="1">#REF!</definedName>
    <definedName name="BExBCKKJTIRKC1RZJRTK65HHLX4W" hidden="1">#REF!</definedName>
    <definedName name="BExBCLMEPAN3XXX174TU8SS0627Q" localSheetId="9" hidden="1">#REF!</definedName>
    <definedName name="BExBCLMEPAN3XXX174TU8SS0627Q" localSheetId="12" hidden="1">#REF!</definedName>
    <definedName name="BExBCLMEPAN3XXX174TU8SS0627Q" localSheetId="3" hidden="1">#REF!</definedName>
    <definedName name="BExBCLMEPAN3XXX174TU8SS0627Q" localSheetId="10" hidden="1">#REF!</definedName>
    <definedName name="BExBCLMEPAN3XXX174TU8SS0627Q" hidden="1">#REF!</definedName>
    <definedName name="BExBCRBEYR2KZ8FAQFZ2NHY13WIY" localSheetId="9" hidden="1">#REF!</definedName>
    <definedName name="BExBCRBEYR2KZ8FAQFZ2NHY13WIY" localSheetId="12" hidden="1">#REF!</definedName>
    <definedName name="BExBCRBEYR2KZ8FAQFZ2NHY13WIY" localSheetId="3" hidden="1">#REF!</definedName>
    <definedName name="BExBCRBEYR2KZ8FAQFZ2NHY13WIY" localSheetId="10" hidden="1">#REF!</definedName>
    <definedName name="BExBCRBEYR2KZ8FAQFZ2NHY13WIY" hidden="1">#REF!</definedName>
    <definedName name="BExBD4I559NXSV6J07Q343TKYMVJ" localSheetId="9" hidden="1">#REF!</definedName>
    <definedName name="BExBD4I559NXSV6J07Q343TKYMVJ" localSheetId="12" hidden="1">#REF!</definedName>
    <definedName name="BExBD4I559NXSV6J07Q343TKYMVJ" localSheetId="3" hidden="1">#REF!</definedName>
    <definedName name="BExBD4I559NXSV6J07Q343TKYMVJ" localSheetId="10" hidden="1">#REF!</definedName>
    <definedName name="BExBD4I559NXSV6J07Q343TKYMVJ" hidden="1">#REF!</definedName>
    <definedName name="BExBD9W8C0W9N6L1AFL18JP4H94W" localSheetId="9" hidden="1">#REF!</definedName>
    <definedName name="BExBD9W8C0W9N6L1AFL18JP4H94W" localSheetId="12" hidden="1">#REF!</definedName>
    <definedName name="BExBD9W8C0W9N6L1AFL18JP4H94W" localSheetId="3" hidden="1">#REF!</definedName>
    <definedName name="BExBD9W8C0W9N6L1AFL18JP4H94W" localSheetId="10" hidden="1">#REF!</definedName>
    <definedName name="BExBD9W8C0W9N6L1AFL18JP4H94W" hidden="1">#REF!</definedName>
    <definedName name="BExBDBZQLTX3OGFYGULQFK5WEZU5" localSheetId="9" hidden="1">#REF!</definedName>
    <definedName name="BExBDBZQLTX3OGFYGULQFK5WEZU5" localSheetId="12" hidden="1">#REF!</definedName>
    <definedName name="BExBDBZQLTX3OGFYGULQFK5WEZU5" localSheetId="3" hidden="1">#REF!</definedName>
    <definedName name="BExBDBZQLTX3OGFYGULQFK5WEZU5" localSheetId="10" hidden="1">#REF!</definedName>
    <definedName name="BExBDBZQLTX3OGFYGULQFK5WEZU5" hidden="1">#REF!</definedName>
    <definedName name="BExBDJS9TUEU8Z84IV59E5V4T8K6" localSheetId="9" hidden="1">#REF!</definedName>
    <definedName name="BExBDJS9TUEU8Z84IV59E5V4T8K6" localSheetId="12" hidden="1">#REF!</definedName>
    <definedName name="BExBDJS9TUEU8Z84IV59E5V4T8K6" localSheetId="3" hidden="1">#REF!</definedName>
    <definedName name="BExBDJS9TUEU8Z84IV59E5V4T8K6" localSheetId="10" hidden="1">#REF!</definedName>
    <definedName name="BExBDJS9TUEU8Z84IV59E5V4T8K6" hidden="1">#REF!</definedName>
    <definedName name="BExBDKOMSVH4XMH52CFJ3F028I9R" localSheetId="9" hidden="1">#REF!</definedName>
    <definedName name="BExBDKOMSVH4XMH52CFJ3F028I9R" localSheetId="12" hidden="1">#REF!</definedName>
    <definedName name="BExBDKOMSVH4XMH52CFJ3F028I9R" localSheetId="3" hidden="1">#REF!</definedName>
    <definedName name="BExBDKOMSVH4XMH52CFJ3F028I9R" localSheetId="10" hidden="1">#REF!</definedName>
    <definedName name="BExBDKOMSVH4XMH52CFJ3F028I9R" hidden="1">#REF!</definedName>
    <definedName name="BExBDSRXVZQ0W5WXQMP5XD00GRRL" localSheetId="9" hidden="1">#REF!</definedName>
    <definedName name="BExBDSRXVZQ0W5WXQMP5XD00GRRL" localSheetId="12" hidden="1">#REF!</definedName>
    <definedName name="BExBDSRXVZQ0W5WXQMP5XD00GRRL" localSheetId="3" hidden="1">#REF!</definedName>
    <definedName name="BExBDSRXVZQ0W5WXQMP5XD00GRRL" localSheetId="10" hidden="1">#REF!</definedName>
    <definedName name="BExBDSRXVZQ0W5WXQMP5XD00GRRL" hidden="1">#REF!</definedName>
    <definedName name="BExBDTJ0J7XEHB9OATXFF5I8FZBJ" localSheetId="9" hidden="1">#REF!</definedName>
    <definedName name="BExBDTJ0J7XEHB9OATXFF5I8FZBJ" localSheetId="12" hidden="1">#REF!</definedName>
    <definedName name="BExBDTJ0J7XEHB9OATXFF5I8FZBJ" localSheetId="3" hidden="1">#REF!</definedName>
    <definedName name="BExBDTJ0J7XEHB9OATXFF5I8FZBJ" localSheetId="10" hidden="1">#REF!</definedName>
    <definedName name="BExBDTJ0J7XEHB9OATXFF5I8FZBJ" hidden="1">#REF!</definedName>
    <definedName name="BExBDUVGK3E1J4JY9ZYTS7V14BLY" localSheetId="9" hidden="1">#REF!</definedName>
    <definedName name="BExBDUVGK3E1J4JY9ZYTS7V14BLY" localSheetId="12" hidden="1">#REF!</definedName>
    <definedName name="BExBDUVGK3E1J4JY9ZYTS7V14BLY" localSheetId="3" hidden="1">#REF!</definedName>
    <definedName name="BExBDUVGK3E1J4JY9ZYTS7V14BLY" localSheetId="10" hidden="1">#REF!</definedName>
    <definedName name="BExBDUVGK3E1J4JY9ZYTS7V14BLY" hidden="1">#REF!</definedName>
    <definedName name="BExBE0KGY14GSWOGPU4HSJRLD2UD" localSheetId="9" hidden="1">#REF!</definedName>
    <definedName name="BExBE0KGY14GSWOGPU4HSJRLD2UD" localSheetId="12" hidden="1">#REF!</definedName>
    <definedName name="BExBE0KGY14GSWOGPU4HSJRLD2UD" localSheetId="3" hidden="1">#REF!</definedName>
    <definedName name="BExBE0KGY14GSWOGPU4HSJRLD2UD" localSheetId="10" hidden="1">#REF!</definedName>
    <definedName name="BExBE0KGY14GSWOGPU4HSJRLD2UD" hidden="1">#REF!</definedName>
    <definedName name="BExBE162OSBKD30I7T1DKKPT3I9I" localSheetId="9" hidden="1">#REF!</definedName>
    <definedName name="BExBE162OSBKD30I7T1DKKPT3I9I" localSheetId="12" hidden="1">#REF!</definedName>
    <definedName name="BExBE162OSBKD30I7T1DKKPT3I9I" localSheetId="3" hidden="1">#REF!</definedName>
    <definedName name="BExBE162OSBKD30I7T1DKKPT3I9I" localSheetId="10" hidden="1">#REF!</definedName>
    <definedName name="BExBE162OSBKD30I7T1DKKPT3I9I" hidden="1">#REF!</definedName>
    <definedName name="BExBEC9ATLQZF86W1M3APSM4HEOH" localSheetId="9" hidden="1">#REF!</definedName>
    <definedName name="BExBEC9ATLQZF86W1M3APSM4HEOH" localSheetId="12" hidden="1">#REF!</definedName>
    <definedName name="BExBEC9ATLQZF86W1M3APSM4HEOH" localSheetId="3" hidden="1">#REF!</definedName>
    <definedName name="BExBEC9ATLQZF86W1M3APSM4HEOH" localSheetId="10" hidden="1">#REF!</definedName>
    <definedName name="BExBEC9ATLQZF86W1M3APSM4HEOH" hidden="1">#REF!</definedName>
    <definedName name="BExBEXU4CFCM1P5CTZ4NE14PBGDA" localSheetId="9" hidden="1">#REF!</definedName>
    <definedName name="BExBEXU4CFCM1P5CTZ4NE14PBGDA" localSheetId="12" hidden="1">#REF!</definedName>
    <definedName name="BExBEXU4CFCM1P5CTZ4NE14PBGDA" localSheetId="3" hidden="1">#REF!</definedName>
    <definedName name="BExBEXU4CFCM1P5CTZ4NE14PBGDA" localSheetId="10" hidden="1">#REF!</definedName>
    <definedName name="BExBEXU4CFCM1P5CTZ4NE14PBGDA" hidden="1">#REF!</definedName>
    <definedName name="BExBEYFQJE9YK12A6JBMRFKEC7RN" localSheetId="9" hidden="1">#REF!</definedName>
    <definedName name="BExBEYFQJE9YK12A6JBMRFKEC7RN" localSheetId="12" hidden="1">#REF!</definedName>
    <definedName name="BExBEYFQJE9YK12A6JBMRFKEC7RN" localSheetId="3" hidden="1">#REF!</definedName>
    <definedName name="BExBEYFQJE9YK12A6JBMRFKEC7RN" localSheetId="10" hidden="1">#REF!</definedName>
    <definedName name="BExBEYFQJE9YK12A6JBMRFKEC7RN" hidden="1">#REF!</definedName>
    <definedName name="BExBG1ED81J2O4A2S5F5Y3BPHMCR" localSheetId="9" hidden="1">#REF!</definedName>
    <definedName name="BExBG1ED81J2O4A2S5F5Y3BPHMCR" localSheetId="12" hidden="1">#REF!</definedName>
    <definedName name="BExBG1ED81J2O4A2S5F5Y3BPHMCR" localSheetId="3" hidden="1">#REF!</definedName>
    <definedName name="BExBG1ED81J2O4A2S5F5Y3BPHMCR" localSheetId="10" hidden="1">#REF!</definedName>
    <definedName name="BExBG1ED81J2O4A2S5F5Y3BPHMCR" hidden="1">#REF!</definedName>
    <definedName name="BExCRK0K58VDM9V35DGI6VK8C92V" localSheetId="9" hidden="1">#REF!</definedName>
    <definedName name="BExCRK0K58VDM9V35DGI6VK8C92V" localSheetId="12" hidden="1">#REF!</definedName>
    <definedName name="BExCRK0K58VDM9V35DGI6VK8C92V" localSheetId="3" hidden="1">#REF!</definedName>
    <definedName name="BExCRK0K58VDM9V35DGI6VK8C92V" localSheetId="10" hidden="1">#REF!</definedName>
    <definedName name="BExCRK0K58VDM9V35DGI6VK8C92V" hidden="1">#REF!</definedName>
    <definedName name="BExCRLIHS7466WFJ3RPIUGGXYESZ" localSheetId="9" hidden="1">#REF!</definedName>
    <definedName name="BExCRLIHS7466WFJ3RPIUGGXYESZ" localSheetId="12" hidden="1">#REF!</definedName>
    <definedName name="BExCRLIHS7466WFJ3RPIUGGXYESZ" localSheetId="3" hidden="1">#REF!</definedName>
    <definedName name="BExCRLIHS7466WFJ3RPIUGGXYESZ" localSheetId="10" hidden="1">#REF!</definedName>
    <definedName name="BExCRLIHS7466WFJ3RPIUGGXYESZ" hidden="1">#REF!</definedName>
    <definedName name="BExCRXSXMF4LHAQZHN64FXJPMVZ7" localSheetId="9" hidden="1">#REF!</definedName>
    <definedName name="BExCRXSXMF4LHAQZHN64FXJPMVZ7" localSheetId="12" hidden="1">#REF!</definedName>
    <definedName name="BExCRXSXMF4LHAQZHN64FXJPMVZ7" localSheetId="3" hidden="1">#REF!</definedName>
    <definedName name="BExCRXSXMF4LHAQZHN64FXJPMVZ7" localSheetId="10" hidden="1">#REF!</definedName>
    <definedName name="BExCRXSXMF4LHAQZHN64FXJPMVZ7" hidden="1">#REF!</definedName>
    <definedName name="BExCS1EDDUEAEWHVYXHIP9I1WCJH" localSheetId="9" hidden="1">#REF!</definedName>
    <definedName name="BExCS1EDDUEAEWHVYXHIP9I1WCJH" localSheetId="12" hidden="1">#REF!</definedName>
    <definedName name="BExCS1EDDUEAEWHVYXHIP9I1WCJH" localSheetId="3" hidden="1">#REF!</definedName>
    <definedName name="BExCS1EDDUEAEWHVYXHIP9I1WCJH" localSheetId="10" hidden="1">#REF!</definedName>
    <definedName name="BExCS1EDDUEAEWHVYXHIP9I1WCJH" hidden="1">#REF!</definedName>
    <definedName name="BExCS1P5QG0X3OTHKX07RALOE5T5" localSheetId="9" hidden="1">#REF!</definedName>
    <definedName name="BExCS1P5QG0X3OTHKX07RALOE5T5" localSheetId="12" hidden="1">#REF!</definedName>
    <definedName name="BExCS1P5QG0X3OTHKX07RALOE5T5" localSheetId="3" hidden="1">#REF!</definedName>
    <definedName name="BExCS1P5QG0X3OTHKX07RALOE5T5" localSheetId="10" hidden="1">#REF!</definedName>
    <definedName name="BExCS1P5QG0X3OTHKX07RALOE5T5" hidden="1">#REF!</definedName>
    <definedName name="BExCS7ZPMHFJ4UJDAL8CQOLSZ13B" localSheetId="9" hidden="1">#REF!</definedName>
    <definedName name="BExCS7ZPMHFJ4UJDAL8CQOLSZ13B" localSheetId="12" hidden="1">#REF!</definedName>
    <definedName name="BExCS7ZPMHFJ4UJDAL8CQOLSZ13B" localSheetId="3" hidden="1">#REF!</definedName>
    <definedName name="BExCS7ZPMHFJ4UJDAL8CQOLSZ13B" localSheetId="10" hidden="1">#REF!</definedName>
    <definedName name="BExCS7ZPMHFJ4UJDAL8CQOLSZ13B" hidden="1">#REF!</definedName>
    <definedName name="BExCS8W4NJUZH9S1CYB6XSDLEPBW" localSheetId="9" hidden="1">#REF!</definedName>
    <definedName name="BExCS8W4NJUZH9S1CYB6XSDLEPBW" localSheetId="12" hidden="1">#REF!</definedName>
    <definedName name="BExCS8W4NJUZH9S1CYB6XSDLEPBW" localSheetId="3" hidden="1">#REF!</definedName>
    <definedName name="BExCS8W4NJUZH9S1CYB6XSDLEPBW" localSheetId="10" hidden="1">#REF!</definedName>
    <definedName name="BExCS8W4NJUZH9S1CYB6XSDLEPBW" hidden="1">#REF!</definedName>
    <definedName name="BExCSAE1M6G20R41J0Y24YNN0YC1" localSheetId="9" hidden="1">#REF!</definedName>
    <definedName name="BExCSAE1M6G20R41J0Y24YNN0YC1" localSheetId="12" hidden="1">#REF!</definedName>
    <definedName name="BExCSAE1M6G20R41J0Y24YNN0YC1" localSheetId="3" hidden="1">#REF!</definedName>
    <definedName name="BExCSAE1M6G20R41J0Y24YNN0YC1" localSheetId="10" hidden="1">#REF!</definedName>
    <definedName name="BExCSAE1M6G20R41J0Y24YNN0YC1" hidden="1">#REF!</definedName>
    <definedName name="BExCSAOUZOYKHN7HV511TO8VDJ02" localSheetId="9" hidden="1">#REF!</definedName>
    <definedName name="BExCSAOUZOYKHN7HV511TO8VDJ02" localSheetId="12" hidden="1">#REF!</definedName>
    <definedName name="BExCSAOUZOYKHN7HV511TO8VDJ02" localSheetId="3" hidden="1">#REF!</definedName>
    <definedName name="BExCSAOUZOYKHN7HV511TO8VDJ02" localSheetId="10" hidden="1">#REF!</definedName>
    <definedName name="BExCSAOUZOYKHN7HV511TO8VDJ02" hidden="1">#REF!</definedName>
    <definedName name="BExCSJ2XVKHN6ULCF7JML0TCRKEO" localSheetId="9" hidden="1">#REF!</definedName>
    <definedName name="BExCSJ2XVKHN6ULCF7JML0TCRKEO" localSheetId="12" hidden="1">#REF!</definedName>
    <definedName name="BExCSJ2XVKHN6ULCF7JML0TCRKEO" localSheetId="3" hidden="1">#REF!</definedName>
    <definedName name="BExCSJ2XVKHN6ULCF7JML0TCRKEO" localSheetId="10" hidden="1">#REF!</definedName>
    <definedName name="BExCSJ2XVKHN6ULCF7JML0TCRKEO" hidden="1">#REF!</definedName>
    <definedName name="BExCSMOFTXSUEC1T46LR1UPYRCX5" localSheetId="9" hidden="1">#REF!</definedName>
    <definedName name="BExCSMOFTXSUEC1T46LR1UPYRCX5" localSheetId="12" hidden="1">#REF!</definedName>
    <definedName name="BExCSMOFTXSUEC1T46LR1UPYRCX5" localSheetId="3" hidden="1">#REF!</definedName>
    <definedName name="BExCSMOFTXSUEC1T46LR1UPYRCX5" localSheetId="10" hidden="1">#REF!</definedName>
    <definedName name="BExCSMOFTXSUEC1T46LR1UPYRCX5" hidden="1">#REF!</definedName>
    <definedName name="BExCSSDG3TM6TPKS19E9QYJEELZ6" localSheetId="9" hidden="1">#REF!</definedName>
    <definedName name="BExCSSDG3TM6TPKS19E9QYJEELZ6" localSheetId="12" hidden="1">#REF!</definedName>
    <definedName name="BExCSSDG3TM6TPKS19E9QYJEELZ6" localSheetId="3" hidden="1">#REF!</definedName>
    <definedName name="BExCSSDG3TM6TPKS19E9QYJEELZ6" localSheetId="10" hidden="1">#REF!</definedName>
    <definedName name="BExCSSDG3TM6TPKS19E9QYJEELZ6" hidden="1">#REF!</definedName>
    <definedName name="BExCSZV7U67UWXL2HKJNM5W1E4OO" localSheetId="9" hidden="1">#REF!</definedName>
    <definedName name="BExCSZV7U67UWXL2HKJNM5W1E4OO" localSheetId="12" hidden="1">#REF!</definedName>
    <definedName name="BExCSZV7U67UWXL2HKJNM5W1E4OO" localSheetId="3" hidden="1">#REF!</definedName>
    <definedName name="BExCSZV7U67UWXL2HKJNM5W1E4OO" localSheetId="10" hidden="1">#REF!</definedName>
    <definedName name="BExCSZV7U67UWXL2HKJNM5W1E4OO" hidden="1">#REF!</definedName>
    <definedName name="BExCT4NSDT61OCH04Y2QIFIOP75H" localSheetId="9" hidden="1">#REF!</definedName>
    <definedName name="BExCT4NSDT61OCH04Y2QIFIOP75H" localSheetId="12" hidden="1">#REF!</definedName>
    <definedName name="BExCT4NSDT61OCH04Y2QIFIOP75H" localSheetId="3" hidden="1">#REF!</definedName>
    <definedName name="BExCT4NSDT61OCH04Y2QIFIOP75H" localSheetId="10" hidden="1">#REF!</definedName>
    <definedName name="BExCT4NSDT61OCH04Y2QIFIOP75H" hidden="1">#REF!</definedName>
    <definedName name="BExCTHZWIPJVLE56GATEFKPIKLK2" localSheetId="9" hidden="1">#REF!</definedName>
    <definedName name="BExCTHZWIPJVLE56GATEFKPIKLK2" localSheetId="12" hidden="1">#REF!</definedName>
    <definedName name="BExCTHZWIPJVLE56GATEFKPIKLK2" localSheetId="3" hidden="1">#REF!</definedName>
    <definedName name="BExCTHZWIPJVLE56GATEFKPIKLK2" localSheetId="10" hidden="1">#REF!</definedName>
    <definedName name="BExCTHZWIPJVLE56GATEFKPIKLK2" hidden="1">#REF!</definedName>
    <definedName name="BExCTW8G3VCZ55S09HTUGXKB1P2M" localSheetId="9" hidden="1">#REF!</definedName>
    <definedName name="BExCTW8G3VCZ55S09HTUGXKB1P2M" localSheetId="12" hidden="1">#REF!</definedName>
    <definedName name="BExCTW8G3VCZ55S09HTUGXKB1P2M" localSheetId="3" hidden="1">#REF!</definedName>
    <definedName name="BExCTW8G3VCZ55S09HTUGXKB1P2M" localSheetId="10" hidden="1">#REF!</definedName>
    <definedName name="BExCTW8G3VCZ55S09HTUGXKB1P2M" hidden="1">#REF!</definedName>
    <definedName name="BExCTYS2KX0QANOLT8LGZ9WV3S3T" localSheetId="9" hidden="1">#REF!</definedName>
    <definedName name="BExCTYS2KX0QANOLT8LGZ9WV3S3T" localSheetId="12" hidden="1">#REF!</definedName>
    <definedName name="BExCTYS2KX0QANOLT8LGZ9WV3S3T" localSheetId="3" hidden="1">#REF!</definedName>
    <definedName name="BExCTYS2KX0QANOLT8LGZ9WV3S3T" localSheetId="10" hidden="1">#REF!</definedName>
    <definedName name="BExCTYS2KX0QANOLT8LGZ9WV3S3T" hidden="1">#REF!</definedName>
    <definedName name="BExCTZ2V6H9TT6LFGK3SADZ2TIGQ" localSheetId="9" hidden="1">#REF!</definedName>
    <definedName name="BExCTZ2V6H9TT6LFGK3SADZ2TIGQ" localSheetId="12" hidden="1">#REF!</definedName>
    <definedName name="BExCTZ2V6H9TT6LFGK3SADZ2TIGQ" localSheetId="3" hidden="1">#REF!</definedName>
    <definedName name="BExCTZ2V6H9TT6LFGK3SADZ2TIGQ" localSheetId="10" hidden="1">#REF!</definedName>
    <definedName name="BExCTZ2V6H9TT6LFGK3SADZ2TIGQ" hidden="1">#REF!</definedName>
    <definedName name="BExCTZZ9JNES4EDHW97NP0EGQALX" localSheetId="9" hidden="1">#REF!</definedName>
    <definedName name="BExCTZZ9JNES4EDHW97NP0EGQALX" localSheetId="12" hidden="1">#REF!</definedName>
    <definedName name="BExCTZZ9JNES4EDHW97NP0EGQALX" localSheetId="3" hidden="1">#REF!</definedName>
    <definedName name="BExCTZZ9JNES4EDHW97NP0EGQALX" localSheetId="10" hidden="1">#REF!</definedName>
    <definedName name="BExCTZZ9JNES4EDHW97NP0EGQALX" hidden="1">#REF!</definedName>
    <definedName name="BExCU0A1V6NMZQ9ASYJ8QIVQ5UR2" localSheetId="9" hidden="1">#REF!</definedName>
    <definedName name="BExCU0A1V6NMZQ9ASYJ8QIVQ5UR2" localSheetId="12" hidden="1">#REF!</definedName>
    <definedName name="BExCU0A1V6NMZQ9ASYJ8QIVQ5UR2" localSheetId="3" hidden="1">#REF!</definedName>
    <definedName name="BExCU0A1V6NMZQ9ASYJ8QIVQ5UR2" localSheetId="10" hidden="1">#REF!</definedName>
    <definedName name="BExCU0A1V6NMZQ9ASYJ8QIVQ5UR2" hidden="1">#REF!</definedName>
    <definedName name="BExCU2834920JBHSPCRC4UF80OLL" localSheetId="9" hidden="1">#REF!</definedName>
    <definedName name="BExCU2834920JBHSPCRC4UF80OLL" localSheetId="12" hidden="1">#REF!</definedName>
    <definedName name="BExCU2834920JBHSPCRC4UF80OLL" localSheetId="3" hidden="1">#REF!</definedName>
    <definedName name="BExCU2834920JBHSPCRC4UF80OLL" localSheetId="10" hidden="1">#REF!</definedName>
    <definedName name="BExCU2834920JBHSPCRC4UF80OLL" hidden="1">#REF!</definedName>
    <definedName name="BExCU8O54I3P3WRYWY1CRP3S78QY" localSheetId="9" hidden="1">#REF!</definedName>
    <definedName name="BExCU8O54I3P3WRYWY1CRP3S78QY" localSheetId="12" hidden="1">#REF!</definedName>
    <definedName name="BExCU8O54I3P3WRYWY1CRP3S78QY" localSheetId="3" hidden="1">#REF!</definedName>
    <definedName name="BExCU8O54I3P3WRYWY1CRP3S78QY" localSheetId="10" hidden="1">#REF!</definedName>
    <definedName name="BExCU8O54I3P3WRYWY1CRP3S78QY" hidden="1">#REF!</definedName>
    <definedName name="BExCUDRJO23YOKT8GPWOVQ4XEHF5" localSheetId="9" hidden="1">#REF!</definedName>
    <definedName name="BExCUDRJO23YOKT8GPWOVQ4XEHF5" localSheetId="12" hidden="1">#REF!</definedName>
    <definedName name="BExCUDRJO23YOKT8GPWOVQ4XEHF5" localSheetId="3" hidden="1">#REF!</definedName>
    <definedName name="BExCUDRJO23YOKT8GPWOVQ4XEHF5" localSheetId="10" hidden="1">#REF!</definedName>
    <definedName name="BExCUDRJO23YOKT8GPWOVQ4XEHF5" hidden="1">#REF!</definedName>
    <definedName name="BExCULEOALM7SEHVMQC4B4N25MRM" localSheetId="9" hidden="1">#REF!</definedName>
    <definedName name="BExCULEOALM7SEHVMQC4B4N25MRM" localSheetId="12" hidden="1">#REF!</definedName>
    <definedName name="BExCULEOALM7SEHVMQC4B4N25MRM" localSheetId="3" hidden="1">#REF!</definedName>
    <definedName name="BExCULEOALM7SEHVMQC4B4N25MRM" localSheetId="10" hidden="1">#REF!</definedName>
    <definedName name="BExCULEOALM7SEHVMQC4B4N25MRM" hidden="1">#REF!</definedName>
    <definedName name="BExCUPAXFR16YMWL30ME3F3BSRDZ" localSheetId="9" hidden="1">#REF!</definedName>
    <definedName name="BExCUPAXFR16YMWL30ME3F3BSRDZ" localSheetId="12" hidden="1">#REF!</definedName>
    <definedName name="BExCUPAXFR16YMWL30ME3F3BSRDZ" localSheetId="3" hidden="1">#REF!</definedName>
    <definedName name="BExCUPAXFR16YMWL30ME3F3BSRDZ" localSheetId="10" hidden="1">#REF!</definedName>
    <definedName name="BExCUPAXFR16YMWL30ME3F3BSRDZ" hidden="1">#REF!</definedName>
    <definedName name="BExCUR94DHCE47PUUWEMT5QZOYR2" localSheetId="9" hidden="1">#REF!</definedName>
    <definedName name="BExCUR94DHCE47PUUWEMT5QZOYR2" localSheetId="12" hidden="1">#REF!</definedName>
    <definedName name="BExCUR94DHCE47PUUWEMT5QZOYR2" localSheetId="3" hidden="1">#REF!</definedName>
    <definedName name="BExCUR94DHCE47PUUWEMT5QZOYR2" localSheetId="10" hidden="1">#REF!</definedName>
    <definedName name="BExCUR94DHCE47PUUWEMT5QZOYR2" hidden="1">#REF!</definedName>
    <definedName name="BExCV5HJSTBNPQZVGYJY9AZ4IJ26" localSheetId="9" hidden="1">#REF!</definedName>
    <definedName name="BExCV5HJSTBNPQZVGYJY9AZ4IJ26" localSheetId="12" hidden="1">#REF!</definedName>
    <definedName name="BExCV5HJSTBNPQZVGYJY9AZ4IJ26" localSheetId="3" hidden="1">#REF!</definedName>
    <definedName name="BExCV5HJSTBNPQZVGYJY9AZ4IJ26" localSheetId="10" hidden="1">#REF!</definedName>
    <definedName name="BExCV5HJSTBNPQZVGYJY9AZ4IJ26" hidden="1">#REF!</definedName>
    <definedName name="BExCV634L7SVHGB0UDDTRRQ2Q72H" localSheetId="9" hidden="1">#REF!</definedName>
    <definedName name="BExCV634L7SVHGB0UDDTRRQ2Q72H" localSheetId="12" hidden="1">#REF!</definedName>
    <definedName name="BExCV634L7SVHGB0UDDTRRQ2Q72H" localSheetId="3" hidden="1">#REF!</definedName>
    <definedName name="BExCV634L7SVHGB0UDDTRRQ2Q72H" localSheetId="10" hidden="1">#REF!</definedName>
    <definedName name="BExCV634L7SVHGB0UDDTRRQ2Q72H" hidden="1">#REF!</definedName>
    <definedName name="BExCVBXGSXT9FWJRG62PX9S1RK83" localSheetId="9" hidden="1">#REF!</definedName>
    <definedName name="BExCVBXGSXT9FWJRG62PX9S1RK83" localSheetId="12" hidden="1">#REF!</definedName>
    <definedName name="BExCVBXGSXT9FWJRG62PX9S1RK83" localSheetId="3" hidden="1">#REF!</definedName>
    <definedName name="BExCVBXGSXT9FWJRG62PX9S1RK83" localSheetId="10" hidden="1">#REF!</definedName>
    <definedName name="BExCVBXGSXT9FWJRG62PX9S1RK83" hidden="1">#REF!</definedName>
    <definedName name="BExCVHBNLOHNFS0JAV3I1XGPNH9W" localSheetId="9" hidden="1">#REF!</definedName>
    <definedName name="BExCVHBNLOHNFS0JAV3I1XGPNH9W" localSheetId="12" hidden="1">#REF!</definedName>
    <definedName name="BExCVHBNLOHNFS0JAV3I1XGPNH9W" localSheetId="3" hidden="1">#REF!</definedName>
    <definedName name="BExCVHBNLOHNFS0JAV3I1XGPNH9W" localSheetId="10" hidden="1">#REF!</definedName>
    <definedName name="BExCVHBNLOHNFS0JAV3I1XGPNH9W" hidden="1">#REF!</definedName>
    <definedName name="BExCVI86R31A2IOZIEBY1FJLVILD" localSheetId="9" hidden="1">#REF!</definedName>
    <definedName name="BExCVI86R31A2IOZIEBY1FJLVILD" localSheetId="12" hidden="1">#REF!</definedName>
    <definedName name="BExCVI86R31A2IOZIEBY1FJLVILD" localSheetId="3" hidden="1">#REF!</definedName>
    <definedName name="BExCVI86R31A2IOZIEBY1FJLVILD" localSheetId="10" hidden="1">#REF!</definedName>
    <definedName name="BExCVI86R31A2IOZIEBY1FJLVILD" hidden="1">#REF!</definedName>
    <definedName name="BExCVKGZXE0I9EIXKBZVSGSEY2RR" localSheetId="9" hidden="1">#REF!</definedName>
    <definedName name="BExCVKGZXE0I9EIXKBZVSGSEY2RR" localSheetId="12" hidden="1">#REF!</definedName>
    <definedName name="BExCVKGZXE0I9EIXKBZVSGSEY2RR" localSheetId="3" hidden="1">#REF!</definedName>
    <definedName name="BExCVKGZXE0I9EIXKBZVSGSEY2RR" localSheetId="10" hidden="1">#REF!</definedName>
    <definedName name="BExCVKGZXE0I9EIXKBZVSGSEY2RR" hidden="1">#REF!</definedName>
    <definedName name="BExCVNROVORCSNX9HKHKPHY0URS3" localSheetId="9" hidden="1">#REF!</definedName>
    <definedName name="BExCVNROVORCSNX9HKHKPHY0URS3" localSheetId="12" hidden="1">#REF!</definedName>
    <definedName name="BExCVNROVORCSNX9HKHKPHY0URS3" localSheetId="3" hidden="1">#REF!</definedName>
    <definedName name="BExCVNROVORCSNX9HKHKPHY0URS3" localSheetId="10" hidden="1">#REF!</definedName>
    <definedName name="BExCVNROVORCSNX9HKHKPHY0URS3" hidden="1">#REF!</definedName>
    <definedName name="BExCVPEZON7VV6NOWII8VZMONPCJ" localSheetId="9" hidden="1">#REF!</definedName>
    <definedName name="BExCVPEZON7VV6NOWII8VZMONPCJ" localSheetId="12" hidden="1">#REF!</definedName>
    <definedName name="BExCVPEZON7VV6NOWII8VZMONPCJ" localSheetId="3" hidden="1">#REF!</definedName>
    <definedName name="BExCVPEZON7VV6NOWII8VZMONPCJ" localSheetId="10" hidden="1">#REF!</definedName>
    <definedName name="BExCVPEZON7VV6NOWII8VZMONPCJ" hidden="1">#REF!</definedName>
    <definedName name="BExCVV44WY5807WGMTGKPW0GT256" localSheetId="9" hidden="1">#REF!</definedName>
    <definedName name="BExCVV44WY5807WGMTGKPW0GT256" localSheetId="12" hidden="1">#REF!</definedName>
    <definedName name="BExCVV44WY5807WGMTGKPW0GT256" localSheetId="3" hidden="1">#REF!</definedName>
    <definedName name="BExCVV44WY5807WGMTGKPW0GT256" localSheetId="10" hidden="1">#REF!</definedName>
    <definedName name="BExCVV44WY5807WGMTGKPW0GT256" hidden="1">#REF!</definedName>
    <definedName name="BExCVZ5PN4V6MRBZ04PZJW3GEF8S" localSheetId="9" hidden="1">#REF!</definedName>
    <definedName name="BExCVZ5PN4V6MRBZ04PZJW3GEF8S" localSheetId="12" hidden="1">#REF!</definedName>
    <definedName name="BExCVZ5PN4V6MRBZ04PZJW3GEF8S" localSheetId="3" hidden="1">#REF!</definedName>
    <definedName name="BExCVZ5PN4V6MRBZ04PZJW3GEF8S" localSheetId="10" hidden="1">#REF!</definedName>
    <definedName name="BExCVZ5PN4V6MRBZ04PZJW3GEF8S" hidden="1">#REF!</definedName>
    <definedName name="BExCW13R0GWJYGXZBNCPAHQN4NR2" localSheetId="9" hidden="1">#REF!</definedName>
    <definedName name="BExCW13R0GWJYGXZBNCPAHQN4NR2" localSheetId="12" hidden="1">#REF!</definedName>
    <definedName name="BExCW13R0GWJYGXZBNCPAHQN4NR2" localSheetId="3" hidden="1">#REF!</definedName>
    <definedName name="BExCW13R0GWJYGXZBNCPAHQN4NR2" localSheetId="10" hidden="1">#REF!</definedName>
    <definedName name="BExCW13R0GWJYGXZBNCPAHQN4NR2" hidden="1">#REF!</definedName>
    <definedName name="BExCW9Y5HWU4RJTNX74O6L24VGCK" localSheetId="9" hidden="1">#REF!</definedName>
    <definedName name="BExCW9Y5HWU4RJTNX74O6L24VGCK" localSheetId="12" hidden="1">#REF!</definedName>
    <definedName name="BExCW9Y5HWU4RJTNX74O6L24VGCK" localSheetId="3" hidden="1">#REF!</definedName>
    <definedName name="BExCW9Y5HWU4RJTNX74O6L24VGCK" localSheetId="10" hidden="1">#REF!</definedName>
    <definedName name="BExCW9Y5HWU4RJTNX74O6L24VGCK" hidden="1">#REF!</definedName>
    <definedName name="BExCWHADQJRXWFDGV2KMANWIY1YN" localSheetId="9" hidden="1">#REF!</definedName>
    <definedName name="BExCWHADQJRXWFDGV2KMANWIY1YN" localSheetId="12" hidden="1">#REF!</definedName>
    <definedName name="BExCWHADQJRXWFDGV2KMANWIY1YN" localSheetId="3" hidden="1">#REF!</definedName>
    <definedName name="BExCWHADQJRXWFDGV2KMANWIY1YN" localSheetId="10" hidden="1">#REF!</definedName>
    <definedName name="BExCWHADQJRXWFDGV2KMANWIY1YN" hidden="1">#REF!</definedName>
    <definedName name="BExCWPDPESGZS07QGBLSBWDNVJLZ" localSheetId="9" hidden="1">#REF!</definedName>
    <definedName name="BExCWPDPESGZS07QGBLSBWDNVJLZ" localSheetId="12" hidden="1">#REF!</definedName>
    <definedName name="BExCWPDPESGZS07QGBLSBWDNVJLZ" localSheetId="3" hidden="1">#REF!</definedName>
    <definedName name="BExCWPDPESGZS07QGBLSBWDNVJLZ" localSheetId="10" hidden="1">#REF!</definedName>
    <definedName name="BExCWPDPESGZS07QGBLSBWDNVJLZ" hidden="1">#REF!</definedName>
    <definedName name="BExCWTVKHIVCRHF8GC39KI58YM5K" localSheetId="9" hidden="1">#REF!</definedName>
    <definedName name="BExCWTVKHIVCRHF8GC39KI58YM5K" localSheetId="12" hidden="1">#REF!</definedName>
    <definedName name="BExCWTVKHIVCRHF8GC39KI58YM5K" localSheetId="3" hidden="1">#REF!</definedName>
    <definedName name="BExCWTVKHIVCRHF8GC39KI58YM5K" localSheetId="10" hidden="1">#REF!</definedName>
    <definedName name="BExCWTVKHIVCRHF8GC39KI58YM5K" hidden="1">#REF!</definedName>
    <definedName name="BExCX2KGRZBRVLZNM8SUSIE6A0RL" localSheetId="9" hidden="1">#REF!</definedName>
    <definedName name="BExCX2KGRZBRVLZNM8SUSIE6A0RL" localSheetId="12" hidden="1">#REF!</definedName>
    <definedName name="BExCX2KGRZBRVLZNM8SUSIE6A0RL" localSheetId="3" hidden="1">#REF!</definedName>
    <definedName name="BExCX2KGRZBRVLZNM8SUSIE6A0RL" localSheetId="10" hidden="1">#REF!</definedName>
    <definedName name="BExCX2KGRZBRVLZNM8SUSIE6A0RL" hidden="1">#REF!</definedName>
    <definedName name="BExCX3X451T70LZ1VF95L7W4Y4TM" localSheetId="9" hidden="1">#REF!</definedName>
    <definedName name="BExCX3X451T70LZ1VF95L7W4Y4TM" localSheetId="12" hidden="1">#REF!</definedName>
    <definedName name="BExCX3X451T70LZ1VF95L7W4Y4TM" localSheetId="3" hidden="1">#REF!</definedName>
    <definedName name="BExCX3X451T70LZ1VF95L7W4Y4TM" localSheetId="10" hidden="1">#REF!</definedName>
    <definedName name="BExCX3X451T70LZ1VF95L7W4Y4TM" hidden="1">#REF!</definedName>
    <definedName name="BExCX4NZ2N1OUGXM7EV0U7VULJMM" localSheetId="9" hidden="1">#REF!</definedName>
    <definedName name="BExCX4NZ2N1OUGXM7EV0U7VULJMM" localSheetId="12" hidden="1">#REF!</definedName>
    <definedName name="BExCX4NZ2N1OUGXM7EV0U7VULJMM" localSheetId="3" hidden="1">#REF!</definedName>
    <definedName name="BExCX4NZ2N1OUGXM7EV0U7VULJMM" localSheetId="10" hidden="1">#REF!</definedName>
    <definedName name="BExCX4NZ2N1OUGXM7EV0U7VULJMM" hidden="1">#REF!</definedName>
    <definedName name="BExCXILMURGYMAH6N5LF5DV6K3GM" localSheetId="9" hidden="1">#REF!</definedName>
    <definedName name="BExCXILMURGYMAH6N5LF5DV6K3GM" localSheetId="12" hidden="1">#REF!</definedName>
    <definedName name="BExCXILMURGYMAH6N5LF5DV6K3GM" localSheetId="3" hidden="1">#REF!</definedName>
    <definedName name="BExCXILMURGYMAH6N5LF5DV6K3GM" localSheetId="10" hidden="1">#REF!</definedName>
    <definedName name="BExCXILMURGYMAH6N5LF5DV6K3GM" hidden="1">#REF!</definedName>
    <definedName name="BExCXQUFBMXQ1650735H48B1AZT3" localSheetId="9" hidden="1">#REF!</definedName>
    <definedName name="BExCXQUFBMXQ1650735H48B1AZT3" localSheetId="12" hidden="1">#REF!</definedName>
    <definedName name="BExCXQUFBMXQ1650735H48B1AZT3" localSheetId="3" hidden="1">#REF!</definedName>
    <definedName name="BExCXQUFBMXQ1650735H48B1AZT3" localSheetId="10" hidden="1">#REF!</definedName>
    <definedName name="BExCXQUFBMXQ1650735H48B1AZT3" hidden="1">#REF!</definedName>
    <definedName name="BExCXYSBKJ9SZQD7XS2WUS6SVBJO" localSheetId="9" hidden="1">#REF!</definedName>
    <definedName name="BExCXYSBKJ9SZQD7XS2WUS6SVBJO" localSheetId="12" hidden="1">#REF!</definedName>
    <definedName name="BExCXYSBKJ9SZQD7XS2WUS6SVBJO" localSheetId="3" hidden="1">#REF!</definedName>
    <definedName name="BExCXYSBKJ9SZQD7XS2WUS6SVBJO" localSheetId="10" hidden="1">#REF!</definedName>
    <definedName name="BExCXYSBKJ9SZQD7XS2WUS6SVBJO" hidden="1">#REF!</definedName>
    <definedName name="BExCXZ8DGK5ZE8467LFEHX6JNQHJ" localSheetId="9" hidden="1">#REF!</definedName>
    <definedName name="BExCXZ8DGK5ZE8467LFEHX6JNQHJ" localSheetId="12" hidden="1">#REF!</definedName>
    <definedName name="BExCXZ8DGK5ZE8467LFEHX6JNQHJ" localSheetId="3" hidden="1">#REF!</definedName>
    <definedName name="BExCXZ8DGK5ZE8467LFEHX6JNQHJ" localSheetId="10" hidden="1">#REF!</definedName>
    <definedName name="BExCXZ8DGK5ZE8467LFEHX6JNQHJ" hidden="1">#REF!</definedName>
    <definedName name="BExCY2DQO9VLA77Q7EG3T0XNXX4F" localSheetId="9" hidden="1">#REF!</definedName>
    <definedName name="BExCY2DQO9VLA77Q7EG3T0XNXX4F" localSheetId="12" hidden="1">#REF!</definedName>
    <definedName name="BExCY2DQO9VLA77Q7EG3T0XNXX4F" localSheetId="3" hidden="1">#REF!</definedName>
    <definedName name="BExCY2DQO9VLA77Q7EG3T0XNXX4F" localSheetId="10" hidden="1">#REF!</definedName>
    <definedName name="BExCY2DQO9VLA77Q7EG3T0XNXX4F" hidden="1">#REF!</definedName>
    <definedName name="BExCY5Z7X93Z8XUOEASK50W08S36" localSheetId="9" hidden="1">#REF!</definedName>
    <definedName name="BExCY5Z7X93Z8XUOEASK50W08S36" localSheetId="12" hidden="1">#REF!</definedName>
    <definedName name="BExCY5Z7X93Z8XUOEASK50W08S36" localSheetId="3" hidden="1">#REF!</definedName>
    <definedName name="BExCY5Z7X93Z8XUOEASK50W08S36" localSheetId="10" hidden="1">#REF!</definedName>
    <definedName name="BExCY5Z7X93Z8XUOEASK50W08S36" hidden="1">#REF!</definedName>
    <definedName name="BExCY6VMJ68MX3C981R5Q0BX5791" localSheetId="9" hidden="1">#REF!</definedName>
    <definedName name="BExCY6VMJ68MX3C981R5Q0BX5791" localSheetId="12" hidden="1">#REF!</definedName>
    <definedName name="BExCY6VMJ68MX3C981R5Q0BX5791" localSheetId="3" hidden="1">#REF!</definedName>
    <definedName name="BExCY6VMJ68MX3C981R5Q0BX5791" localSheetId="10" hidden="1">#REF!</definedName>
    <definedName name="BExCY6VMJ68MX3C981R5Q0BX5791" hidden="1">#REF!</definedName>
    <definedName name="BExCYAH2SAZCPW6XCB7V7PMMCAWO" localSheetId="9" hidden="1">#REF!</definedName>
    <definedName name="BExCYAH2SAZCPW6XCB7V7PMMCAWO" localSheetId="12" hidden="1">#REF!</definedName>
    <definedName name="BExCYAH2SAZCPW6XCB7V7PMMCAWO" localSheetId="3" hidden="1">#REF!</definedName>
    <definedName name="BExCYAH2SAZCPW6XCB7V7PMMCAWO" localSheetId="10" hidden="1">#REF!</definedName>
    <definedName name="BExCYAH2SAZCPW6XCB7V7PMMCAWO" hidden="1">#REF!</definedName>
    <definedName name="BExCYDGYM1UGUNTB331L2E4L5F34" localSheetId="9" hidden="1">#REF!</definedName>
    <definedName name="BExCYDGYM1UGUNTB331L2E4L5F34" localSheetId="12" hidden="1">#REF!</definedName>
    <definedName name="BExCYDGYM1UGUNTB331L2E4L5F34" localSheetId="3" hidden="1">#REF!</definedName>
    <definedName name="BExCYDGYM1UGUNTB331L2E4L5F34" localSheetId="10" hidden="1">#REF!</definedName>
    <definedName name="BExCYDGYM1UGUNTB331L2E4L5F34" hidden="1">#REF!</definedName>
    <definedName name="BExCYN7KCKU1F6EXMNPQPTKNOT6A" localSheetId="9" hidden="1">#REF!</definedName>
    <definedName name="BExCYN7KCKU1F6EXMNPQPTKNOT6A" localSheetId="12" hidden="1">#REF!</definedName>
    <definedName name="BExCYN7KCKU1F6EXMNPQPTKNOT6A" localSheetId="3" hidden="1">#REF!</definedName>
    <definedName name="BExCYN7KCKU1F6EXMNPQPTKNOT6A" localSheetId="10" hidden="1">#REF!</definedName>
    <definedName name="BExCYN7KCKU1F6EXMNPQPTKNOT6A" hidden="1">#REF!</definedName>
    <definedName name="BExCYPRC5HJE6N2XQTHCT6NXGP8N" localSheetId="9" hidden="1">#REF!</definedName>
    <definedName name="BExCYPRC5HJE6N2XQTHCT6NXGP8N" localSheetId="12" hidden="1">#REF!</definedName>
    <definedName name="BExCYPRC5HJE6N2XQTHCT6NXGP8N" localSheetId="3" hidden="1">#REF!</definedName>
    <definedName name="BExCYPRC5HJE6N2XQTHCT6NXGP8N" localSheetId="10" hidden="1">#REF!</definedName>
    <definedName name="BExCYPRC5HJE6N2XQTHCT6NXGP8N" hidden="1">#REF!</definedName>
    <definedName name="BExCYQCX9ES8ZWW2L35B12WDNT73" localSheetId="9" hidden="1">#REF!</definedName>
    <definedName name="BExCYQCX9ES8ZWW2L35B12WDNT73" localSheetId="12" hidden="1">#REF!</definedName>
    <definedName name="BExCYQCX9ES8ZWW2L35B12WDNT73" localSheetId="3" hidden="1">#REF!</definedName>
    <definedName name="BExCYQCX9ES8ZWW2L35B12WDNT73" localSheetId="10" hidden="1">#REF!</definedName>
    <definedName name="BExCYQCX9ES8ZWW2L35B12WDNT73" hidden="1">#REF!</definedName>
    <definedName name="BExCYSLQY2CYU7DQ3QI07UGGS6OW" localSheetId="9" hidden="1">#REF!</definedName>
    <definedName name="BExCYSLQY2CYU7DQ3QI07UGGS6OW" localSheetId="12" hidden="1">#REF!</definedName>
    <definedName name="BExCYSLQY2CYU7DQ3QI07UGGS6OW" localSheetId="3" hidden="1">#REF!</definedName>
    <definedName name="BExCYSLQY2CYU7DQ3QI07UGGS6OW" localSheetId="10" hidden="1">#REF!</definedName>
    <definedName name="BExCYSLQY2CYU7DQ3QI07UGGS6OW" hidden="1">#REF!</definedName>
    <definedName name="BExCYUK0I3UEXZNFDW71G6Z6D8XR" localSheetId="9" hidden="1">#REF!</definedName>
    <definedName name="BExCYUK0I3UEXZNFDW71G6Z6D8XR" localSheetId="12" hidden="1">#REF!</definedName>
    <definedName name="BExCYUK0I3UEXZNFDW71G6Z6D8XR" localSheetId="3" hidden="1">#REF!</definedName>
    <definedName name="BExCYUK0I3UEXZNFDW71G6Z6D8XR" localSheetId="10" hidden="1">#REF!</definedName>
    <definedName name="BExCYUK0I3UEXZNFDW71G6Z6D8XR" hidden="1">#REF!</definedName>
    <definedName name="BExCZFZCXMLY5DWESYJ9NGTJYQ8M" localSheetId="9" hidden="1">#REF!</definedName>
    <definedName name="BExCZFZCXMLY5DWESYJ9NGTJYQ8M" localSheetId="12" hidden="1">#REF!</definedName>
    <definedName name="BExCZFZCXMLY5DWESYJ9NGTJYQ8M" localSheetId="3" hidden="1">#REF!</definedName>
    <definedName name="BExCZFZCXMLY5DWESYJ9NGTJYQ8M" localSheetId="10" hidden="1">#REF!</definedName>
    <definedName name="BExCZFZCXMLY5DWESYJ9NGTJYQ8M" hidden="1">#REF!</definedName>
    <definedName name="BExCZJ4P8WS0BDT31WDXI0ROE7D6" localSheetId="9" hidden="1">#REF!</definedName>
    <definedName name="BExCZJ4P8WS0BDT31WDXI0ROE7D6" localSheetId="12" hidden="1">#REF!</definedName>
    <definedName name="BExCZJ4P8WS0BDT31WDXI0ROE7D6" localSheetId="3" hidden="1">#REF!</definedName>
    <definedName name="BExCZJ4P8WS0BDT31WDXI0ROE7D6" localSheetId="10" hidden="1">#REF!</definedName>
    <definedName name="BExCZJ4P8WS0BDT31WDXI0ROE7D6" hidden="1">#REF!</definedName>
    <definedName name="BExCZKH6NI0EE02L995IFVBD1J59" localSheetId="9" hidden="1">#REF!</definedName>
    <definedName name="BExCZKH6NI0EE02L995IFVBD1J59" localSheetId="12" hidden="1">#REF!</definedName>
    <definedName name="BExCZKH6NI0EE02L995IFVBD1J59" localSheetId="3" hidden="1">#REF!</definedName>
    <definedName name="BExCZKH6NI0EE02L995IFVBD1J59" localSheetId="10" hidden="1">#REF!</definedName>
    <definedName name="BExCZKH6NI0EE02L995IFVBD1J59" hidden="1">#REF!</definedName>
    <definedName name="BExCZNRWARGGHWLSC1PEDZFLF3JV" localSheetId="9" hidden="1">#REF!</definedName>
    <definedName name="BExCZNRWARGGHWLSC1PEDZFLF3JV" localSheetId="12" hidden="1">#REF!</definedName>
    <definedName name="BExCZNRWARGGHWLSC1PEDZFLF3JV" localSheetId="3" hidden="1">#REF!</definedName>
    <definedName name="BExCZNRWARGGHWLSC1PEDZFLF3JV" localSheetId="10" hidden="1">#REF!</definedName>
    <definedName name="BExCZNRWARGGHWLSC1PEDZFLF3JV" hidden="1">#REF!</definedName>
    <definedName name="BExCZP9TBB61HISZ2U5QMQSO2LBE" localSheetId="9" hidden="1">#REF!</definedName>
    <definedName name="BExCZP9TBB61HISZ2U5QMQSO2LBE" localSheetId="12" hidden="1">#REF!</definedName>
    <definedName name="BExCZP9TBB61HISZ2U5QMQSO2LBE" localSheetId="3" hidden="1">#REF!</definedName>
    <definedName name="BExCZP9TBB61HISZ2U5QMQSO2LBE" localSheetId="10" hidden="1">#REF!</definedName>
    <definedName name="BExCZP9TBB61HISZ2U5QMQSO2LBE" hidden="1">#REF!</definedName>
    <definedName name="BExCZUD9FEOJBKDJ51Z3JON9LKJ8" localSheetId="9" hidden="1">#REF!</definedName>
    <definedName name="BExCZUD9FEOJBKDJ51Z3JON9LKJ8" localSheetId="12" hidden="1">#REF!</definedName>
    <definedName name="BExCZUD9FEOJBKDJ51Z3JON9LKJ8" localSheetId="3" hidden="1">#REF!</definedName>
    <definedName name="BExCZUD9FEOJBKDJ51Z3JON9LKJ8" localSheetId="10" hidden="1">#REF!</definedName>
    <definedName name="BExCZUD9FEOJBKDJ51Z3JON9LKJ8" hidden="1">#REF!</definedName>
    <definedName name="BExD0AUOVQT3UL53T2KUVJNGD0QF" localSheetId="9" hidden="1">#REF!</definedName>
    <definedName name="BExD0AUOVQT3UL53T2KUVJNGD0QF" localSheetId="12" hidden="1">#REF!</definedName>
    <definedName name="BExD0AUOVQT3UL53T2KUVJNGD0QF" localSheetId="3" hidden="1">#REF!</definedName>
    <definedName name="BExD0AUOVQT3UL53T2KUVJNGD0QF" localSheetId="10" hidden="1">#REF!</definedName>
    <definedName name="BExD0AUOVQT3UL53T2KUVJNGD0QF" hidden="1">#REF!</definedName>
    <definedName name="BExD0HALIN0JR4JTPGDEVAEE5EX5" localSheetId="9" hidden="1">#REF!</definedName>
    <definedName name="BExD0HALIN0JR4JTPGDEVAEE5EX5" localSheetId="12" hidden="1">#REF!</definedName>
    <definedName name="BExD0HALIN0JR4JTPGDEVAEE5EX5" localSheetId="3" hidden="1">#REF!</definedName>
    <definedName name="BExD0HALIN0JR4JTPGDEVAEE5EX5" localSheetId="10" hidden="1">#REF!</definedName>
    <definedName name="BExD0HALIN0JR4JTPGDEVAEE5EX5" hidden="1">#REF!</definedName>
    <definedName name="BExD0LCCDPG16YLY5WQSZF1XI5DA" localSheetId="9" hidden="1">#REF!</definedName>
    <definedName name="BExD0LCCDPG16YLY5WQSZF1XI5DA" localSheetId="12" hidden="1">#REF!</definedName>
    <definedName name="BExD0LCCDPG16YLY5WQSZF1XI5DA" localSheetId="3" hidden="1">#REF!</definedName>
    <definedName name="BExD0LCCDPG16YLY5WQSZF1XI5DA" localSheetId="10" hidden="1">#REF!</definedName>
    <definedName name="BExD0LCCDPG16YLY5WQSZF1XI5DA" hidden="1">#REF!</definedName>
    <definedName name="BExD0RMWSB4TRECEHTH6NN4K9DFZ" localSheetId="9" hidden="1">#REF!</definedName>
    <definedName name="BExD0RMWSB4TRECEHTH6NN4K9DFZ" localSheetId="12" hidden="1">#REF!</definedName>
    <definedName name="BExD0RMWSB4TRECEHTH6NN4K9DFZ" localSheetId="3" hidden="1">#REF!</definedName>
    <definedName name="BExD0RMWSB4TRECEHTH6NN4K9DFZ" localSheetId="10" hidden="1">#REF!</definedName>
    <definedName name="BExD0RMWSB4TRECEHTH6NN4K9DFZ" hidden="1">#REF!</definedName>
    <definedName name="BExD0U6KG10QGVDI1XSHK0J10A2V" localSheetId="9" hidden="1">#REF!</definedName>
    <definedName name="BExD0U6KG10QGVDI1XSHK0J10A2V" localSheetId="12" hidden="1">#REF!</definedName>
    <definedName name="BExD0U6KG10QGVDI1XSHK0J10A2V" localSheetId="3" hidden="1">#REF!</definedName>
    <definedName name="BExD0U6KG10QGVDI1XSHK0J10A2V" localSheetId="10" hidden="1">#REF!</definedName>
    <definedName name="BExD0U6KG10QGVDI1XSHK0J10A2V" hidden="1">#REF!</definedName>
    <definedName name="BExD0WQ6EQ2G82IAJI3FDQKGZH18" localSheetId="9" hidden="1">#REF!</definedName>
    <definedName name="BExD0WQ6EQ2G82IAJI3FDQKGZH18" localSheetId="12" hidden="1">#REF!</definedName>
    <definedName name="BExD0WQ6EQ2G82IAJI3FDQKGZH18" localSheetId="3" hidden="1">#REF!</definedName>
    <definedName name="BExD0WQ6EQ2G82IAJI3FDQKGZH18" localSheetId="10" hidden="1">#REF!</definedName>
    <definedName name="BExD0WQ6EQ2G82IAJI3FDQKGZH18" hidden="1">#REF!</definedName>
    <definedName name="BExD13RUIBGRXDL4QDZ305UKUR12" localSheetId="9" hidden="1">#REF!</definedName>
    <definedName name="BExD13RUIBGRXDL4QDZ305UKUR12" localSheetId="12" hidden="1">#REF!</definedName>
    <definedName name="BExD13RUIBGRXDL4QDZ305UKUR12" localSheetId="3" hidden="1">#REF!</definedName>
    <definedName name="BExD13RUIBGRXDL4QDZ305UKUR12" localSheetId="10" hidden="1">#REF!</definedName>
    <definedName name="BExD13RUIBGRXDL4QDZ305UKUR12" hidden="1">#REF!</definedName>
    <definedName name="BExD14DETV5R4OOTMAXD5NAKWRO3" localSheetId="9" hidden="1">#REF!</definedName>
    <definedName name="BExD14DETV5R4OOTMAXD5NAKWRO3" localSheetId="12" hidden="1">#REF!</definedName>
    <definedName name="BExD14DETV5R4OOTMAXD5NAKWRO3" localSheetId="3" hidden="1">#REF!</definedName>
    <definedName name="BExD14DETV5R4OOTMAXD5NAKWRO3" localSheetId="10" hidden="1">#REF!</definedName>
    <definedName name="BExD14DETV5R4OOTMAXD5NAKWRO3" hidden="1">#REF!</definedName>
    <definedName name="BExD1MI40YRCBI7KT4S9YHQJUO06" localSheetId="9" hidden="1">#REF!</definedName>
    <definedName name="BExD1MI40YRCBI7KT4S9YHQJUO06" localSheetId="12" hidden="1">#REF!</definedName>
    <definedName name="BExD1MI40YRCBI7KT4S9YHQJUO06" localSheetId="3" hidden="1">#REF!</definedName>
    <definedName name="BExD1MI40YRCBI7KT4S9YHQJUO06" localSheetId="10" hidden="1">#REF!</definedName>
    <definedName name="BExD1MI40YRCBI7KT4S9YHQJUO06" hidden="1">#REF!</definedName>
    <definedName name="BExD1OAU9OXQAZA4D70HP72CU6GB" localSheetId="9" hidden="1">#REF!</definedName>
    <definedName name="BExD1OAU9OXQAZA4D70HP72CU6GB" localSheetId="12" hidden="1">#REF!</definedName>
    <definedName name="BExD1OAU9OXQAZA4D70HP72CU6GB" localSheetId="3" hidden="1">#REF!</definedName>
    <definedName name="BExD1OAU9OXQAZA4D70HP72CU6GB" localSheetId="10" hidden="1">#REF!</definedName>
    <definedName name="BExD1OAU9OXQAZA4D70HP72CU6GB" hidden="1">#REF!</definedName>
    <definedName name="BExD1T8WPV0G6YOX7WMAIZD8XNBK" localSheetId="9" hidden="1">#REF!</definedName>
    <definedName name="BExD1T8WPV0G6YOX7WMAIZD8XNBK" localSheetId="12" hidden="1">#REF!</definedName>
    <definedName name="BExD1T8WPV0G6YOX7WMAIZD8XNBK" localSheetId="3" hidden="1">#REF!</definedName>
    <definedName name="BExD1T8WPV0G6YOX7WMAIZD8XNBK" localSheetId="10" hidden="1">#REF!</definedName>
    <definedName name="BExD1T8WPV0G6YOX7WMAIZD8XNBK" hidden="1">#REF!</definedName>
    <definedName name="BExD1Y1JV61416YA1XRQHKWPZIE7" localSheetId="9" hidden="1">#REF!</definedName>
    <definedName name="BExD1Y1JV61416YA1XRQHKWPZIE7" localSheetId="12" hidden="1">#REF!</definedName>
    <definedName name="BExD1Y1JV61416YA1XRQHKWPZIE7" localSheetId="3" hidden="1">#REF!</definedName>
    <definedName name="BExD1Y1JV61416YA1XRQHKWPZIE7" localSheetId="10" hidden="1">#REF!</definedName>
    <definedName name="BExD1Y1JV61416YA1XRQHKWPZIE7" hidden="1">#REF!</definedName>
    <definedName name="BExD2CFHIRMBKN5KXE5QP4XXEWFS" localSheetId="9" hidden="1">#REF!</definedName>
    <definedName name="BExD2CFHIRMBKN5KXE5QP4XXEWFS" localSheetId="12" hidden="1">#REF!</definedName>
    <definedName name="BExD2CFHIRMBKN5KXE5QP4XXEWFS" localSheetId="3" hidden="1">#REF!</definedName>
    <definedName name="BExD2CFHIRMBKN5KXE5QP4XXEWFS" localSheetId="10" hidden="1">#REF!</definedName>
    <definedName name="BExD2CFHIRMBKN5KXE5QP4XXEWFS" hidden="1">#REF!</definedName>
    <definedName name="BExD2DMHH1HWXQ9W0YYMDP8AAX8Q" localSheetId="9" hidden="1">#REF!</definedName>
    <definedName name="BExD2DMHH1HWXQ9W0YYMDP8AAX8Q" localSheetId="12" hidden="1">#REF!</definedName>
    <definedName name="BExD2DMHH1HWXQ9W0YYMDP8AAX8Q" localSheetId="3" hidden="1">#REF!</definedName>
    <definedName name="BExD2DMHH1HWXQ9W0YYMDP8AAX8Q" localSheetId="10" hidden="1">#REF!</definedName>
    <definedName name="BExD2DMHH1HWXQ9W0YYMDP8AAX8Q" hidden="1">#REF!</definedName>
    <definedName name="BExD2HTPC7IWBAU6OSQ67MQA8BYZ" localSheetId="9" hidden="1">#REF!</definedName>
    <definedName name="BExD2HTPC7IWBAU6OSQ67MQA8BYZ" localSheetId="12" hidden="1">#REF!</definedName>
    <definedName name="BExD2HTPC7IWBAU6OSQ67MQA8BYZ" localSheetId="3" hidden="1">#REF!</definedName>
    <definedName name="BExD2HTPC7IWBAU6OSQ67MQA8BYZ" localSheetId="10" hidden="1">#REF!</definedName>
    <definedName name="BExD2HTPC7IWBAU6OSQ67MQA8BYZ" hidden="1">#REF!</definedName>
    <definedName name="BExD2PWTVQ2CXNG6B7UDL8FIMXBH" localSheetId="9" hidden="1">#REF!</definedName>
    <definedName name="BExD2PWTVQ2CXNG6B7UDL8FIMXBH" localSheetId="12" hidden="1">#REF!</definedName>
    <definedName name="BExD2PWTVQ2CXNG6B7UDL8FIMXBH" localSheetId="3" hidden="1">#REF!</definedName>
    <definedName name="BExD2PWTVQ2CXNG6B7UDL8FIMXBH" localSheetId="10" hidden="1">#REF!</definedName>
    <definedName name="BExD2PWTVQ2CXNG6B7UDL8FIMXBH" hidden="1">#REF!</definedName>
    <definedName name="BExD2X9AQ03EX1AVVX44CXLXRPTI" localSheetId="9" hidden="1">#REF!</definedName>
    <definedName name="BExD2X9AQ03EX1AVVX44CXLXRPTI" localSheetId="12" hidden="1">#REF!</definedName>
    <definedName name="BExD2X9AQ03EX1AVVX44CXLXRPTI" localSheetId="3" hidden="1">#REF!</definedName>
    <definedName name="BExD2X9AQ03EX1AVVX44CXLXRPTI" localSheetId="10" hidden="1">#REF!</definedName>
    <definedName name="BExD2X9AQ03EX1AVVX44CXLXRPTI" hidden="1">#REF!</definedName>
    <definedName name="BExD2ZNL9MWJOEL2575KJZBDP2A6" localSheetId="9" hidden="1">#REF!</definedName>
    <definedName name="BExD2ZNL9MWJOEL2575KJZBDP2A6" localSheetId="12" hidden="1">#REF!</definedName>
    <definedName name="BExD2ZNL9MWJOEL2575KJZBDP2A6" localSheetId="3" hidden="1">#REF!</definedName>
    <definedName name="BExD2ZNL9MWJOEL2575KJZBDP2A6" localSheetId="10" hidden="1">#REF!</definedName>
    <definedName name="BExD2ZNL9MWJOEL2575KJZBDP2A6" hidden="1">#REF!</definedName>
    <definedName name="BExD34G79JRMB8BZRVN81P1H9MSB" localSheetId="9" hidden="1">#REF!</definedName>
    <definedName name="BExD34G79JRMB8BZRVN81P1H9MSB" localSheetId="12" hidden="1">#REF!</definedName>
    <definedName name="BExD34G79JRMB8BZRVN81P1H9MSB" localSheetId="3" hidden="1">#REF!</definedName>
    <definedName name="BExD34G79JRMB8BZRVN81P1H9MSB" localSheetId="10" hidden="1">#REF!</definedName>
    <definedName name="BExD34G79JRMB8BZRVN81P1H9MSB" hidden="1">#REF!</definedName>
    <definedName name="BExD35CL2NULPPEHAM954ETQIJA2" localSheetId="9" hidden="1">#REF!</definedName>
    <definedName name="BExD35CL2NULPPEHAM954ETQIJA2" localSheetId="12" hidden="1">#REF!</definedName>
    <definedName name="BExD35CL2NULPPEHAM954ETQIJA2" localSheetId="3" hidden="1">#REF!</definedName>
    <definedName name="BExD35CL2NULPPEHAM954ETQIJA2" localSheetId="10" hidden="1">#REF!</definedName>
    <definedName name="BExD35CL2NULPPEHAM954ETQIJA2" hidden="1">#REF!</definedName>
    <definedName name="BExD363H2VGFIQUCE6LS4AC5J0ZT" localSheetId="9" hidden="1">#REF!</definedName>
    <definedName name="BExD363H2VGFIQUCE6LS4AC5J0ZT" localSheetId="12" hidden="1">#REF!</definedName>
    <definedName name="BExD363H2VGFIQUCE6LS4AC5J0ZT" localSheetId="3" hidden="1">#REF!</definedName>
    <definedName name="BExD363H2VGFIQUCE6LS4AC5J0ZT" localSheetId="10" hidden="1">#REF!</definedName>
    <definedName name="BExD363H2VGFIQUCE6LS4AC5J0ZT" hidden="1">#REF!</definedName>
    <definedName name="BExD3A588E939V61P1XEW0FI5Q0S" localSheetId="9" hidden="1">#REF!</definedName>
    <definedName name="BExD3A588E939V61P1XEW0FI5Q0S" localSheetId="12" hidden="1">#REF!</definedName>
    <definedName name="BExD3A588E939V61P1XEW0FI5Q0S" localSheetId="3" hidden="1">#REF!</definedName>
    <definedName name="BExD3A588E939V61P1XEW0FI5Q0S" localSheetId="10" hidden="1">#REF!</definedName>
    <definedName name="BExD3A588E939V61P1XEW0FI5Q0S" hidden="1">#REF!</definedName>
    <definedName name="BExD3CJJDKVR9M18XI3WDZH80WL6" localSheetId="9" hidden="1">#REF!</definedName>
    <definedName name="BExD3CJJDKVR9M18XI3WDZH80WL6" localSheetId="12" hidden="1">#REF!</definedName>
    <definedName name="BExD3CJJDKVR9M18XI3WDZH80WL6" localSheetId="3" hidden="1">#REF!</definedName>
    <definedName name="BExD3CJJDKVR9M18XI3WDZH80WL6" localSheetId="10" hidden="1">#REF!</definedName>
    <definedName name="BExD3CJJDKVR9M18XI3WDZH80WL6" hidden="1">#REF!</definedName>
    <definedName name="BExD3ESD9WYJIB3TRDPJ1CKXRAVL" localSheetId="9" hidden="1">#REF!</definedName>
    <definedName name="BExD3ESD9WYJIB3TRDPJ1CKXRAVL" localSheetId="12" hidden="1">#REF!</definedName>
    <definedName name="BExD3ESD9WYJIB3TRDPJ1CKXRAVL" localSheetId="3" hidden="1">#REF!</definedName>
    <definedName name="BExD3ESD9WYJIB3TRDPJ1CKXRAVL" localSheetId="10" hidden="1">#REF!</definedName>
    <definedName name="BExD3ESD9WYJIB3TRDPJ1CKXRAVL" hidden="1">#REF!</definedName>
    <definedName name="BExD3F368X5S25MWSUNIV57RDB57" localSheetId="9" hidden="1">#REF!</definedName>
    <definedName name="BExD3F368X5S25MWSUNIV57RDB57" localSheetId="12" hidden="1">#REF!</definedName>
    <definedName name="BExD3F368X5S25MWSUNIV57RDB57" localSheetId="3" hidden="1">#REF!</definedName>
    <definedName name="BExD3F368X5S25MWSUNIV57RDB57" localSheetId="10" hidden="1">#REF!</definedName>
    <definedName name="BExD3F368X5S25MWSUNIV57RDB57" hidden="1">#REF!</definedName>
    <definedName name="BExD3I8JTNF4LTMFY6GRVDJ6VLGG" localSheetId="9" hidden="1">#REF!</definedName>
    <definedName name="BExD3I8JTNF4LTMFY6GRVDJ6VLGG" localSheetId="12" hidden="1">#REF!</definedName>
    <definedName name="BExD3I8JTNF4LTMFY6GRVDJ6VLGG" localSheetId="3" hidden="1">#REF!</definedName>
    <definedName name="BExD3I8JTNF4LTMFY6GRVDJ6VLGG" localSheetId="10" hidden="1">#REF!</definedName>
    <definedName name="BExD3I8JTNF4LTMFY6GRVDJ6VLGG" hidden="1">#REF!</definedName>
    <definedName name="BExD3IJ5IT335SOSNV9L85WKAOSI" localSheetId="9" hidden="1">#REF!</definedName>
    <definedName name="BExD3IJ5IT335SOSNV9L85WKAOSI" localSheetId="12" hidden="1">#REF!</definedName>
    <definedName name="BExD3IJ5IT335SOSNV9L85WKAOSI" localSheetId="3" hidden="1">#REF!</definedName>
    <definedName name="BExD3IJ5IT335SOSNV9L85WKAOSI" localSheetId="10" hidden="1">#REF!</definedName>
    <definedName name="BExD3IJ5IT335SOSNV9L85WKAOSI" hidden="1">#REF!</definedName>
    <definedName name="BExD3KBVUY57GMMQTOFEU6S6G1AY" localSheetId="9" hidden="1">#REF!</definedName>
    <definedName name="BExD3KBVUY57GMMQTOFEU6S6G1AY" localSheetId="12" hidden="1">#REF!</definedName>
    <definedName name="BExD3KBVUY57GMMQTOFEU6S6G1AY" localSheetId="3" hidden="1">#REF!</definedName>
    <definedName name="BExD3KBVUY57GMMQTOFEU6S6G1AY" localSheetId="10" hidden="1">#REF!</definedName>
    <definedName name="BExD3KBVUY57GMMQTOFEU6S6G1AY" hidden="1">#REF!</definedName>
    <definedName name="BExD3NMR7AW2Z6V8SC79VQR37NA6" localSheetId="9" hidden="1">#REF!</definedName>
    <definedName name="BExD3NMR7AW2Z6V8SC79VQR37NA6" localSheetId="12" hidden="1">#REF!</definedName>
    <definedName name="BExD3NMR7AW2Z6V8SC79VQR37NA6" localSheetId="3" hidden="1">#REF!</definedName>
    <definedName name="BExD3NMR7AW2Z6V8SC79VQR37NA6" localSheetId="10" hidden="1">#REF!</definedName>
    <definedName name="BExD3NMR7AW2Z6V8SC79VQR37NA6" hidden="1">#REF!</definedName>
    <definedName name="BExD3QXA2UQ2W4N7NYLUEOG40BZB" localSheetId="9" hidden="1">#REF!</definedName>
    <definedName name="BExD3QXA2UQ2W4N7NYLUEOG40BZB" localSheetId="12" hidden="1">#REF!</definedName>
    <definedName name="BExD3QXA2UQ2W4N7NYLUEOG40BZB" localSheetId="3" hidden="1">#REF!</definedName>
    <definedName name="BExD3QXA2UQ2W4N7NYLUEOG40BZB" localSheetId="10" hidden="1">#REF!</definedName>
    <definedName name="BExD3QXA2UQ2W4N7NYLUEOG40BZB" hidden="1">#REF!</definedName>
    <definedName name="BExD3U2N041TEJ7GCN005UTPHNXY" localSheetId="9" hidden="1">#REF!</definedName>
    <definedName name="BExD3U2N041TEJ7GCN005UTPHNXY" localSheetId="12" hidden="1">#REF!</definedName>
    <definedName name="BExD3U2N041TEJ7GCN005UTPHNXY" localSheetId="3" hidden="1">#REF!</definedName>
    <definedName name="BExD3U2N041TEJ7GCN005UTPHNXY" localSheetId="10" hidden="1">#REF!</definedName>
    <definedName name="BExD3U2N041TEJ7GCN005UTPHNXY" hidden="1">#REF!</definedName>
    <definedName name="BExD3VPY5VEI1LLQ4I16T16251DT" localSheetId="9" hidden="1">#REF!</definedName>
    <definedName name="BExD3VPY5VEI1LLQ4I16T16251DT" localSheetId="12" hidden="1">#REF!</definedName>
    <definedName name="BExD3VPY5VEI1LLQ4I16T16251DT" localSheetId="3" hidden="1">#REF!</definedName>
    <definedName name="BExD3VPY5VEI1LLQ4I16T16251DT" localSheetId="10" hidden="1">#REF!</definedName>
    <definedName name="BExD3VPY5VEI1LLQ4I16T16251DT" hidden="1">#REF!</definedName>
    <definedName name="BExD3XIUEZZ1KIHV7CPS7DKUGIN8" localSheetId="9" hidden="1">#REF!</definedName>
    <definedName name="BExD3XIUEZZ1KIHV7CPS7DKUGIN8" localSheetId="12" hidden="1">#REF!</definedName>
    <definedName name="BExD3XIUEZZ1KIHV7CPS7DKUGIN8" localSheetId="3" hidden="1">#REF!</definedName>
    <definedName name="BExD3XIUEZZ1KIHV7CPS7DKUGIN8" localSheetId="10" hidden="1">#REF!</definedName>
    <definedName name="BExD3XIUEZZ1KIHV7CPS7DKUGIN8" hidden="1">#REF!</definedName>
    <definedName name="BExD40O0CFTNJFOFMMM1KH0P7BUI" localSheetId="9" hidden="1">#REF!</definedName>
    <definedName name="BExD40O0CFTNJFOFMMM1KH0P7BUI" localSheetId="12" hidden="1">#REF!</definedName>
    <definedName name="BExD40O0CFTNJFOFMMM1KH0P7BUI" localSheetId="3" hidden="1">#REF!</definedName>
    <definedName name="BExD40O0CFTNJFOFMMM1KH0P7BUI" localSheetId="10" hidden="1">#REF!</definedName>
    <definedName name="BExD40O0CFTNJFOFMMM1KH0P7BUI" hidden="1">#REF!</definedName>
    <definedName name="BExD47UYINTJY1PDIW2S1FZ8ZMIO" localSheetId="9" hidden="1">#REF!</definedName>
    <definedName name="BExD47UYINTJY1PDIW2S1FZ8ZMIO" localSheetId="12" hidden="1">#REF!</definedName>
    <definedName name="BExD47UYINTJY1PDIW2S1FZ8ZMIO" localSheetId="3" hidden="1">#REF!</definedName>
    <definedName name="BExD47UYINTJY1PDIW2S1FZ8ZMIO" localSheetId="10" hidden="1">#REF!</definedName>
    <definedName name="BExD47UYINTJY1PDIW2S1FZ8ZMIO" hidden="1">#REF!</definedName>
    <definedName name="BExD4BR9HJ3MWWZ5KLVZWX9FJAUS" localSheetId="9" hidden="1">#REF!</definedName>
    <definedName name="BExD4BR9HJ3MWWZ5KLVZWX9FJAUS" localSheetId="12" hidden="1">#REF!</definedName>
    <definedName name="BExD4BR9HJ3MWWZ5KLVZWX9FJAUS" localSheetId="3" hidden="1">#REF!</definedName>
    <definedName name="BExD4BR9HJ3MWWZ5KLVZWX9FJAUS" localSheetId="10" hidden="1">#REF!</definedName>
    <definedName name="BExD4BR9HJ3MWWZ5KLVZWX9FJAUS" hidden="1">#REF!</definedName>
    <definedName name="BExD4F1WTKT3H0N9MF4H1LX7MBSY" localSheetId="9" hidden="1">#REF!</definedName>
    <definedName name="BExD4F1WTKT3H0N9MF4H1LX7MBSY" localSheetId="12" hidden="1">#REF!</definedName>
    <definedName name="BExD4F1WTKT3H0N9MF4H1LX7MBSY" localSheetId="3" hidden="1">#REF!</definedName>
    <definedName name="BExD4F1WTKT3H0N9MF4H1LX7MBSY" localSheetId="10" hidden="1">#REF!</definedName>
    <definedName name="BExD4F1WTKT3H0N9MF4H1LX7MBSY" hidden="1">#REF!</definedName>
    <definedName name="BExD4H5GQWXBS6LUL3TSP36DVO38" localSheetId="9" hidden="1">#REF!</definedName>
    <definedName name="BExD4H5GQWXBS6LUL3TSP36DVO38" localSheetId="12" hidden="1">#REF!</definedName>
    <definedName name="BExD4H5GQWXBS6LUL3TSP36DVO38" localSheetId="3" hidden="1">#REF!</definedName>
    <definedName name="BExD4H5GQWXBS6LUL3TSP36DVO38" localSheetId="10" hidden="1">#REF!</definedName>
    <definedName name="BExD4H5GQWXBS6LUL3TSP36DVO38" hidden="1">#REF!</definedName>
    <definedName name="BExD4JJSS3QDBLABCJCHD45SRNPI" localSheetId="9" hidden="1">#REF!</definedName>
    <definedName name="BExD4JJSS3QDBLABCJCHD45SRNPI" localSheetId="12" hidden="1">#REF!</definedName>
    <definedName name="BExD4JJSS3QDBLABCJCHD45SRNPI" localSheetId="3" hidden="1">#REF!</definedName>
    <definedName name="BExD4JJSS3QDBLABCJCHD45SRNPI" localSheetId="10" hidden="1">#REF!</definedName>
    <definedName name="BExD4JJSS3QDBLABCJCHD45SRNPI" hidden="1">#REF!</definedName>
    <definedName name="BExD4QQQ7V9LH5WWBJA3HKJXLVP6" localSheetId="9" hidden="1">#REF!</definedName>
    <definedName name="BExD4QQQ7V9LH5WWBJA3HKJXLVP6" localSheetId="12" hidden="1">#REF!</definedName>
    <definedName name="BExD4QQQ7V9LH5WWBJA3HKJXLVP6" localSheetId="3" hidden="1">#REF!</definedName>
    <definedName name="BExD4QQQ7V9LH5WWBJA3HKJXLVP6" localSheetId="10" hidden="1">#REF!</definedName>
    <definedName name="BExD4QQQ7V9LH5WWBJA3HKJXLVP6" hidden="1">#REF!</definedName>
    <definedName name="BExD4R1I0MKF033I5LPUYIMTZ6E8" localSheetId="9" hidden="1">#REF!</definedName>
    <definedName name="BExD4R1I0MKF033I5LPUYIMTZ6E8" localSheetId="12" hidden="1">#REF!</definedName>
    <definedName name="BExD4R1I0MKF033I5LPUYIMTZ6E8" localSheetId="3" hidden="1">#REF!</definedName>
    <definedName name="BExD4R1I0MKF033I5LPUYIMTZ6E8" localSheetId="10" hidden="1">#REF!</definedName>
    <definedName name="BExD4R1I0MKF033I5LPUYIMTZ6E8" hidden="1">#REF!</definedName>
    <definedName name="BExD50MT3M6XZLNUP9JL93EG6D9R" localSheetId="9" hidden="1">#REF!</definedName>
    <definedName name="BExD50MT3M6XZLNUP9JL93EG6D9R" localSheetId="12" hidden="1">#REF!</definedName>
    <definedName name="BExD50MT3M6XZLNUP9JL93EG6D9R" localSheetId="3" hidden="1">#REF!</definedName>
    <definedName name="BExD50MT3M6XZLNUP9JL93EG6D9R" localSheetId="10" hidden="1">#REF!</definedName>
    <definedName name="BExD50MT3M6XZLNUP9JL93EG6D9R" hidden="1">#REF!</definedName>
    <definedName name="BExD5EV7KDSVF1CJT38M4IBPFLPY" localSheetId="9" hidden="1">#REF!</definedName>
    <definedName name="BExD5EV7KDSVF1CJT38M4IBPFLPY" localSheetId="12" hidden="1">#REF!</definedName>
    <definedName name="BExD5EV7KDSVF1CJT38M4IBPFLPY" localSheetId="3" hidden="1">#REF!</definedName>
    <definedName name="BExD5EV7KDSVF1CJT38M4IBPFLPY" localSheetId="10" hidden="1">#REF!</definedName>
    <definedName name="BExD5EV7KDSVF1CJT38M4IBPFLPY" hidden="1">#REF!</definedName>
    <definedName name="BExD5FRK547OESJRYAW574DZEZ7J" localSheetId="9" hidden="1">#REF!</definedName>
    <definedName name="BExD5FRK547OESJRYAW574DZEZ7J" localSheetId="12" hidden="1">#REF!</definedName>
    <definedName name="BExD5FRK547OESJRYAW574DZEZ7J" localSheetId="3" hidden="1">#REF!</definedName>
    <definedName name="BExD5FRK547OESJRYAW574DZEZ7J" localSheetId="10" hidden="1">#REF!</definedName>
    <definedName name="BExD5FRK547OESJRYAW574DZEZ7J" hidden="1">#REF!</definedName>
    <definedName name="BExD5I5X2YA2YNCTCDSMEL4CWF4N" localSheetId="9" hidden="1">#REF!</definedName>
    <definedName name="BExD5I5X2YA2YNCTCDSMEL4CWF4N" localSheetId="12" hidden="1">#REF!</definedName>
    <definedName name="BExD5I5X2YA2YNCTCDSMEL4CWF4N" localSheetId="3" hidden="1">#REF!</definedName>
    <definedName name="BExD5I5X2YA2YNCTCDSMEL4CWF4N" localSheetId="10" hidden="1">#REF!</definedName>
    <definedName name="BExD5I5X2YA2YNCTCDSMEL4CWF4N" hidden="1">#REF!</definedName>
    <definedName name="BExD5QUSRFJWRQ1ZM50WYLCF74DF" localSheetId="9" hidden="1">#REF!</definedName>
    <definedName name="BExD5QUSRFJWRQ1ZM50WYLCF74DF" localSheetId="12" hidden="1">#REF!</definedName>
    <definedName name="BExD5QUSRFJWRQ1ZM50WYLCF74DF" localSheetId="3" hidden="1">#REF!</definedName>
    <definedName name="BExD5QUSRFJWRQ1ZM50WYLCF74DF" localSheetId="10" hidden="1">#REF!</definedName>
    <definedName name="BExD5QUSRFJWRQ1ZM50WYLCF74DF" hidden="1">#REF!</definedName>
    <definedName name="BExD5SSUIF6AJQHBHK8PNMFBPRYB" localSheetId="9" hidden="1">#REF!</definedName>
    <definedName name="BExD5SSUIF6AJQHBHK8PNMFBPRYB" localSheetId="12" hidden="1">#REF!</definedName>
    <definedName name="BExD5SSUIF6AJQHBHK8PNMFBPRYB" localSheetId="3" hidden="1">#REF!</definedName>
    <definedName name="BExD5SSUIF6AJQHBHK8PNMFBPRYB" localSheetId="10" hidden="1">#REF!</definedName>
    <definedName name="BExD5SSUIF6AJQHBHK8PNMFBPRYB" hidden="1">#REF!</definedName>
    <definedName name="BExD623C9LRX18BE0W2V6SZLQUXX" localSheetId="9" hidden="1">#REF!</definedName>
    <definedName name="BExD623C9LRX18BE0W2V6SZLQUXX" localSheetId="12" hidden="1">#REF!</definedName>
    <definedName name="BExD623C9LRX18BE0W2V6SZLQUXX" localSheetId="3" hidden="1">#REF!</definedName>
    <definedName name="BExD623C9LRX18BE0W2V6SZLQUXX" localSheetId="10" hidden="1">#REF!</definedName>
    <definedName name="BExD623C9LRX18BE0W2V6SZLQUXX" hidden="1">#REF!</definedName>
    <definedName name="BExD6CQA7UMJBXV7AIFAIHUF2ICX" localSheetId="9" hidden="1">#REF!</definedName>
    <definedName name="BExD6CQA7UMJBXV7AIFAIHUF2ICX" localSheetId="12" hidden="1">#REF!</definedName>
    <definedName name="BExD6CQA7UMJBXV7AIFAIHUF2ICX" localSheetId="3" hidden="1">#REF!</definedName>
    <definedName name="BExD6CQA7UMJBXV7AIFAIHUF2ICX" localSheetId="10" hidden="1">#REF!</definedName>
    <definedName name="BExD6CQA7UMJBXV7AIFAIHUF2ICX" hidden="1">#REF!</definedName>
    <definedName name="BExD6D18MCF5R8YJMPG21WE3GPJQ" localSheetId="9" hidden="1">#REF!</definedName>
    <definedName name="BExD6D18MCF5R8YJMPG21WE3GPJQ" localSheetId="12" hidden="1">#REF!</definedName>
    <definedName name="BExD6D18MCF5R8YJMPG21WE3GPJQ" localSheetId="3" hidden="1">#REF!</definedName>
    <definedName name="BExD6D18MCF5R8YJMPG21WE3GPJQ" localSheetId="10" hidden="1">#REF!</definedName>
    <definedName name="BExD6D18MCF5R8YJMPG21WE3GPJQ" hidden="1">#REF!</definedName>
    <definedName name="BExD6FKVK8WJWNYPVENR7Q8Q30PK" localSheetId="9" hidden="1">#REF!</definedName>
    <definedName name="BExD6FKVK8WJWNYPVENR7Q8Q30PK" localSheetId="12" hidden="1">#REF!</definedName>
    <definedName name="BExD6FKVK8WJWNYPVENR7Q8Q30PK" localSheetId="3" hidden="1">#REF!</definedName>
    <definedName name="BExD6FKVK8WJWNYPVENR7Q8Q30PK" localSheetId="10" hidden="1">#REF!</definedName>
    <definedName name="BExD6FKVK8WJWNYPVENR7Q8Q30PK" hidden="1">#REF!</definedName>
    <definedName name="BExD6GMP0LK8WKVWMIT1NNH8CHLF" localSheetId="9" hidden="1">#REF!</definedName>
    <definedName name="BExD6GMP0LK8WKVWMIT1NNH8CHLF" localSheetId="12" hidden="1">#REF!</definedName>
    <definedName name="BExD6GMP0LK8WKVWMIT1NNH8CHLF" localSheetId="3" hidden="1">#REF!</definedName>
    <definedName name="BExD6GMP0LK8WKVWMIT1NNH8CHLF" localSheetId="10" hidden="1">#REF!</definedName>
    <definedName name="BExD6GMP0LK8WKVWMIT1NNH8CHLF" hidden="1">#REF!</definedName>
    <definedName name="BExD6H2TE0WWAUIWVSSCLPZ6B88N" localSheetId="9" hidden="1">#REF!</definedName>
    <definedName name="BExD6H2TE0WWAUIWVSSCLPZ6B88N" localSheetId="12" hidden="1">#REF!</definedName>
    <definedName name="BExD6H2TE0WWAUIWVSSCLPZ6B88N" localSheetId="3" hidden="1">#REF!</definedName>
    <definedName name="BExD6H2TE0WWAUIWVSSCLPZ6B88N" localSheetId="10" hidden="1">#REF!</definedName>
    <definedName name="BExD6H2TE0WWAUIWVSSCLPZ6B88N" hidden="1">#REF!</definedName>
    <definedName name="BExD71LTOE015TV5RSAHM8NT8GVW" localSheetId="9" hidden="1">#REF!</definedName>
    <definedName name="BExD71LTOE015TV5RSAHM8NT8GVW" localSheetId="12" hidden="1">#REF!</definedName>
    <definedName name="BExD71LTOE015TV5RSAHM8NT8GVW" localSheetId="3" hidden="1">#REF!</definedName>
    <definedName name="BExD71LTOE015TV5RSAHM8NT8GVW" localSheetId="10" hidden="1">#REF!</definedName>
    <definedName name="BExD71LTOE015TV5RSAHM8NT8GVW" hidden="1">#REF!</definedName>
    <definedName name="BExD73USXVADC7EHGHVTQNCT06ZA" localSheetId="9" hidden="1">#REF!</definedName>
    <definedName name="BExD73USXVADC7EHGHVTQNCT06ZA" localSheetId="12" hidden="1">#REF!</definedName>
    <definedName name="BExD73USXVADC7EHGHVTQNCT06ZA" localSheetId="3" hidden="1">#REF!</definedName>
    <definedName name="BExD73USXVADC7EHGHVTQNCT06ZA" localSheetId="10" hidden="1">#REF!</definedName>
    <definedName name="BExD73USXVADC7EHGHVTQNCT06ZA" hidden="1">#REF!</definedName>
    <definedName name="BExD7GAIGULTB3YHM1OS9RBQOTEC" localSheetId="9" hidden="1">#REF!</definedName>
    <definedName name="BExD7GAIGULTB3YHM1OS9RBQOTEC" localSheetId="12" hidden="1">#REF!</definedName>
    <definedName name="BExD7GAIGULTB3YHM1OS9RBQOTEC" localSheetId="3" hidden="1">#REF!</definedName>
    <definedName name="BExD7GAIGULTB3YHM1OS9RBQOTEC" localSheetId="10" hidden="1">#REF!</definedName>
    <definedName name="BExD7GAIGULTB3YHM1OS9RBQOTEC" hidden="1">#REF!</definedName>
    <definedName name="BExD7IE1DHIS52UFDCTSKPJQNRD5" localSheetId="9" hidden="1">#REF!</definedName>
    <definedName name="BExD7IE1DHIS52UFDCTSKPJQNRD5" localSheetId="12" hidden="1">#REF!</definedName>
    <definedName name="BExD7IE1DHIS52UFDCTSKPJQNRD5" localSheetId="3" hidden="1">#REF!</definedName>
    <definedName name="BExD7IE1DHIS52UFDCTSKPJQNRD5" localSheetId="10" hidden="1">#REF!</definedName>
    <definedName name="BExD7IE1DHIS52UFDCTSKPJQNRD5" hidden="1">#REF!</definedName>
    <definedName name="BExD7IUBGUWHYC9UNZ1IY5XFYKQN" localSheetId="9" hidden="1">#REF!</definedName>
    <definedName name="BExD7IUBGUWHYC9UNZ1IY5XFYKQN" localSheetId="12" hidden="1">#REF!</definedName>
    <definedName name="BExD7IUBGUWHYC9UNZ1IY5XFYKQN" localSheetId="3" hidden="1">#REF!</definedName>
    <definedName name="BExD7IUBGUWHYC9UNZ1IY5XFYKQN" localSheetId="10" hidden="1">#REF!</definedName>
    <definedName name="BExD7IUBGUWHYC9UNZ1IY5XFYKQN" hidden="1">#REF!</definedName>
    <definedName name="BExD7JQOJ35HGL8U2OCEI2P2JT7I" localSheetId="9" hidden="1">#REF!</definedName>
    <definedName name="BExD7JQOJ35HGL8U2OCEI2P2JT7I" localSheetId="12" hidden="1">#REF!</definedName>
    <definedName name="BExD7JQOJ35HGL8U2OCEI2P2JT7I" localSheetId="3" hidden="1">#REF!</definedName>
    <definedName name="BExD7JQOJ35HGL8U2OCEI2P2JT7I" localSheetId="10" hidden="1">#REF!</definedName>
    <definedName name="BExD7JQOJ35HGL8U2OCEI2P2JT7I" hidden="1">#REF!</definedName>
    <definedName name="BExD7KSDKNDNH95NDT3S7GM3MUU2" localSheetId="9" hidden="1">#REF!</definedName>
    <definedName name="BExD7KSDKNDNH95NDT3S7GM3MUU2" localSheetId="12" hidden="1">#REF!</definedName>
    <definedName name="BExD7KSDKNDNH95NDT3S7GM3MUU2" localSheetId="3" hidden="1">#REF!</definedName>
    <definedName name="BExD7KSDKNDNH95NDT3S7GM3MUU2" localSheetId="10" hidden="1">#REF!</definedName>
    <definedName name="BExD7KSDKNDNH95NDT3S7GM3MUU2" hidden="1">#REF!</definedName>
    <definedName name="BExD8H5O087KQVWIVPUUID5VMGMS" localSheetId="9" hidden="1">#REF!</definedName>
    <definedName name="BExD8H5O087KQVWIVPUUID5VMGMS" localSheetId="12" hidden="1">#REF!</definedName>
    <definedName name="BExD8H5O087KQVWIVPUUID5VMGMS" localSheetId="3" hidden="1">#REF!</definedName>
    <definedName name="BExD8H5O087KQVWIVPUUID5VMGMS" localSheetId="10" hidden="1">#REF!</definedName>
    <definedName name="BExD8H5O087KQVWIVPUUID5VMGMS" hidden="1">#REF!</definedName>
    <definedName name="BExD8HLWJHFK6566YQLGOAPIWD7G" localSheetId="9" hidden="1">#REF!</definedName>
    <definedName name="BExD8HLWJHFK6566YQLGOAPIWD7G" localSheetId="12" hidden="1">#REF!</definedName>
    <definedName name="BExD8HLWJHFK6566YQLGOAPIWD7G" localSheetId="3" hidden="1">#REF!</definedName>
    <definedName name="BExD8HLWJHFK6566YQLGOAPIWD7G" localSheetId="10" hidden="1">#REF!</definedName>
    <definedName name="BExD8HLWJHFK6566YQLGOAPIWD7G" hidden="1">#REF!</definedName>
    <definedName name="BExD8OCLZMFN5K3VZYI4Q4ITVKUA" localSheetId="9" hidden="1">#REF!</definedName>
    <definedName name="BExD8OCLZMFN5K3VZYI4Q4ITVKUA" localSheetId="12" hidden="1">#REF!</definedName>
    <definedName name="BExD8OCLZMFN5K3VZYI4Q4ITVKUA" localSheetId="3" hidden="1">#REF!</definedName>
    <definedName name="BExD8OCLZMFN5K3VZYI4Q4ITVKUA" localSheetId="10" hidden="1">#REF!</definedName>
    <definedName name="BExD8OCLZMFN5K3VZYI4Q4ITVKUA" hidden="1">#REF!</definedName>
    <definedName name="BExD93C1R6LC0631ECHVFYH0R0PD" localSheetId="9" hidden="1">#REF!</definedName>
    <definedName name="BExD93C1R6LC0631ECHVFYH0R0PD" localSheetId="12" hidden="1">#REF!</definedName>
    <definedName name="BExD93C1R6LC0631ECHVFYH0R0PD" localSheetId="3" hidden="1">#REF!</definedName>
    <definedName name="BExD93C1R6LC0631ECHVFYH0R0PD" localSheetId="10" hidden="1">#REF!</definedName>
    <definedName name="BExD93C1R6LC0631ECHVFYH0R0PD" hidden="1">#REF!</definedName>
    <definedName name="BExD97TXIO0COVNN4OH3DEJ33YLM" localSheetId="9" hidden="1">#REF!</definedName>
    <definedName name="BExD97TXIO0COVNN4OH3DEJ33YLM" localSheetId="12" hidden="1">#REF!</definedName>
    <definedName name="BExD97TXIO0COVNN4OH3DEJ33YLM" localSheetId="3" hidden="1">#REF!</definedName>
    <definedName name="BExD97TXIO0COVNN4OH3DEJ33YLM" localSheetId="10" hidden="1">#REF!</definedName>
    <definedName name="BExD97TXIO0COVNN4OH3DEJ33YLM" hidden="1">#REF!</definedName>
    <definedName name="BExD99RZ1RFIMK6O1ZHSPJ68X9Y5" localSheetId="9" hidden="1">#REF!</definedName>
    <definedName name="BExD99RZ1RFIMK6O1ZHSPJ68X9Y5" localSheetId="12" hidden="1">#REF!</definedName>
    <definedName name="BExD99RZ1RFIMK6O1ZHSPJ68X9Y5" localSheetId="3" hidden="1">#REF!</definedName>
    <definedName name="BExD99RZ1RFIMK6O1ZHSPJ68X9Y5" localSheetId="10" hidden="1">#REF!</definedName>
    <definedName name="BExD99RZ1RFIMK6O1ZHSPJ68X9Y5" hidden="1">#REF!</definedName>
    <definedName name="BExD9ATSNNU6SJVYYUCUG2AFS57W" localSheetId="9" hidden="1">#REF!</definedName>
    <definedName name="BExD9ATSNNU6SJVYYUCUG2AFS57W" localSheetId="12" hidden="1">#REF!</definedName>
    <definedName name="BExD9ATSNNU6SJVYYUCUG2AFS57W" localSheetId="3" hidden="1">#REF!</definedName>
    <definedName name="BExD9ATSNNU6SJVYYUCUG2AFS57W" localSheetId="10" hidden="1">#REF!</definedName>
    <definedName name="BExD9ATSNNU6SJVYYUCUG2AFS57W" hidden="1">#REF!</definedName>
    <definedName name="BExD9JO1QOKHUKL6DOEKDLUBPPKZ" localSheetId="9" hidden="1">#REF!</definedName>
    <definedName name="BExD9JO1QOKHUKL6DOEKDLUBPPKZ" localSheetId="12" hidden="1">#REF!</definedName>
    <definedName name="BExD9JO1QOKHUKL6DOEKDLUBPPKZ" localSheetId="3" hidden="1">#REF!</definedName>
    <definedName name="BExD9JO1QOKHUKL6DOEKDLUBPPKZ" localSheetId="10" hidden="1">#REF!</definedName>
    <definedName name="BExD9JO1QOKHUKL6DOEKDLUBPPKZ" hidden="1">#REF!</definedName>
    <definedName name="BExD9L0ID3VSOU609GKWYTA5BFMA" localSheetId="9" hidden="1">#REF!</definedName>
    <definedName name="BExD9L0ID3VSOU609GKWYTA5BFMA" localSheetId="12" hidden="1">#REF!</definedName>
    <definedName name="BExD9L0ID3VSOU609GKWYTA5BFMA" localSheetId="3" hidden="1">#REF!</definedName>
    <definedName name="BExD9L0ID3VSOU609GKWYTA5BFMA" localSheetId="10" hidden="1">#REF!</definedName>
    <definedName name="BExD9L0ID3VSOU609GKWYTA5BFMA" hidden="1">#REF!</definedName>
    <definedName name="BExD9M7SEMG0JK2FUTTZXWIEBTKB" localSheetId="9" hidden="1">#REF!</definedName>
    <definedName name="BExD9M7SEMG0JK2FUTTZXWIEBTKB" localSheetId="12" hidden="1">#REF!</definedName>
    <definedName name="BExD9M7SEMG0JK2FUTTZXWIEBTKB" localSheetId="3" hidden="1">#REF!</definedName>
    <definedName name="BExD9M7SEMG0JK2FUTTZXWIEBTKB" localSheetId="10" hidden="1">#REF!</definedName>
    <definedName name="BExD9M7SEMG0JK2FUTTZXWIEBTKB" hidden="1">#REF!</definedName>
    <definedName name="BExD9MNYBYB1AICQL5165G472IE2" localSheetId="9" hidden="1">#REF!</definedName>
    <definedName name="BExD9MNYBYB1AICQL5165G472IE2" localSheetId="12" hidden="1">#REF!</definedName>
    <definedName name="BExD9MNYBYB1AICQL5165G472IE2" localSheetId="3" hidden="1">#REF!</definedName>
    <definedName name="BExD9MNYBYB1AICQL5165G472IE2" localSheetId="10" hidden="1">#REF!</definedName>
    <definedName name="BExD9MNYBYB1AICQL5165G472IE2" hidden="1">#REF!</definedName>
    <definedName name="BExD9PNSYT7GASEGUVL48MUQ02WO" localSheetId="9" hidden="1">#REF!</definedName>
    <definedName name="BExD9PNSYT7GASEGUVL48MUQ02WO" localSheetId="12" hidden="1">#REF!</definedName>
    <definedName name="BExD9PNSYT7GASEGUVL48MUQ02WO" localSheetId="3" hidden="1">#REF!</definedName>
    <definedName name="BExD9PNSYT7GASEGUVL48MUQ02WO" localSheetId="10" hidden="1">#REF!</definedName>
    <definedName name="BExD9PNSYT7GASEGUVL48MUQ02WO" hidden="1">#REF!</definedName>
    <definedName name="BExD9TK2MIWFH5SKUYU9ZKF4NPHQ" localSheetId="9" hidden="1">#REF!</definedName>
    <definedName name="BExD9TK2MIWFH5SKUYU9ZKF4NPHQ" localSheetId="12" hidden="1">#REF!</definedName>
    <definedName name="BExD9TK2MIWFH5SKUYU9ZKF4NPHQ" localSheetId="3" hidden="1">#REF!</definedName>
    <definedName name="BExD9TK2MIWFH5SKUYU9ZKF4NPHQ" localSheetId="10" hidden="1">#REF!</definedName>
    <definedName name="BExD9TK2MIWFH5SKUYU9ZKF4NPHQ" hidden="1">#REF!</definedName>
    <definedName name="BExDA23J1UL1EN1K0BLX2TKAX4U0" localSheetId="9" hidden="1">#REF!</definedName>
    <definedName name="BExDA23J1UL1EN1K0BLX2TKAX4U0" localSheetId="12" hidden="1">#REF!</definedName>
    <definedName name="BExDA23J1UL1EN1K0BLX2TKAX4U0" localSheetId="3" hidden="1">#REF!</definedName>
    <definedName name="BExDA23J1UL1EN1K0BLX2TKAX4U0" localSheetId="10" hidden="1">#REF!</definedName>
    <definedName name="BExDA23J1UL1EN1K0BLX2TKAX4U0" hidden="1">#REF!</definedName>
    <definedName name="BExDA6594R2INH5X2F55YRZSKRND" localSheetId="9" hidden="1">#REF!</definedName>
    <definedName name="BExDA6594R2INH5X2F55YRZSKRND" localSheetId="12" hidden="1">#REF!</definedName>
    <definedName name="BExDA6594R2INH5X2F55YRZSKRND" localSheetId="3" hidden="1">#REF!</definedName>
    <definedName name="BExDA6594R2INH5X2F55YRZSKRND" localSheetId="10" hidden="1">#REF!</definedName>
    <definedName name="BExDA6594R2INH5X2F55YRZSKRND" hidden="1">#REF!</definedName>
    <definedName name="BExDA6LD9061UULVKUUI4QP8SK13" localSheetId="9" hidden="1">#REF!</definedName>
    <definedName name="BExDA6LD9061UULVKUUI4QP8SK13" localSheetId="12" hidden="1">#REF!</definedName>
    <definedName name="BExDA6LD9061UULVKUUI4QP8SK13" localSheetId="3" hidden="1">#REF!</definedName>
    <definedName name="BExDA6LD9061UULVKUUI4QP8SK13" localSheetId="10" hidden="1">#REF!</definedName>
    <definedName name="BExDA6LD9061UULVKUUI4QP8SK13" hidden="1">#REF!</definedName>
    <definedName name="BExDAGMVMNLQ6QXASB9R6D8DIT12" localSheetId="9" hidden="1">#REF!</definedName>
    <definedName name="BExDAGMVMNLQ6QXASB9R6D8DIT12" localSheetId="12" hidden="1">#REF!</definedName>
    <definedName name="BExDAGMVMNLQ6QXASB9R6D8DIT12" localSheetId="3" hidden="1">#REF!</definedName>
    <definedName name="BExDAGMVMNLQ6QXASB9R6D8DIT12" localSheetId="10" hidden="1">#REF!</definedName>
    <definedName name="BExDAGMVMNLQ6QXASB9R6D8DIT12" hidden="1">#REF!</definedName>
    <definedName name="BExDAYBHU9ADLXI8VRC7F608RVGM" localSheetId="9" hidden="1">#REF!</definedName>
    <definedName name="BExDAYBHU9ADLXI8VRC7F608RVGM" localSheetId="12" hidden="1">#REF!</definedName>
    <definedName name="BExDAYBHU9ADLXI8VRC7F608RVGM" localSheetId="3" hidden="1">#REF!</definedName>
    <definedName name="BExDAYBHU9ADLXI8VRC7F608RVGM" localSheetId="10" hidden="1">#REF!</definedName>
    <definedName name="BExDAYBHU9ADLXI8VRC7F608RVGM" hidden="1">#REF!</definedName>
    <definedName name="BExDBDR1XR0FV0CYUCB2OJ7CJCZU" localSheetId="9" hidden="1">#REF!</definedName>
    <definedName name="BExDBDR1XR0FV0CYUCB2OJ7CJCZU" localSheetId="12" hidden="1">#REF!</definedName>
    <definedName name="BExDBDR1XR0FV0CYUCB2OJ7CJCZU" localSheetId="3" hidden="1">#REF!</definedName>
    <definedName name="BExDBDR1XR0FV0CYUCB2OJ7CJCZU" localSheetId="10" hidden="1">#REF!</definedName>
    <definedName name="BExDBDR1XR0FV0CYUCB2OJ7CJCZU" hidden="1">#REF!</definedName>
    <definedName name="BExDC7F818VN0S18ID7XRCRVYPJ4" localSheetId="9" hidden="1">#REF!</definedName>
    <definedName name="BExDC7F818VN0S18ID7XRCRVYPJ4" localSheetId="12" hidden="1">#REF!</definedName>
    <definedName name="BExDC7F818VN0S18ID7XRCRVYPJ4" localSheetId="3" hidden="1">#REF!</definedName>
    <definedName name="BExDC7F818VN0S18ID7XRCRVYPJ4" localSheetId="10" hidden="1">#REF!</definedName>
    <definedName name="BExDC7F818VN0S18ID7XRCRVYPJ4" hidden="1">#REF!</definedName>
    <definedName name="BExDCL7K96PC9VZYB70ZW3QPVIJE" localSheetId="9" hidden="1">#REF!</definedName>
    <definedName name="BExDCL7K96PC9VZYB70ZW3QPVIJE" localSheetId="12" hidden="1">#REF!</definedName>
    <definedName name="BExDCL7K96PC9VZYB70ZW3QPVIJE" localSheetId="3" hidden="1">#REF!</definedName>
    <definedName name="BExDCL7K96PC9VZYB70ZW3QPVIJE" localSheetId="10" hidden="1">#REF!</definedName>
    <definedName name="BExDCL7K96PC9VZYB70ZW3QPVIJE" hidden="1">#REF!</definedName>
    <definedName name="BExDCP3UZ3C2O4C1F7KMU0Z9U32N" localSheetId="9" hidden="1">#REF!</definedName>
    <definedName name="BExDCP3UZ3C2O4C1F7KMU0Z9U32N" localSheetId="12" hidden="1">#REF!</definedName>
    <definedName name="BExDCP3UZ3C2O4C1F7KMU0Z9U32N" localSheetId="3" hidden="1">#REF!</definedName>
    <definedName name="BExDCP3UZ3C2O4C1F7KMU0Z9U32N" localSheetId="10" hidden="1">#REF!</definedName>
    <definedName name="BExDCP3UZ3C2O4C1F7KMU0Z9U32N" hidden="1">#REF!</definedName>
    <definedName name="BExENU8ISP26W97JG63CN1XT9KB4" localSheetId="12" hidden="1">#REF!</definedName>
    <definedName name="BExENU8ISP26W97JG63CN1XT9KB4" hidden="1">#REF!</definedName>
    <definedName name="BExEO14OTKLVDBTNB2ONGZ4YB20H" localSheetId="9" hidden="1">#REF!</definedName>
    <definedName name="BExEO14OTKLVDBTNB2ONGZ4YB20H" localSheetId="12" hidden="1">#REF!</definedName>
    <definedName name="BExEO14OTKLVDBTNB2ONGZ4YB20H" localSheetId="3" hidden="1">#REF!</definedName>
    <definedName name="BExEO14OTKLVDBTNB2ONGZ4YB20H" localSheetId="10" hidden="1">#REF!</definedName>
    <definedName name="BExEO14OTKLVDBTNB2ONGZ4YB20H" hidden="1">#REF!</definedName>
    <definedName name="BExEO80UUNTK4DX33Z5TYLM8NYZM" localSheetId="9" hidden="1">#REF!</definedName>
    <definedName name="BExEO80UUNTK4DX33Z5TYLM8NYZM" localSheetId="12" hidden="1">#REF!</definedName>
    <definedName name="BExEO80UUNTK4DX33Z5TYLM8NYZM" localSheetId="3" hidden="1">#REF!</definedName>
    <definedName name="BExEO80UUNTK4DX33Z5TYLM8NYZM" localSheetId="10" hidden="1">#REF!</definedName>
    <definedName name="BExEO80UUNTK4DX33Z5TYLM8NYZM" hidden="1">#REF!</definedName>
    <definedName name="BExEOBX3WECDMYCV9RLN49APTXMM" localSheetId="9" hidden="1">#REF!</definedName>
    <definedName name="BExEOBX3WECDMYCV9RLN49APTXMM" localSheetId="12" hidden="1">#REF!</definedName>
    <definedName name="BExEOBX3WECDMYCV9RLN49APTXMM" localSheetId="3" hidden="1">#REF!</definedName>
    <definedName name="BExEOBX3WECDMYCV9RLN49APTXMM" localSheetId="10" hidden="1">#REF!</definedName>
    <definedName name="BExEOBX3WECDMYCV9RLN49APTXMM" hidden="1">#REF!</definedName>
    <definedName name="BExEPN9VIYI0FVL0HLZQXJFO6TT0" localSheetId="9" hidden="1">#REF!</definedName>
    <definedName name="BExEPN9VIYI0FVL0HLZQXJFO6TT0" localSheetId="12" hidden="1">#REF!</definedName>
    <definedName name="BExEPN9VIYI0FVL0HLZQXJFO6TT0" localSheetId="3" hidden="1">#REF!</definedName>
    <definedName name="BExEPN9VIYI0FVL0HLZQXJFO6TT0" localSheetId="10" hidden="1">#REF!</definedName>
    <definedName name="BExEPN9VIYI0FVL0HLZQXJFO6TT0" hidden="1">#REF!</definedName>
    <definedName name="BExEPQPUOD4B6H60DKEB9159F7DR" localSheetId="9" hidden="1">#REF!</definedName>
    <definedName name="BExEPQPUOD4B6H60DKEB9159F7DR" localSheetId="12" hidden="1">#REF!</definedName>
    <definedName name="BExEPQPUOD4B6H60DKEB9159F7DR" localSheetId="3" hidden="1">#REF!</definedName>
    <definedName name="BExEPQPUOD4B6H60DKEB9159F7DR" localSheetId="10" hidden="1">#REF!</definedName>
    <definedName name="BExEPQPUOD4B6H60DKEB9159F7DR" hidden="1">#REF!</definedName>
    <definedName name="BExEPYT6VDSMR8MU2341Q5GM2Y9V" localSheetId="9" hidden="1">#REF!</definedName>
    <definedName name="BExEPYT6VDSMR8MU2341Q5GM2Y9V" localSheetId="12" hidden="1">#REF!</definedName>
    <definedName name="BExEPYT6VDSMR8MU2341Q5GM2Y9V" localSheetId="3" hidden="1">#REF!</definedName>
    <definedName name="BExEPYT6VDSMR8MU2341Q5GM2Y9V" localSheetId="10" hidden="1">#REF!</definedName>
    <definedName name="BExEPYT6VDSMR8MU2341Q5GM2Y9V" hidden="1">#REF!</definedName>
    <definedName name="BExEQ2ENYLMY8K1796XBB31CJHNN" localSheetId="9" hidden="1">#REF!</definedName>
    <definedName name="BExEQ2ENYLMY8K1796XBB31CJHNN" localSheetId="12" hidden="1">#REF!</definedName>
    <definedName name="BExEQ2ENYLMY8K1796XBB31CJHNN" localSheetId="3" hidden="1">#REF!</definedName>
    <definedName name="BExEQ2ENYLMY8K1796XBB31CJHNN" localSheetId="10" hidden="1">#REF!</definedName>
    <definedName name="BExEQ2ENYLMY8K1796XBB31CJHNN" hidden="1">#REF!</definedName>
    <definedName name="BExEQ2PFE4N40LEPGDPS90WDL6BN" localSheetId="9" hidden="1">#REF!</definedName>
    <definedName name="BExEQ2PFE4N40LEPGDPS90WDL6BN" localSheetId="12" hidden="1">#REF!</definedName>
    <definedName name="BExEQ2PFE4N40LEPGDPS90WDL6BN" localSheetId="3" hidden="1">#REF!</definedName>
    <definedName name="BExEQ2PFE4N40LEPGDPS90WDL6BN" localSheetId="10" hidden="1">#REF!</definedName>
    <definedName name="BExEQ2PFE4N40LEPGDPS90WDL6BN" hidden="1">#REF!</definedName>
    <definedName name="BExEQ2PFURT24NQYGYVE8NKX1EGA" localSheetId="9" hidden="1">#REF!</definedName>
    <definedName name="BExEQ2PFURT24NQYGYVE8NKX1EGA" localSheetId="12" hidden="1">#REF!</definedName>
    <definedName name="BExEQ2PFURT24NQYGYVE8NKX1EGA" localSheetId="3" hidden="1">#REF!</definedName>
    <definedName name="BExEQ2PFURT24NQYGYVE8NKX1EGA" localSheetId="10" hidden="1">#REF!</definedName>
    <definedName name="BExEQ2PFURT24NQYGYVE8NKX1EGA" hidden="1">#REF!</definedName>
    <definedName name="BExEQB8ZWXO6IIGOEPWTLOJGE2NR" localSheetId="9" hidden="1">#REF!</definedName>
    <definedName name="BExEQB8ZWXO6IIGOEPWTLOJGE2NR" localSheetId="12" hidden="1">#REF!</definedName>
    <definedName name="BExEQB8ZWXO6IIGOEPWTLOJGE2NR" localSheetId="3" hidden="1">#REF!</definedName>
    <definedName name="BExEQB8ZWXO6IIGOEPWTLOJGE2NR" localSheetId="10" hidden="1">#REF!</definedName>
    <definedName name="BExEQB8ZWXO6IIGOEPWTLOJGE2NR" hidden="1">#REF!</definedName>
    <definedName name="BExEQBZX0EL6LIKPY01197ACK65H" localSheetId="9" hidden="1">#REF!</definedName>
    <definedName name="BExEQBZX0EL6LIKPY01197ACK65H" localSheetId="12" hidden="1">#REF!</definedName>
    <definedName name="BExEQBZX0EL6LIKPY01197ACK65H" localSheetId="3" hidden="1">#REF!</definedName>
    <definedName name="BExEQBZX0EL6LIKPY01197ACK65H" localSheetId="10" hidden="1">#REF!</definedName>
    <definedName name="BExEQBZX0EL6LIKPY01197ACK65H" hidden="1">#REF!</definedName>
    <definedName name="BExEQDXZALJLD4OBF74IKZBR13SR" localSheetId="9" hidden="1">#REF!</definedName>
    <definedName name="BExEQDXZALJLD4OBF74IKZBR13SR" localSheetId="12" hidden="1">#REF!</definedName>
    <definedName name="BExEQDXZALJLD4OBF74IKZBR13SR" localSheetId="3" hidden="1">#REF!</definedName>
    <definedName name="BExEQDXZALJLD4OBF74IKZBR13SR" localSheetId="10" hidden="1">#REF!</definedName>
    <definedName name="BExEQDXZALJLD4OBF74IKZBR13SR" hidden="1">#REF!</definedName>
    <definedName name="BExEQFLE2RPWGMWQAI4JMKUEFRPT" localSheetId="9" hidden="1">#REF!</definedName>
    <definedName name="BExEQFLE2RPWGMWQAI4JMKUEFRPT" localSheetId="12" hidden="1">#REF!</definedName>
    <definedName name="BExEQFLE2RPWGMWQAI4JMKUEFRPT" localSheetId="3" hidden="1">#REF!</definedName>
    <definedName name="BExEQFLE2RPWGMWQAI4JMKUEFRPT" localSheetId="10" hidden="1">#REF!</definedName>
    <definedName name="BExEQFLE2RPWGMWQAI4JMKUEFRPT" hidden="1">#REF!</definedName>
    <definedName name="BExEQJHNJV9U65F5VGIGX0VM02VF" localSheetId="9" hidden="1">#REF!</definedName>
    <definedName name="BExEQJHNJV9U65F5VGIGX0VM02VF" localSheetId="12" hidden="1">#REF!</definedName>
    <definedName name="BExEQJHNJV9U65F5VGIGX0VM02VF" localSheetId="3" hidden="1">#REF!</definedName>
    <definedName name="BExEQJHNJV9U65F5VGIGX0VM02VF" localSheetId="10" hidden="1">#REF!</definedName>
    <definedName name="BExEQJHNJV9U65F5VGIGX0VM02VF" hidden="1">#REF!</definedName>
    <definedName name="BExEQTZAP8R69U31W4LKGTKKGKQE" localSheetId="9" hidden="1">#REF!</definedName>
    <definedName name="BExEQTZAP8R69U31W4LKGTKKGKQE" localSheetId="12" hidden="1">#REF!</definedName>
    <definedName name="BExEQTZAP8R69U31W4LKGTKKGKQE" localSheetId="3" hidden="1">#REF!</definedName>
    <definedName name="BExEQTZAP8R69U31W4LKGTKKGKQE" localSheetId="10" hidden="1">#REF!</definedName>
    <definedName name="BExEQTZAP8R69U31W4LKGTKKGKQE" hidden="1">#REF!</definedName>
    <definedName name="BExER2O72H1F9WV6S1J04C15PXX7" localSheetId="9" hidden="1">#REF!</definedName>
    <definedName name="BExER2O72H1F9WV6S1J04C15PXX7" localSheetId="12" hidden="1">#REF!</definedName>
    <definedName name="BExER2O72H1F9WV6S1J04C15PXX7" localSheetId="3" hidden="1">#REF!</definedName>
    <definedName name="BExER2O72H1F9WV6S1J04C15PXX7" localSheetId="10" hidden="1">#REF!</definedName>
    <definedName name="BExER2O72H1F9WV6S1J04C15PXX7" hidden="1">#REF!</definedName>
    <definedName name="BExERIPCI7N2NW7JRL59DVT0TTSU" localSheetId="9" hidden="1">#REF!</definedName>
    <definedName name="BExERIPCI7N2NW7JRL59DVT0TTSU" localSheetId="12" hidden="1">#REF!</definedName>
    <definedName name="BExERIPCI7N2NW7JRL59DVT0TTSU" localSheetId="3" hidden="1">#REF!</definedName>
    <definedName name="BExERIPCI7N2NW7JRL59DVT0TTSU" localSheetId="10" hidden="1">#REF!</definedName>
    <definedName name="BExERIPCI7N2NW7JRL59DVT0TTSU" hidden="1">#REF!</definedName>
    <definedName name="BExERRUIKIOATPZ9U4HQ0V52RJAU" localSheetId="9" hidden="1">#REF!</definedName>
    <definedName name="BExERRUIKIOATPZ9U4HQ0V52RJAU" localSheetId="12" hidden="1">#REF!</definedName>
    <definedName name="BExERRUIKIOATPZ9U4HQ0V52RJAU" localSheetId="3" hidden="1">#REF!</definedName>
    <definedName name="BExERRUIKIOATPZ9U4HQ0V52RJAU" localSheetId="10" hidden="1">#REF!</definedName>
    <definedName name="BExERRUIKIOATPZ9U4HQ0V52RJAU" hidden="1">#REF!</definedName>
    <definedName name="BExERSANFNM1O7T65PC5MJ301YET" localSheetId="9" hidden="1">#REF!</definedName>
    <definedName name="BExERSANFNM1O7T65PC5MJ301YET" localSheetId="12" hidden="1">#REF!</definedName>
    <definedName name="BExERSANFNM1O7T65PC5MJ301YET" localSheetId="3" hidden="1">#REF!</definedName>
    <definedName name="BExERSANFNM1O7T65PC5MJ301YET" localSheetId="10" hidden="1">#REF!</definedName>
    <definedName name="BExERSANFNM1O7T65PC5MJ301YET" hidden="1">#REF!</definedName>
    <definedName name="BExERU8P606C6QQZZL55U0ZQYQF1" localSheetId="9" hidden="1">#REF!</definedName>
    <definedName name="BExERU8P606C6QQZZL55U0ZQYQF1" localSheetId="12" hidden="1">#REF!</definedName>
    <definedName name="BExERU8P606C6QQZZL55U0ZQYQF1" localSheetId="3" hidden="1">#REF!</definedName>
    <definedName name="BExERU8P606C6QQZZL55U0ZQYQF1" localSheetId="10" hidden="1">#REF!</definedName>
    <definedName name="BExERU8P606C6QQZZL55U0ZQYQF1" hidden="1">#REF!</definedName>
    <definedName name="BExERWCEBKQRYWRQLYJ4UCMMKTHG" localSheetId="9" hidden="1">#REF!</definedName>
    <definedName name="BExERWCEBKQRYWRQLYJ4UCMMKTHG" localSheetId="12" hidden="1">#REF!</definedName>
    <definedName name="BExERWCEBKQRYWRQLYJ4UCMMKTHG" localSheetId="3" hidden="1">#REF!</definedName>
    <definedName name="BExERWCEBKQRYWRQLYJ4UCMMKTHG" localSheetId="10" hidden="1">#REF!</definedName>
    <definedName name="BExERWCEBKQRYWRQLYJ4UCMMKTHG" hidden="1">#REF!</definedName>
    <definedName name="BExERXE1QW042A2T25RI4DVUU59O" localSheetId="9" hidden="1">#REF!</definedName>
    <definedName name="BExERXE1QW042A2T25RI4DVUU59O" localSheetId="12" hidden="1">#REF!</definedName>
    <definedName name="BExERXE1QW042A2T25RI4DVUU59O" localSheetId="3" hidden="1">#REF!</definedName>
    <definedName name="BExERXE1QW042A2T25RI4DVUU59O" localSheetId="10" hidden="1">#REF!</definedName>
    <definedName name="BExERXE1QW042A2T25RI4DVUU59O" hidden="1">#REF!</definedName>
    <definedName name="BExES44RHHDL3V7FLV6M20834WF1" localSheetId="9" hidden="1">#REF!</definedName>
    <definedName name="BExES44RHHDL3V7FLV6M20834WF1" localSheetId="12" hidden="1">#REF!</definedName>
    <definedName name="BExES44RHHDL3V7FLV6M20834WF1" localSheetId="3" hidden="1">#REF!</definedName>
    <definedName name="BExES44RHHDL3V7FLV6M20834WF1" localSheetId="10" hidden="1">#REF!</definedName>
    <definedName name="BExES44RHHDL3V7FLV6M20834WF1" hidden="1">#REF!</definedName>
    <definedName name="BExES4A7VE2X3RYYTVRLKZD4I7WU" localSheetId="9" hidden="1">#REF!</definedName>
    <definedName name="BExES4A7VE2X3RYYTVRLKZD4I7WU" localSheetId="12" hidden="1">#REF!</definedName>
    <definedName name="BExES4A7VE2X3RYYTVRLKZD4I7WU" localSheetId="3" hidden="1">#REF!</definedName>
    <definedName name="BExES4A7VE2X3RYYTVRLKZD4I7WU" localSheetId="10" hidden="1">#REF!</definedName>
    <definedName name="BExES4A7VE2X3RYYTVRLKZD4I7WU" hidden="1">#REF!</definedName>
    <definedName name="BExESLYUFDACMPARVY264HKBCXLX" localSheetId="9" hidden="1">#REF!</definedName>
    <definedName name="BExESLYUFDACMPARVY264HKBCXLX" localSheetId="12" hidden="1">#REF!</definedName>
    <definedName name="BExESLYUFDACMPARVY264HKBCXLX" localSheetId="3" hidden="1">#REF!</definedName>
    <definedName name="BExESLYUFDACMPARVY264HKBCXLX" localSheetId="10" hidden="1">#REF!</definedName>
    <definedName name="BExESLYUFDACMPARVY264HKBCXLX" hidden="1">#REF!</definedName>
    <definedName name="BExESMKD95A649M0WRSG6CXXP326" localSheetId="9" hidden="1">#REF!</definedName>
    <definedName name="BExESMKD95A649M0WRSG6CXXP326" localSheetId="12" hidden="1">#REF!</definedName>
    <definedName name="BExESMKD95A649M0WRSG6CXXP326" localSheetId="3" hidden="1">#REF!</definedName>
    <definedName name="BExESMKD95A649M0WRSG6CXXP326" localSheetId="10" hidden="1">#REF!</definedName>
    <definedName name="BExESMKD95A649M0WRSG6CXXP326" hidden="1">#REF!</definedName>
    <definedName name="BExESR27ZXJG5VMY4PR9D940VS7T" localSheetId="9" hidden="1">#REF!</definedName>
    <definedName name="BExESR27ZXJG5VMY4PR9D940VS7T" localSheetId="12" hidden="1">#REF!</definedName>
    <definedName name="BExESR27ZXJG5VMY4PR9D940VS7T" localSheetId="3" hidden="1">#REF!</definedName>
    <definedName name="BExESR27ZXJG5VMY4PR9D940VS7T" localSheetId="10" hidden="1">#REF!</definedName>
    <definedName name="BExESR27ZXJG5VMY4PR9D940VS7T" hidden="1">#REF!</definedName>
    <definedName name="BExESVK1YRJM6UG6FBYOF9CNX29X" localSheetId="9" hidden="1">#REF!</definedName>
    <definedName name="BExESVK1YRJM6UG6FBYOF9CNX29X" localSheetId="12" hidden="1">#REF!</definedName>
    <definedName name="BExESVK1YRJM6UG6FBYOF9CNX29X" localSheetId="3" hidden="1">#REF!</definedName>
    <definedName name="BExESVK1YRJM6UG6FBYOF9CNX29X" localSheetId="10" hidden="1">#REF!</definedName>
    <definedName name="BExESVK1YRJM6UG6FBYOF9CNX29X" hidden="1">#REF!</definedName>
    <definedName name="BExESZ03KXL8DQ2591HLR56ZML94" localSheetId="9" hidden="1">#REF!</definedName>
    <definedName name="BExESZ03KXL8DQ2591HLR56ZML94" localSheetId="12" hidden="1">#REF!</definedName>
    <definedName name="BExESZ03KXL8DQ2591HLR56ZML94" localSheetId="3" hidden="1">#REF!</definedName>
    <definedName name="BExESZ03KXL8DQ2591HLR56ZML94" localSheetId="10" hidden="1">#REF!</definedName>
    <definedName name="BExESZ03KXL8DQ2591HLR56ZML94" hidden="1">#REF!</definedName>
    <definedName name="BExESZAW5N443NRTKIP59OEI1CR6" localSheetId="9" hidden="1">#REF!</definedName>
    <definedName name="BExESZAW5N443NRTKIP59OEI1CR6" localSheetId="12" hidden="1">#REF!</definedName>
    <definedName name="BExESZAW5N443NRTKIP59OEI1CR6" localSheetId="3" hidden="1">#REF!</definedName>
    <definedName name="BExESZAW5N443NRTKIP59OEI1CR6" localSheetId="10" hidden="1">#REF!</definedName>
    <definedName name="BExESZAW5N443NRTKIP59OEI1CR6" hidden="1">#REF!</definedName>
    <definedName name="BExET3HXQ60A4O2OLKX8QNXRI6LQ" localSheetId="9" hidden="1">#REF!</definedName>
    <definedName name="BExET3HXQ60A4O2OLKX8QNXRI6LQ" localSheetId="12" hidden="1">#REF!</definedName>
    <definedName name="BExET3HXQ60A4O2OLKX8QNXRI6LQ" localSheetId="3" hidden="1">#REF!</definedName>
    <definedName name="BExET3HXQ60A4O2OLKX8QNXRI6LQ" localSheetId="10" hidden="1">#REF!</definedName>
    <definedName name="BExET3HXQ60A4O2OLKX8QNXRI6LQ" hidden="1">#REF!</definedName>
    <definedName name="BExET4EAH366GROMVVMDCSUI1018" localSheetId="9" hidden="1">#REF!</definedName>
    <definedName name="BExET4EAH366GROMVVMDCSUI1018" localSheetId="12" hidden="1">#REF!</definedName>
    <definedName name="BExET4EAH366GROMVVMDCSUI1018" localSheetId="3" hidden="1">#REF!</definedName>
    <definedName name="BExET4EAH366GROMVVMDCSUI1018" localSheetId="10" hidden="1">#REF!</definedName>
    <definedName name="BExET4EAH366GROMVVMDCSUI1018" hidden="1">#REF!</definedName>
    <definedName name="BExETA3B1FCIOA80H94K90FWXQKE" localSheetId="9" hidden="1">#REF!</definedName>
    <definedName name="BExETA3B1FCIOA80H94K90FWXQKE" localSheetId="12" hidden="1">#REF!</definedName>
    <definedName name="BExETA3B1FCIOA80H94K90FWXQKE" localSheetId="3" hidden="1">#REF!</definedName>
    <definedName name="BExETA3B1FCIOA80H94K90FWXQKE" localSheetId="10" hidden="1">#REF!</definedName>
    <definedName name="BExETA3B1FCIOA80H94K90FWXQKE" hidden="1">#REF!</definedName>
    <definedName name="BExETAZOYT4CJIT8RRKC9F2HJG1D" localSheetId="9" hidden="1">#REF!</definedName>
    <definedName name="BExETAZOYT4CJIT8RRKC9F2HJG1D" localSheetId="12" hidden="1">#REF!</definedName>
    <definedName name="BExETAZOYT4CJIT8RRKC9F2HJG1D" localSheetId="3" hidden="1">#REF!</definedName>
    <definedName name="BExETAZOYT4CJIT8RRKC9F2HJG1D" localSheetId="10" hidden="1">#REF!</definedName>
    <definedName name="BExETAZOYT4CJIT8RRKC9F2HJG1D" hidden="1">#REF!</definedName>
    <definedName name="BExETB55BNG40G9YOI2H6UHIR9WU" localSheetId="9" hidden="1">#REF!</definedName>
    <definedName name="BExETB55BNG40G9YOI2H6UHIR9WU" localSheetId="12" hidden="1">#REF!</definedName>
    <definedName name="BExETB55BNG40G9YOI2H6UHIR9WU" localSheetId="3" hidden="1">#REF!</definedName>
    <definedName name="BExETB55BNG40G9YOI2H6UHIR9WU" localSheetId="10" hidden="1">#REF!</definedName>
    <definedName name="BExETB55BNG40G9YOI2H6UHIR9WU" hidden="1">#REF!</definedName>
    <definedName name="BExETF6QD5A9GEINE1KZRRC2LXWM" localSheetId="9" hidden="1">#REF!</definedName>
    <definedName name="BExETF6QD5A9GEINE1KZRRC2LXWM" localSheetId="12" hidden="1">#REF!</definedName>
    <definedName name="BExETF6QD5A9GEINE1KZRRC2LXWM" localSheetId="3" hidden="1">#REF!</definedName>
    <definedName name="BExETF6QD5A9GEINE1KZRRC2LXWM" localSheetId="10" hidden="1">#REF!</definedName>
    <definedName name="BExETF6QD5A9GEINE1KZRRC2LXWM" hidden="1">#REF!</definedName>
    <definedName name="BExETQ9XRXLUACN82805SPSPNKHI" localSheetId="9" hidden="1">#REF!</definedName>
    <definedName name="BExETQ9XRXLUACN82805SPSPNKHI" localSheetId="12" hidden="1">#REF!</definedName>
    <definedName name="BExETQ9XRXLUACN82805SPSPNKHI" localSheetId="3" hidden="1">#REF!</definedName>
    <definedName name="BExETQ9XRXLUACN82805SPSPNKHI" localSheetId="10" hidden="1">#REF!</definedName>
    <definedName name="BExETQ9XRXLUACN82805SPSPNKHI" hidden="1">#REF!</definedName>
    <definedName name="BExETR0YRMOR63E6DHLEHV9QVVON" localSheetId="9" hidden="1">#REF!</definedName>
    <definedName name="BExETR0YRMOR63E6DHLEHV9QVVON" localSheetId="12" hidden="1">#REF!</definedName>
    <definedName name="BExETR0YRMOR63E6DHLEHV9QVVON" localSheetId="3" hidden="1">#REF!</definedName>
    <definedName name="BExETR0YRMOR63E6DHLEHV9QVVON" localSheetId="10" hidden="1">#REF!</definedName>
    <definedName name="BExETR0YRMOR63E6DHLEHV9QVVON" hidden="1">#REF!</definedName>
    <definedName name="BExETVO51BGF7GGNGB21UD7OIF15" localSheetId="9" hidden="1">#REF!</definedName>
    <definedName name="BExETVO51BGF7GGNGB21UD7OIF15" localSheetId="12" hidden="1">#REF!</definedName>
    <definedName name="BExETVO51BGF7GGNGB21UD7OIF15" localSheetId="3" hidden="1">#REF!</definedName>
    <definedName name="BExETVO51BGF7GGNGB21UD7OIF15" localSheetId="10" hidden="1">#REF!</definedName>
    <definedName name="BExETVO51BGF7GGNGB21UD7OIF15" hidden="1">#REF!</definedName>
    <definedName name="BExETVTGY38YXYYF7N73OYN6FYY3" localSheetId="9" hidden="1">#REF!</definedName>
    <definedName name="BExETVTGY38YXYYF7N73OYN6FYY3" localSheetId="12" hidden="1">#REF!</definedName>
    <definedName name="BExETVTGY38YXYYF7N73OYN6FYY3" localSheetId="3" hidden="1">#REF!</definedName>
    <definedName name="BExETVTGY38YXYYF7N73OYN6FYY3" localSheetId="10" hidden="1">#REF!</definedName>
    <definedName name="BExETVTGY38YXYYF7N73OYN6FYY3" hidden="1">#REF!</definedName>
    <definedName name="BExETVTH8RADW05P2XUUV7V44TWW" localSheetId="9" hidden="1">#REF!</definedName>
    <definedName name="BExETVTH8RADW05P2XUUV7V44TWW" localSheetId="12" hidden="1">#REF!</definedName>
    <definedName name="BExETVTH8RADW05P2XUUV7V44TWW" localSheetId="3" hidden="1">#REF!</definedName>
    <definedName name="BExETVTH8RADW05P2XUUV7V44TWW" localSheetId="10" hidden="1">#REF!</definedName>
    <definedName name="BExETVTH8RADW05P2XUUV7V44TWW" hidden="1">#REF!</definedName>
    <definedName name="BExETW9PYUAV5QY6A4VCYZRIOUX4" localSheetId="9" hidden="1">#REF!</definedName>
    <definedName name="BExETW9PYUAV5QY6A4VCYZRIOUX4" localSheetId="12" hidden="1">#REF!</definedName>
    <definedName name="BExETW9PYUAV5QY6A4VCYZRIOUX4" localSheetId="3" hidden="1">#REF!</definedName>
    <definedName name="BExETW9PYUAV5QY6A4VCYZRIOUX4" localSheetId="10" hidden="1">#REF!</definedName>
    <definedName name="BExETW9PYUAV5QY6A4VCYZRIOUX4" hidden="1">#REF!</definedName>
    <definedName name="BExEUGNELLVZ7K2PYWP2TG8T65XQ" localSheetId="9" hidden="1">#REF!</definedName>
    <definedName name="BExEUGNELLVZ7K2PYWP2TG8T65XQ" localSheetId="12" hidden="1">#REF!</definedName>
    <definedName name="BExEUGNELLVZ7K2PYWP2TG8T65XQ" localSheetId="3" hidden="1">#REF!</definedName>
    <definedName name="BExEUGNELLVZ7K2PYWP2TG8T65XQ" localSheetId="10" hidden="1">#REF!</definedName>
    <definedName name="BExEUGNELLVZ7K2PYWP2TG8T65XQ" hidden="1">#REF!</definedName>
    <definedName name="BExEUHUG1NGJGB6F1UH5IKFZ9B9M" localSheetId="9" hidden="1">#REF!</definedName>
    <definedName name="BExEUHUG1NGJGB6F1UH5IKFZ9B9M" localSheetId="12" hidden="1">#REF!</definedName>
    <definedName name="BExEUHUG1NGJGB6F1UH5IKFZ9B9M" localSheetId="3" hidden="1">#REF!</definedName>
    <definedName name="BExEUHUG1NGJGB6F1UH5IKFZ9B9M" localSheetId="10" hidden="1">#REF!</definedName>
    <definedName name="BExEUHUG1NGJGB6F1UH5IKFZ9B9M" hidden="1">#REF!</definedName>
    <definedName name="BExEUNE4T242Y59C6MS28MXEUGCP" localSheetId="9" hidden="1">#REF!</definedName>
    <definedName name="BExEUNE4T242Y59C6MS28MXEUGCP" localSheetId="12" hidden="1">#REF!</definedName>
    <definedName name="BExEUNE4T242Y59C6MS28MXEUGCP" localSheetId="3" hidden="1">#REF!</definedName>
    <definedName name="BExEUNE4T242Y59C6MS28MXEUGCP" localSheetId="10" hidden="1">#REF!</definedName>
    <definedName name="BExEUNE4T242Y59C6MS28MXEUGCP" hidden="1">#REF!</definedName>
    <definedName name="BExEUNU7FYVTR4DD1D31SS7PNXX2" localSheetId="9" hidden="1">#REF!</definedName>
    <definedName name="BExEUNU7FYVTR4DD1D31SS7PNXX2" localSheetId="12" hidden="1">#REF!</definedName>
    <definedName name="BExEUNU7FYVTR4DD1D31SS7PNXX2" localSheetId="3" hidden="1">#REF!</definedName>
    <definedName name="BExEUNU7FYVTR4DD1D31SS7PNXX2" localSheetId="10" hidden="1">#REF!</definedName>
    <definedName name="BExEUNU7FYVTR4DD1D31SS7PNXX2" hidden="1">#REF!</definedName>
    <definedName name="BExEUOAHB0OT3BACAHNZ3B905C0P" localSheetId="12" hidden="1">#REF!</definedName>
    <definedName name="BExEUOAHB0OT3BACAHNZ3B905C0P" hidden="1">#REF!</definedName>
    <definedName name="BExEV2TP7NA3ZR6RJGH5ER370OUM" localSheetId="9" hidden="1">#REF!</definedName>
    <definedName name="BExEV2TP7NA3ZR6RJGH5ER370OUM" localSheetId="12" hidden="1">#REF!</definedName>
    <definedName name="BExEV2TP7NA3ZR6RJGH5ER370OUM" localSheetId="3" hidden="1">#REF!</definedName>
    <definedName name="BExEV2TP7NA3ZR6RJGH5ER370OUM" localSheetId="10" hidden="1">#REF!</definedName>
    <definedName name="BExEV2TP7NA3ZR6RJGH5ER370OUM" hidden="1">#REF!</definedName>
    <definedName name="BExEV3Q7M5YTX3CY3QCP1SUIEP2E" localSheetId="9" hidden="1">#REF!</definedName>
    <definedName name="BExEV3Q7M5YTX3CY3QCP1SUIEP2E" localSheetId="12" hidden="1">#REF!</definedName>
    <definedName name="BExEV3Q7M5YTX3CY3QCP1SUIEP2E" localSheetId="3" hidden="1">#REF!</definedName>
    <definedName name="BExEV3Q7M5YTX3CY3QCP1SUIEP2E" localSheetId="10" hidden="1">#REF!</definedName>
    <definedName name="BExEV3Q7M5YTX3CY3QCP1SUIEP2E" hidden="1">#REF!</definedName>
    <definedName name="BExEV69USLNYO2QRJRC0J92XUF00" localSheetId="9" hidden="1">#REF!</definedName>
    <definedName name="BExEV69USLNYO2QRJRC0J92XUF00" localSheetId="12" hidden="1">#REF!</definedName>
    <definedName name="BExEV69USLNYO2QRJRC0J92XUF00" localSheetId="3" hidden="1">#REF!</definedName>
    <definedName name="BExEV69USLNYO2QRJRC0J92XUF00" localSheetId="10" hidden="1">#REF!</definedName>
    <definedName name="BExEV69USLNYO2QRJRC0J92XUF00" hidden="1">#REF!</definedName>
    <definedName name="BExEV6KNTQOCFD7GV726XQEVQ7R6" localSheetId="9" hidden="1">#REF!</definedName>
    <definedName name="BExEV6KNTQOCFD7GV726XQEVQ7R6" localSheetId="12" hidden="1">#REF!</definedName>
    <definedName name="BExEV6KNTQOCFD7GV726XQEVQ7R6" localSheetId="3" hidden="1">#REF!</definedName>
    <definedName name="BExEV6KNTQOCFD7GV726XQEVQ7R6" localSheetId="10" hidden="1">#REF!</definedName>
    <definedName name="BExEV6KNTQOCFD7GV726XQEVQ7R6" hidden="1">#REF!</definedName>
    <definedName name="BExEV6VGM4POO9QT9KH3QA3VYCWM" localSheetId="9" hidden="1">#REF!</definedName>
    <definedName name="BExEV6VGM4POO9QT9KH3QA3VYCWM" localSheetId="12" hidden="1">#REF!</definedName>
    <definedName name="BExEV6VGM4POO9QT9KH3QA3VYCWM" localSheetId="3" hidden="1">#REF!</definedName>
    <definedName name="BExEV6VGM4POO9QT9KH3QA3VYCWM" localSheetId="10" hidden="1">#REF!</definedName>
    <definedName name="BExEV6VGM4POO9QT9KH3QA3VYCWM" hidden="1">#REF!</definedName>
    <definedName name="BExEVCEYMOI0PGO7HAEOS9CVMU2O" localSheetId="9" hidden="1">#REF!</definedName>
    <definedName name="BExEVCEYMOI0PGO7HAEOS9CVMU2O" localSheetId="12" hidden="1">#REF!</definedName>
    <definedName name="BExEVCEYMOI0PGO7HAEOS9CVMU2O" localSheetId="3" hidden="1">#REF!</definedName>
    <definedName name="BExEVCEYMOI0PGO7HAEOS9CVMU2O" localSheetId="10" hidden="1">#REF!</definedName>
    <definedName name="BExEVCEYMOI0PGO7HAEOS9CVMU2O" hidden="1">#REF!</definedName>
    <definedName name="BExEVET98G3FU6QBF9LHYWSAMV0O" localSheetId="9" hidden="1">#REF!</definedName>
    <definedName name="BExEVET98G3FU6QBF9LHYWSAMV0O" localSheetId="12" hidden="1">#REF!</definedName>
    <definedName name="BExEVET98G3FU6QBF9LHYWSAMV0O" localSheetId="3" hidden="1">#REF!</definedName>
    <definedName name="BExEVET98G3FU6QBF9LHYWSAMV0O" localSheetId="10" hidden="1">#REF!</definedName>
    <definedName name="BExEVET98G3FU6QBF9LHYWSAMV0O" hidden="1">#REF!</definedName>
    <definedName name="BExEVNCUT0PDUYNJH7G6BSEWZOT2" localSheetId="9" hidden="1">#REF!</definedName>
    <definedName name="BExEVNCUT0PDUYNJH7G6BSEWZOT2" localSheetId="12" hidden="1">#REF!</definedName>
    <definedName name="BExEVNCUT0PDUYNJH7G6BSEWZOT2" localSheetId="3" hidden="1">#REF!</definedName>
    <definedName name="BExEVNCUT0PDUYNJH7G6BSEWZOT2" localSheetId="10" hidden="1">#REF!</definedName>
    <definedName name="BExEVNCUT0PDUYNJH7G6BSEWZOT2" hidden="1">#REF!</definedName>
    <definedName name="BExEVPGF4V5J0WQRZKUM8F9TTKZJ" localSheetId="9" hidden="1">#REF!</definedName>
    <definedName name="BExEVPGF4V5J0WQRZKUM8F9TTKZJ" localSheetId="12" hidden="1">#REF!</definedName>
    <definedName name="BExEVPGF4V5J0WQRZKUM8F9TTKZJ" localSheetId="3" hidden="1">#REF!</definedName>
    <definedName name="BExEVPGF4V5J0WQRZKUM8F9TTKZJ" localSheetId="10" hidden="1">#REF!</definedName>
    <definedName name="BExEVPGF4V5J0WQRZKUM8F9TTKZJ" hidden="1">#REF!</definedName>
    <definedName name="BExEVVLIEVWYRF2UUC1H0H5QU1CP" localSheetId="9" hidden="1">#REF!</definedName>
    <definedName name="BExEVVLIEVWYRF2UUC1H0H5QU1CP" localSheetId="12" hidden="1">#REF!</definedName>
    <definedName name="BExEVVLIEVWYRF2UUC1H0H5QU1CP" localSheetId="3" hidden="1">#REF!</definedName>
    <definedName name="BExEVVLIEVWYRF2UUC1H0H5QU1CP" localSheetId="10" hidden="1">#REF!</definedName>
    <definedName name="BExEVVLIEVWYRF2UUC1H0H5QU1CP" hidden="1">#REF!</definedName>
    <definedName name="BExEVWCKO8T84GW9Z3X47915XKSH" localSheetId="9" hidden="1">#REF!</definedName>
    <definedName name="BExEVWCKO8T84GW9Z3X47915XKSH" localSheetId="12" hidden="1">#REF!</definedName>
    <definedName name="BExEVWCKO8T84GW9Z3X47915XKSH" localSheetId="3" hidden="1">#REF!</definedName>
    <definedName name="BExEVWCKO8T84GW9Z3X47915XKSH" localSheetId="10" hidden="1">#REF!</definedName>
    <definedName name="BExEVWCKO8T84GW9Z3X47915XKSH" hidden="1">#REF!</definedName>
    <definedName name="BExEVZSJWMZ5L2ZE7AZC57CXKW6T" localSheetId="9" hidden="1">#REF!</definedName>
    <definedName name="BExEVZSJWMZ5L2ZE7AZC57CXKW6T" localSheetId="12" hidden="1">#REF!</definedName>
    <definedName name="BExEVZSJWMZ5L2ZE7AZC57CXKW6T" localSheetId="3" hidden="1">#REF!</definedName>
    <definedName name="BExEVZSJWMZ5L2ZE7AZC57CXKW6T" localSheetId="10" hidden="1">#REF!</definedName>
    <definedName name="BExEVZSJWMZ5L2ZE7AZC57CXKW6T" hidden="1">#REF!</definedName>
    <definedName name="BExEW0JL1GFFCXMDGW54CI7Y8FZN" localSheetId="9" hidden="1">#REF!</definedName>
    <definedName name="BExEW0JL1GFFCXMDGW54CI7Y8FZN" localSheetId="12" hidden="1">#REF!</definedName>
    <definedName name="BExEW0JL1GFFCXMDGW54CI7Y8FZN" localSheetId="3" hidden="1">#REF!</definedName>
    <definedName name="BExEW0JL1GFFCXMDGW54CI7Y8FZN" localSheetId="10" hidden="1">#REF!</definedName>
    <definedName name="BExEW0JL1GFFCXMDGW54CI7Y8FZN" hidden="1">#REF!</definedName>
    <definedName name="BExEW68M9WL8214QH9C7VCK7BN08" localSheetId="9" hidden="1">#REF!</definedName>
    <definedName name="BExEW68M9WL8214QH9C7VCK7BN08" localSheetId="12" hidden="1">#REF!</definedName>
    <definedName name="BExEW68M9WL8214QH9C7VCK7BN08" localSheetId="3" hidden="1">#REF!</definedName>
    <definedName name="BExEW68M9WL8214QH9C7VCK7BN08" localSheetId="10" hidden="1">#REF!</definedName>
    <definedName name="BExEW68M9WL8214QH9C7VCK7BN08" hidden="1">#REF!</definedName>
    <definedName name="BExEW8HFKH6F47KIHYBDRUEFZ2ZZ" localSheetId="9" hidden="1">#REF!</definedName>
    <definedName name="BExEW8HFKH6F47KIHYBDRUEFZ2ZZ" localSheetId="12" hidden="1">#REF!</definedName>
    <definedName name="BExEW8HFKH6F47KIHYBDRUEFZ2ZZ" localSheetId="3" hidden="1">#REF!</definedName>
    <definedName name="BExEW8HFKH6F47KIHYBDRUEFZ2ZZ" localSheetId="10" hidden="1">#REF!</definedName>
    <definedName name="BExEW8HFKH6F47KIHYBDRUEFZ2ZZ" hidden="1">#REF!</definedName>
    <definedName name="BExEWB6JHMITZPXHB6JATOCLLKLJ" localSheetId="9" hidden="1">#REF!</definedName>
    <definedName name="BExEWB6JHMITZPXHB6JATOCLLKLJ" localSheetId="12" hidden="1">#REF!</definedName>
    <definedName name="BExEWB6JHMITZPXHB6JATOCLLKLJ" localSheetId="3" hidden="1">#REF!</definedName>
    <definedName name="BExEWB6JHMITZPXHB6JATOCLLKLJ" localSheetId="10" hidden="1">#REF!</definedName>
    <definedName name="BExEWB6JHMITZPXHB6JATOCLLKLJ" hidden="1">#REF!</definedName>
    <definedName name="BExEWNBGQS1U2LW3W84T4LSJ9K00" localSheetId="9" hidden="1">#REF!</definedName>
    <definedName name="BExEWNBGQS1U2LW3W84T4LSJ9K00" localSheetId="12" hidden="1">#REF!</definedName>
    <definedName name="BExEWNBGQS1U2LW3W84T4LSJ9K00" localSheetId="3" hidden="1">#REF!</definedName>
    <definedName name="BExEWNBGQS1U2LW3W84T4LSJ9K00" localSheetId="10" hidden="1">#REF!</definedName>
    <definedName name="BExEWNBGQS1U2LW3W84T4LSJ9K00" hidden="1">#REF!</definedName>
    <definedName name="BExEWO7STL7HNZSTY8VQBPTX1WK6" localSheetId="9" hidden="1">#REF!</definedName>
    <definedName name="BExEWO7STL7HNZSTY8VQBPTX1WK6" localSheetId="12" hidden="1">#REF!</definedName>
    <definedName name="BExEWO7STL7HNZSTY8VQBPTX1WK6" localSheetId="3" hidden="1">#REF!</definedName>
    <definedName name="BExEWO7STL7HNZSTY8VQBPTX1WK6" localSheetId="10" hidden="1">#REF!</definedName>
    <definedName name="BExEWO7STL7HNZSTY8VQBPTX1WK6" hidden="1">#REF!</definedName>
    <definedName name="BExEWQ0M1N3KMKTDJ73H10QSG4W1" localSheetId="9" hidden="1">#REF!</definedName>
    <definedName name="BExEWQ0M1N3KMKTDJ73H10QSG4W1" localSheetId="12" hidden="1">#REF!</definedName>
    <definedName name="BExEWQ0M1N3KMKTDJ73H10QSG4W1" localSheetId="3" hidden="1">#REF!</definedName>
    <definedName name="BExEWQ0M1N3KMKTDJ73H10QSG4W1" localSheetId="10" hidden="1">#REF!</definedName>
    <definedName name="BExEWQ0M1N3KMKTDJ73H10QSG4W1" hidden="1">#REF!</definedName>
    <definedName name="BExEX43OR6NH8GF32YY2ZB6Y8WGP" localSheetId="9" hidden="1">#REF!</definedName>
    <definedName name="BExEX43OR6NH8GF32YY2ZB6Y8WGP" localSheetId="12" hidden="1">#REF!</definedName>
    <definedName name="BExEX43OR6NH8GF32YY2ZB6Y8WGP" localSheetId="3" hidden="1">#REF!</definedName>
    <definedName name="BExEX43OR6NH8GF32YY2ZB6Y8WGP" localSheetId="10" hidden="1">#REF!</definedName>
    <definedName name="BExEX43OR6NH8GF32YY2ZB6Y8WGP" hidden="1">#REF!</definedName>
    <definedName name="BExEX85F3OSW8NSCYGYPS9372Z1Q" localSheetId="9" hidden="1">#REF!</definedName>
    <definedName name="BExEX85F3OSW8NSCYGYPS9372Z1Q" localSheetId="12" hidden="1">#REF!</definedName>
    <definedName name="BExEX85F3OSW8NSCYGYPS9372Z1Q" localSheetId="3" hidden="1">#REF!</definedName>
    <definedName name="BExEX85F3OSW8NSCYGYPS9372Z1Q" localSheetId="10" hidden="1">#REF!</definedName>
    <definedName name="BExEX85F3OSW8NSCYGYPS9372Z1Q" hidden="1">#REF!</definedName>
    <definedName name="BExEX9HWY2G6928ZVVVQF77QCM2C" localSheetId="9" hidden="1">#REF!</definedName>
    <definedName name="BExEX9HWY2G6928ZVVVQF77QCM2C" localSheetId="12" hidden="1">#REF!</definedName>
    <definedName name="BExEX9HWY2G6928ZVVVQF77QCM2C" localSheetId="3" hidden="1">#REF!</definedName>
    <definedName name="BExEX9HWY2G6928ZVVVQF77QCM2C" localSheetId="10" hidden="1">#REF!</definedName>
    <definedName name="BExEX9HWY2G6928ZVVVQF77QCM2C" hidden="1">#REF!</definedName>
    <definedName name="BExEXBQWAYKMVBRJRHB8PFCSYFVN" localSheetId="9" hidden="1">#REF!</definedName>
    <definedName name="BExEXBQWAYKMVBRJRHB8PFCSYFVN" localSheetId="12" hidden="1">#REF!</definedName>
    <definedName name="BExEXBQWAYKMVBRJRHB8PFCSYFVN" localSheetId="3" hidden="1">#REF!</definedName>
    <definedName name="BExEXBQWAYKMVBRJRHB8PFCSYFVN" localSheetId="10" hidden="1">#REF!</definedName>
    <definedName name="BExEXBQWAYKMVBRJRHB8PFCSYFVN" hidden="1">#REF!</definedName>
    <definedName name="BExEXGE2TE9MQWLQVHL7XGQWL102" localSheetId="9" hidden="1">#REF!</definedName>
    <definedName name="BExEXGE2TE9MQWLQVHL7XGQWL102" localSheetId="12" hidden="1">#REF!</definedName>
    <definedName name="BExEXGE2TE9MQWLQVHL7XGQWL102" localSheetId="3" hidden="1">#REF!</definedName>
    <definedName name="BExEXGE2TE9MQWLQVHL7XGQWL102" localSheetId="10" hidden="1">#REF!</definedName>
    <definedName name="BExEXGE2TE9MQWLQVHL7XGQWL102" hidden="1">#REF!</definedName>
    <definedName name="BExEXRBZ0DI9E2UFLLKYWGN66B61" localSheetId="9" hidden="1">#REF!</definedName>
    <definedName name="BExEXRBZ0DI9E2UFLLKYWGN66B61" localSheetId="12" hidden="1">#REF!</definedName>
    <definedName name="BExEXRBZ0DI9E2UFLLKYWGN66B61" localSheetId="3" hidden="1">#REF!</definedName>
    <definedName name="BExEXRBZ0DI9E2UFLLKYWGN66B61" localSheetId="10" hidden="1">#REF!</definedName>
    <definedName name="BExEXRBZ0DI9E2UFLLKYWGN66B61" hidden="1">#REF!</definedName>
    <definedName name="BExEXW4FSOZ9C2SZSQIAA3W82I5K" localSheetId="9" hidden="1">#REF!</definedName>
    <definedName name="BExEXW4FSOZ9C2SZSQIAA3W82I5K" localSheetId="12" hidden="1">#REF!</definedName>
    <definedName name="BExEXW4FSOZ9C2SZSQIAA3W82I5K" localSheetId="3" hidden="1">#REF!</definedName>
    <definedName name="BExEXW4FSOZ9C2SZSQIAA3W82I5K" localSheetId="10" hidden="1">#REF!</definedName>
    <definedName name="BExEXW4FSOZ9C2SZSQIAA3W82I5K" hidden="1">#REF!</definedName>
    <definedName name="BExEXZ4H2ZUNEW5I6I74GK08QAQC" localSheetId="9" hidden="1">#REF!</definedName>
    <definedName name="BExEXZ4H2ZUNEW5I6I74GK08QAQC" localSheetId="12" hidden="1">#REF!</definedName>
    <definedName name="BExEXZ4H2ZUNEW5I6I74GK08QAQC" localSheetId="3" hidden="1">#REF!</definedName>
    <definedName name="BExEXZ4H2ZUNEW5I6I74GK08QAQC" localSheetId="10" hidden="1">#REF!</definedName>
    <definedName name="BExEXZ4H2ZUNEW5I6I74GK08QAQC" hidden="1">#REF!</definedName>
    <definedName name="BExEY42GK80HA9M84NTZ3NV9K2VI" localSheetId="9" hidden="1">#REF!</definedName>
    <definedName name="BExEY42GK80HA9M84NTZ3NV9K2VI" localSheetId="12" hidden="1">#REF!</definedName>
    <definedName name="BExEY42GK80HA9M84NTZ3NV9K2VI" localSheetId="3" hidden="1">#REF!</definedName>
    <definedName name="BExEY42GK80HA9M84NTZ3NV9K2VI" localSheetId="10" hidden="1">#REF!</definedName>
    <definedName name="BExEY42GK80HA9M84NTZ3NV9K2VI" hidden="1">#REF!</definedName>
    <definedName name="BExEYLG9FL9V1JPPNZ3FUDNSEJ4V" localSheetId="9" hidden="1">#REF!</definedName>
    <definedName name="BExEYLG9FL9V1JPPNZ3FUDNSEJ4V" localSheetId="12" hidden="1">#REF!</definedName>
    <definedName name="BExEYLG9FL9V1JPPNZ3FUDNSEJ4V" localSheetId="3" hidden="1">#REF!</definedName>
    <definedName name="BExEYLG9FL9V1JPPNZ3FUDNSEJ4V" localSheetId="10" hidden="1">#REF!</definedName>
    <definedName name="BExEYLG9FL9V1JPPNZ3FUDNSEJ4V" hidden="1">#REF!</definedName>
    <definedName name="BExEYOW8C1B3OUUCIGEC7L8OOW1Z" localSheetId="9" hidden="1">#REF!</definedName>
    <definedName name="BExEYOW8C1B3OUUCIGEC7L8OOW1Z" localSheetId="12" hidden="1">#REF!</definedName>
    <definedName name="BExEYOW8C1B3OUUCIGEC7L8OOW1Z" localSheetId="3" hidden="1">#REF!</definedName>
    <definedName name="BExEYOW8C1B3OUUCIGEC7L8OOW1Z" localSheetId="10" hidden="1">#REF!</definedName>
    <definedName name="BExEYOW8C1B3OUUCIGEC7L8OOW1Z" hidden="1">#REF!</definedName>
    <definedName name="BExEYPCI2LT224YS4M3T50V85FAG" localSheetId="9" hidden="1">#REF!</definedName>
    <definedName name="BExEYPCI2LT224YS4M3T50V85FAG" localSheetId="12" hidden="1">#REF!</definedName>
    <definedName name="BExEYPCI2LT224YS4M3T50V85FAG" localSheetId="3" hidden="1">#REF!</definedName>
    <definedName name="BExEYPCI2LT224YS4M3T50V85FAG" localSheetId="10" hidden="1">#REF!</definedName>
    <definedName name="BExEYPCI2LT224YS4M3T50V85FAG" hidden="1">#REF!</definedName>
    <definedName name="BExEYUQJXZT6N5HJH8ACJF6SRWEE" localSheetId="9" hidden="1">#REF!</definedName>
    <definedName name="BExEYUQJXZT6N5HJH8ACJF6SRWEE" localSheetId="12" hidden="1">#REF!</definedName>
    <definedName name="BExEYUQJXZT6N5HJH8ACJF6SRWEE" localSheetId="3" hidden="1">#REF!</definedName>
    <definedName name="BExEYUQJXZT6N5HJH8ACJF6SRWEE" localSheetId="10" hidden="1">#REF!</definedName>
    <definedName name="BExEYUQJXZT6N5HJH8ACJF6SRWEE" hidden="1">#REF!</definedName>
    <definedName name="BExEYYC7KLO4XJQW9GMGVVJQXF4C" localSheetId="9" hidden="1">#REF!</definedName>
    <definedName name="BExEYYC7KLO4XJQW9GMGVVJQXF4C" localSheetId="12" hidden="1">#REF!</definedName>
    <definedName name="BExEYYC7KLO4XJQW9GMGVVJQXF4C" localSheetId="3" hidden="1">#REF!</definedName>
    <definedName name="BExEYYC7KLO4XJQW9GMGVVJQXF4C" localSheetId="10" hidden="1">#REF!</definedName>
    <definedName name="BExEYYC7KLO4XJQW9GMGVVJQXF4C" hidden="1">#REF!</definedName>
    <definedName name="BExEZ1S6VZCG01ZPLBSS9Z1SBOJ2" localSheetId="9" hidden="1">#REF!</definedName>
    <definedName name="BExEZ1S6VZCG01ZPLBSS9Z1SBOJ2" localSheetId="12" hidden="1">#REF!</definedName>
    <definedName name="BExEZ1S6VZCG01ZPLBSS9Z1SBOJ2" localSheetId="3" hidden="1">#REF!</definedName>
    <definedName name="BExEZ1S6VZCG01ZPLBSS9Z1SBOJ2" localSheetId="10" hidden="1">#REF!</definedName>
    <definedName name="BExEZ1S6VZCG01ZPLBSS9Z1SBOJ2" hidden="1">#REF!</definedName>
    <definedName name="BExEZ6KV8TDKOO0Y66LSH9DCFW5M" localSheetId="9" hidden="1">#REF!</definedName>
    <definedName name="BExEZ6KV8TDKOO0Y66LSH9DCFW5M" localSheetId="12" hidden="1">#REF!</definedName>
    <definedName name="BExEZ6KV8TDKOO0Y66LSH9DCFW5M" localSheetId="3" hidden="1">#REF!</definedName>
    <definedName name="BExEZ6KV8TDKOO0Y66LSH9DCFW5M" localSheetId="10" hidden="1">#REF!</definedName>
    <definedName name="BExEZ6KV8TDKOO0Y66LSH9DCFW5M" hidden="1">#REF!</definedName>
    <definedName name="BExEZGBFNJR8DLPN0V11AU22L6WY" localSheetId="9" hidden="1">#REF!</definedName>
    <definedName name="BExEZGBFNJR8DLPN0V11AU22L6WY" localSheetId="12" hidden="1">#REF!</definedName>
    <definedName name="BExEZGBFNJR8DLPN0V11AU22L6WY" localSheetId="3" hidden="1">#REF!</definedName>
    <definedName name="BExEZGBFNJR8DLPN0V11AU22L6WY" localSheetId="10" hidden="1">#REF!</definedName>
    <definedName name="BExEZGBFNJR8DLPN0V11AU22L6WY" hidden="1">#REF!</definedName>
    <definedName name="BExEZVR61GWO1ZM3XHWUKRJJMQXV" localSheetId="9" hidden="1">#REF!</definedName>
    <definedName name="BExEZVR61GWO1ZM3XHWUKRJJMQXV" localSheetId="12" hidden="1">#REF!</definedName>
    <definedName name="BExEZVR61GWO1ZM3XHWUKRJJMQXV" localSheetId="3" hidden="1">#REF!</definedName>
    <definedName name="BExEZVR61GWO1ZM3XHWUKRJJMQXV" localSheetId="10" hidden="1">#REF!</definedName>
    <definedName name="BExEZVR61GWO1ZM3XHWUKRJJMQXV" hidden="1">#REF!</definedName>
    <definedName name="BExF02Y3V3QEPO2XLDSK47APK9XJ" localSheetId="9" hidden="1">#REF!</definedName>
    <definedName name="BExF02Y3V3QEPO2XLDSK47APK9XJ" localSheetId="12" hidden="1">#REF!</definedName>
    <definedName name="BExF02Y3V3QEPO2XLDSK47APK9XJ" localSheetId="3" hidden="1">#REF!</definedName>
    <definedName name="BExF02Y3V3QEPO2XLDSK47APK9XJ" localSheetId="10" hidden="1">#REF!</definedName>
    <definedName name="BExF02Y3V3QEPO2XLDSK47APK9XJ" hidden="1">#REF!</definedName>
    <definedName name="BExF03E824NHBODFUZ3PZ5HLF85X" localSheetId="9" hidden="1">#REF!</definedName>
    <definedName name="BExF03E824NHBODFUZ3PZ5HLF85X" localSheetId="12" hidden="1">#REF!</definedName>
    <definedName name="BExF03E824NHBODFUZ3PZ5HLF85X" localSheetId="3" hidden="1">#REF!</definedName>
    <definedName name="BExF03E824NHBODFUZ3PZ5HLF85X" localSheetId="10" hidden="1">#REF!</definedName>
    <definedName name="BExF03E824NHBODFUZ3PZ5HLF85X" hidden="1">#REF!</definedName>
    <definedName name="BExF09OS91RT7N7IW8JLMZ121ZP3" localSheetId="9" hidden="1">#REF!</definedName>
    <definedName name="BExF09OS91RT7N7IW8JLMZ121ZP3" localSheetId="12" hidden="1">#REF!</definedName>
    <definedName name="BExF09OS91RT7N7IW8JLMZ121ZP3" localSheetId="3" hidden="1">#REF!</definedName>
    <definedName name="BExF09OS91RT7N7IW8JLMZ121ZP3" localSheetId="10" hidden="1">#REF!</definedName>
    <definedName name="BExF09OS91RT7N7IW8JLMZ121ZP3" hidden="1">#REF!</definedName>
    <definedName name="BExF0D4SEQ7RRCAER8UQKUJ4HH0Q" localSheetId="9" hidden="1">#REF!</definedName>
    <definedName name="BExF0D4SEQ7RRCAER8UQKUJ4HH0Q" localSheetId="12" hidden="1">#REF!</definedName>
    <definedName name="BExF0D4SEQ7RRCAER8UQKUJ4HH0Q" localSheetId="3" hidden="1">#REF!</definedName>
    <definedName name="BExF0D4SEQ7RRCAER8UQKUJ4HH0Q" localSheetId="10" hidden="1">#REF!</definedName>
    <definedName name="BExF0D4SEQ7RRCAER8UQKUJ4HH0Q" hidden="1">#REF!</definedName>
    <definedName name="BExF0D4Z97PCG5JI9CC2TFB553AX" localSheetId="9" hidden="1">#REF!</definedName>
    <definedName name="BExF0D4Z97PCG5JI9CC2TFB553AX" localSheetId="12" hidden="1">#REF!</definedName>
    <definedName name="BExF0D4Z97PCG5JI9CC2TFB553AX" localSheetId="3" hidden="1">#REF!</definedName>
    <definedName name="BExF0D4Z97PCG5JI9CC2TFB553AX" localSheetId="10" hidden="1">#REF!</definedName>
    <definedName name="BExF0D4Z97PCG5JI9CC2TFB553AX" hidden="1">#REF!</definedName>
    <definedName name="BExF0DAB1PUE0V936NFEK68CCKTJ" localSheetId="9" hidden="1">#REF!</definedName>
    <definedName name="BExF0DAB1PUE0V936NFEK68CCKTJ" localSheetId="12" hidden="1">#REF!</definedName>
    <definedName name="BExF0DAB1PUE0V936NFEK68CCKTJ" localSheetId="3" hidden="1">#REF!</definedName>
    <definedName name="BExF0DAB1PUE0V936NFEK68CCKTJ" localSheetId="10" hidden="1">#REF!</definedName>
    <definedName name="BExF0DAB1PUE0V936NFEK68CCKTJ" hidden="1">#REF!</definedName>
    <definedName name="BExF0LOEHV42P2DV7QL8O7HOQ3N9" localSheetId="9" hidden="1">#REF!</definedName>
    <definedName name="BExF0LOEHV42P2DV7QL8O7HOQ3N9" localSheetId="12" hidden="1">#REF!</definedName>
    <definedName name="BExF0LOEHV42P2DV7QL8O7HOQ3N9" localSheetId="3" hidden="1">#REF!</definedName>
    <definedName name="BExF0LOEHV42P2DV7QL8O7HOQ3N9" localSheetId="10" hidden="1">#REF!</definedName>
    <definedName name="BExF0LOEHV42P2DV7QL8O7HOQ3N9" hidden="1">#REF!</definedName>
    <definedName name="BExF0QRT0ZP2578DKKC9SRW40F5L" localSheetId="9" hidden="1">#REF!</definedName>
    <definedName name="BExF0QRT0ZP2578DKKC9SRW40F5L" localSheetId="12" hidden="1">#REF!</definedName>
    <definedName name="BExF0QRT0ZP2578DKKC9SRW40F5L" localSheetId="3" hidden="1">#REF!</definedName>
    <definedName name="BExF0QRT0ZP2578DKKC9SRW40F5L" localSheetId="10" hidden="1">#REF!</definedName>
    <definedName name="BExF0QRT0ZP2578DKKC9SRW40F5L" hidden="1">#REF!</definedName>
    <definedName name="BExF0WRM9VO25RLSO03ZOCE8H7K5" localSheetId="9" hidden="1">#REF!</definedName>
    <definedName name="BExF0WRM9VO25RLSO03ZOCE8H7K5" localSheetId="12" hidden="1">#REF!</definedName>
    <definedName name="BExF0WRM9VO25RLSO03ZOCE8H7K5" localSheetId="3" hidden="1">#REF!</definedName>
    <definedName name="BExF0WRM9VO25RLSO03ZOCE8H7K5" localSheetId="10" hidden="1">#REF!</definedName>
    <definedName name="BExF0WRM9VO25RLSO03ZOCE8H7K5" hidden="1">#REF!</definedName>
    <definedName name="BExF0ZRI7W4RSLIDLHTSM0AWXO3S" localSheetId="9" hidden="1">#REF!</definedName>
    <definedName name="BExF0ZRI7W4RSLIDLHTSM0AWXO3S" localSheetId="12" hidden="1">#REF!</definedName>
    <definedName name="BExF0ZRI7W4RSLIDLHTSM0AWXO3S" localSheetId="3" hidden="1">#REF!</definedName>
    <definedName name="BExF0ZRI7W4RSLIDLHTSM0AWXO3S" localSheetId="10" hidden="1">#REF!</definedName>
    <definedName name="BExF0ZRI7W4RSLIDLHTSM0AWXO3S" hidden="1">#REF!</definedName>
    <definedName name="BExF19CT3MMZZ2T5EWMDNG3UOJ01" localSheetId="9" hidden="1">#REF!</definedName>
    <definedName name="BExF19CT3MMZZ2T5EWMDNG3UOJ01" localSheetId="12" hidden="1">#REF!</definedName>
    <definedName name="BExF19CT3MMZZ2T5EWMDNG3UOJ01" localSheetId="3" hidden="1">#REF!</definedName>
    <definedName name="BExF19CT3MMZZ2T5EWMDNG3UOJ01" localSheetId="10" hidden="1">#REF!</definedName>
    <definedName name="BExF19CT3MMZZ2T5EWMDNG3UOJ01" hidden="1">#REF!</definedName>
    <definedName name="BExF1C1VNHJBRW2XQKVSL1KSLFZ8" localSheetId="9" hidden="1">#REF!</definedName>
    <definedName name="BExF1C1VNHJBRW2XQKVSL1KSLFZ8" localSheetId="12" hidden="1">#REF!</definedName>
    <definedName name="BExF1C1VNHJBRW2XQKVSL1KSLFZ8" localSheetId="3" hidden="1">#REF!</definedName>
    <definedName name="BExF1C1VNHJBRW2XQKVSL1KSLFZ8" localSheetId="10" hidden="1">#REF!</definedName>
    <definedName name="BExF1C1VNHJBRW2XQKVSL1KSLFZ8" hidden="1">#REF!</definedName>
    <definedName name="BExF1M38U6NX17YJA8YU359B5Z4M" localSheetId="9" hidden="1">#REF!</definedName>
    <definedName name="BExF1M38U6NX17YJA8YU359B5Z4M" localSheetId="12" hidden="1">#REF!</definedName>
    <definedName name="BExF1M38U6NX17YJA8YU359B5Z4M" localSheetId="3" hidden="1">#REF!</definedName>
    <definedName name="BExF1M38U6NX17YJA8YU359B5Z4M" localSheetId="10" hidden="1">#REF!</definedName>
    <definedName name="BExF1M38U6NX17YJA8YU359B5Z4M" hidden="1">#REF!</definedName>
    <definedName name="BExF1MU4W3NPEY0OHRDWP5IANCBB" localSheetId="9" hidden="1">#REF!</definedName>
    <definedName name="BExF1MU4W3NPEY0OHRDWP5IANCBB" localSheetId="12" hidden="1">#REF!</definedName>
    <definedName name="BExF1MU4W3NPEY0OHRDWP5IANCBB" localSheetId="3" hidden="1">#REF!</definedName>
    <definedName name="BExF1MU4W3NPEY0OHRDWP5IANCBB" localSheetId="10" hidden="1">#REF!</definedName>
    <definedName name="BExF1MU4W3NPEY0OHRDWP5IANCBB" hidden="1">#REF!</definedName>
    <definedName name="BExF1MZN8MWMOKOARHJ1QAF9HPGT" localSheetId="9" hidden="1">#REF!</definedName>
    <definedName name="BExF1MZN8MWMOKOARHJ1QAF9HPGT" localSheetId="12" hidden="1">#REF!</definedName>
    <definedName name="BExF1MZN8MWMOKOARHJ1QAF9HPGT" localSheetId="3" hidden="1">#REF!</definedName>
    <definedName name="BExF1MZN8MWMOKOARHJ1QAF9HPGT" localSheetId="10" hidden="1">#REF!</definedName>
    <definedName name="BExF1MZN8MWMOKOARHJ1QAF9HPGT" hidden="1">#REF!</definedName>
    <definedName name="BExF1US4ZIQYSU5LBFYNRA9N0K2O" localSheetId="9" hidden="1">#REF!</definedName>
    <definedName name="BExF1US4ZIQYSU5LBFYNRA9N0K2O" localSheetId="12" hidden="1">#REF!</definedName>
    <definedName name="BExF1US4ZIQYSU5LBFYNRA9N0K2O" localSheetId="3" hidden="1">#REF!</definedName>
    <definedName name="BExF1US4ZIQYSU5LBFYNRA9N0K2O" localSheetId="10" hidden="1">#REF!</definedName>
    <definedName name="BExF1US4ZIQYSU5LBFYNRA9N0K2O" hidden="1">#REF!</definedName>
    <definedName name="BExF272JNPJCK1XLBG016XXBVFO8" localSheetId="9" hidden="1">#REF!</definedName>
    <definedName name="BExF272JNPJCK1XLBG016XXBVFO8" localSheetId="12" hidden="1">#REF!</definedName>
    <definedName name="BExF272JNPJCK1XLBG016XXBVFO8" localSheetId="3" hidden="1">#REF!</definedName>
    <definedName name="BExF272JNPJCK1XLBG016XXBVFO8" localSheetId="10" hidden="1">#REF!</definedName>
    <definedName name="BExF272JNPJCK1XLBG016XXBVFO8" hidden="1">#REF!</definedName>
    <definedName name="BExF2CWZN6E87RGTBMD4YQI2QT7R" localSheetId="9" hidden="1">#REF!</definedName>
    <definedName name="BExF2CWZN6E87RGTBMD4YQI2QT7R" localSheetId="12" hidden="1">#REF!</definedName>
    <definedName name="BExF2CWZN6E87RGTBMD4YQI2QT7R" localSheetId="3" hidden="1">#REF!</definedName>
    <definedName name="BExF2CWZN6E87RGTBMD4YQI2QT7R" localSheetId="10" hidden="1">#REF!</definedName>
    <definedName name="BExF2CWZN6E87RGTBMD4YQI2QT7R" hidden="1">#REF!</definedName>
    <definedName name="BExF2DYO1WQ7GMXSTAQRDBW1NSFG" localSheetId="9" hidden="1">#REF!</definedName>
    <definedName name="BExF2DYO1WQ7GMXSTAQRDBW1NSFG" localSheetId="12" hidden="1">#REF!</definedName>
    <definedName name="BExF2DYO1WQ7GMXSTAQRDBW1NSFG" localSheetId="3" hidden="1">#REF!</definedName>
    <definedName name="BExF2DYO1WQ7GMXSTAQRDBW1NSFG" localSheetId="10" hidden="1">#REF!</definedName>
    <definedName name="BExF2DYO1WQ7GMXSTAQRDBW1NSFG" hidden="1">#REF!</definedName>
    <definedName name="BExF2H9D3MC9XKLPZ6VIP4F7G4YN" localSheetId="9" hidden="1">#REF!</definedName>
    <definedName name="BExF2H9D3MC9XKLPZ6VIP4F7G4YN" localSheetId="12" hidden="1">#REF!</definedName>
    <definedName name="BExF2H9D3MC9XKLPZ6VIP4F7G4YN" localSheetId="3" hidden="1">#REF!</definedName>
    <definedName name="BExF2H9D3MC9XKLPZ6VIP4F7G4YN" localSheetId="10" hidden="1">#REF!</definedName>
    <definedName name="BExF2H9D3MC9XKLPZ6VIP4F7G4YN" hidden="1">#REF!</definedName>
    <definedName name="BExF2MSWNUY9Z6BZJQZ538PPTION" localSheetId="9" hidden="1">#REF!</definedName>
    <definedName name="BExF2MSWNUY9Z6BZJQZ538PPTION" localSheetId="12" hidden="1">#REF!</definedName>
    <definedName name="BExF2MSWNUY9Z6BZJQZ538PPTION" localSheetId="3" hidden="1">#REF!</definedName>
    <definedName name="BExF2MSWNUY9Z6BZJQZ538PPTION" localSheetId="10" hidden="1">#REF!</definedName>
    <definedName name="BExF2MSWNUY9Z6BZJQZ538PPTION" hidden="1">#REF!</definedName>
    <definedName name="BExF2QZYWHTYGUTTXR15CKCV3LS7" localSheetId="9" hidden="1">#REF!</definedName>
    <definedName name="BExF2QZYWHTYGUTTXR15CKCV3LS7" localSheetId="12" hidden="1">#REF!</definedName>
    <definedName name="BExF2QZYWHTYGUTTXR15CKCV3LS7" localSheetId="3" hidden="1">#REF!</definedName>
    <definedName name="BExF2QZYWHTYGUTTXR15CKCV3LS7" localSheetId="10" hidden="1">#REF!</definedName>
    <definedName name="BExF2QZYWHTYGUTTXR15CKCV3LS7" hidden="1">#REF!</definedName>
    <definedName name="BExF2T8Y6TSJ74RMSZOA9CEH4OZ6" localSheetId="9" hidden="1">#REF!</definedName>
    <definedName name="BExF2T8Y6TSJ74RMSZOA9CEH4OZ6" localSheetId="12" hidden="1">#REF!</definedName>
    <definedName name="BExF2T8Y6TSJ74RMSZOA9CEH4OZ6" localSheetId="3" hidden="1">#REF!</definedName>
    <definedName name="BExF2T8Y6TSJ74RMSZOA9CEH4OZ6" localSheetId="10" hidden="1">#REF!</definedName>
    <definedName name="BExF2T8Y6TSJ74RMSZOA9CEH4OZ6" hidden="1">#REF!</definedName>
    <definedName name="BExF31N3YM4F37EOOY8M8VI1KXN8" localSheetId="9" hidden="1">#REF!</definedName>
    <definedName name="BExF31N3YM4F37EOOY8M8VI1KXN8" localSheetId="12" hidden="1">#REF!</definedName>
    <definedName name="BExF31N3YM4F37EOOY8M8VI1KXN8" localSheetId="3" hidden="1">#REF!</definedName>
    <definedName name="BExF31N3YM4F37EOOY8M8VI1KXN8" localSheetId="10" hidden="1">#REF!</definedName>
    <definedName name="BExF31N3YM4F37EOOY8M8VI1KXN8" hidden="1">#REF!</definedName>
    <definedName name="BExF37C1YKBT79Z9SOJAG5MXQGTU" localSheetId="9" hidden="1">#REF!</definedName>
    <definedName name="BExF37C1YKBT79Z9SOJAG5MXQGTU" localSheetId="12" hidden="1">#REF!</definedName>
    <definedName name="BExF37C1YKBT79Z9SOJAG5MXQGTU" localSheetId="3" hidden="1">#REF!</definedName>
    <definedName name="BExF37C1YKBT79Z9SOJAG5MXQGTU" localSheetId="10" hidden="1">#REF!</definedName>
    <definedName name="BExF37C1YKBT79Z9SOJAG5MXQGTU" hidden="1">#REF!</definedName>
    <definedName name="BExF3A6HPA6DGYALZNHHJPMCUYZR" localSheetId="9" hidden="1">#REF!</definedName>
    <definedName name="BExF3A6HPA6DGYALZNHHJPMCUYZR" localSheetId="12" hidden="1">#REF!</definedName>
    <definedName name="BExF3A6HPA6DGYALZNHHJPMCUYZR" localSheetId="3" hidden="1">#REF!</definedName>
    <definedName name="BExF3A6HPA6DGYALZNHHJPMCUYZR" localSheetId="10" hidden="1">#REF!</definedName>
    <definedName name="BExF3A6HPA6DGYALZNHHJPMCUYZR" hidden="1">#REF!</definedName>
    <definedName name="BExF3GMJW5D7066GYKTMM3CVH1HE" localSheetId="9" hidden="1">#REF!</definedName>
    <definedName name="BExF3GMJW5D7066GYKTMM3CVH1HE" localSheetId="12" hidden="1">#REF!</definedName>
    <definedName name="BExF3GMJW5D7066GYKTMM3CVH1HE" localSheetId="3" hidden="1">#REF!</definedName>
    <definedName name="BExF3GMJW5D7066GYKTMM3CVH1HE" localSheetId="10" hidden="1">#REF!</definedName>
    <definedName name="BExF3GMJW5D7066GYKTMM3CVH1HE" hidden="1">#REF!</definedName>
    <definedName name="BExF3I9T44X7DV9HHV51DVDDPPZG" localSheetId="9" hidden="1">#REF!</definedName>
    <definedName name="BExF3I9T44X7DV9HHV51DVDDPPZG" localSheetId="12" hidden="1">#REF!</definedName>
    <definedName name="BExF3I9T44X7DV9HHV51DVDDPPZG" localSheetId="3" hidden="1">#REF!</definedName>
    <definedName name="BExF3I9T44X7DV9HHV51DVDDPPZG" localSheetId="10" hidden="1">#REF!</definedName>
    <definedName name="BExF3I9T44X7DV9HHV51DVDDPPZG" hidden="1">#REF!</definedName>
    <definedName name="BExF3IKLZ35F2D4DI7R7P7NZLVC3" localSheetId="9" hidden="1">#REF!</definedName>
    <definedName name="BExF3IKLZ35F2D4DI7R7P7NZLVC3" localSheetId="12" hidden="1">#REF!</definedName>
    <definedName name="BExF3IKLZ35F2D4DI7R7P7NZLVC3" localSheetId="3" hidden="1">#REF!</definedName>
    <definedName name="BExF3IKLZ35F2D4DI7R7P7NZLVC3" localSheetId="10" hidden="1">#REF!</definedName>
    <definedName name="BExF3IKLZ35F2D4DI7R7P7NZLVC3" hidden="1">#REF!</definedName>
    <definedName name="BExF3JMFX5DILOIFUDIO1HZUK875" localSheetId="9" hidden="1">#REF!</definedName>
    <definedName name="BExF3JMFX5DILOIFUDIO1HZUK875" localSheetId="12" hidden="1">#REF!</definedName>
    <definedName name="BExF3JMFX5DILOIFUDIO1HZUK875" localSheetId="3" hidden="1">#REF!</definedName>
    <definedName name="BExF3JMFX5DILOIFUDIO1HZUK875" localSheetId="10" hidden="1">#REF!</definedName>
    <definedName name="BExF3JMFX5DILOIFUDIO1HZUK875" hidden="1">#REF!</definedName>
    <definedName name="BExF3KIO2G9LJYXZ61H8PJJ6OQXV" localSheetId="9" hidden="1">#REF!</definedName>
    <definedName name="BExF3KIO2G9LJYXZ61H8PJJ6OQXV" localSheetId="12" hidden="1">#REF!</definedName>
    <definedName name="BExF3KIO2G9LJYXZ61H8PJJ6OQXV" localSheetId="3" hidden="1">#REF!</definedName>
    <definedName name="BExF3KIO2G9LJYXZ61H8PJJ6OQXV" localSheetId="10" hidden="1">#REF!</definedName>
    <definedName name="BExF3KIO2G9LJYXZ61H8PJJ6OQXV" hidden="1">#REF!</definedName>
    <definedName name="BExF3MGVCZHXDAUDZAGUYESZ3RC8" localSheetId="9" hidden="1">#REF!</definedName>
    <definedName name="BExF3MGVCZHXDAUDZAGUYESZ3RC8" localSheetId="12" hidden="1">#REF!</definedName>
    <definedName name="BExF3MGVCZHXDAUDZAGUYESZ3RC8" localSheetId="3" hidden="1">#REF!</definedName>
    <definedName name="BExF3MGVCZHXDAUDZAGUYESZ3RC8" localSheetId="10" hidden="1">#REF!</definedName>
    <definedName name="BExF3MGVCZHXDAUDZAGUYESZ3RC8" hidden="1">#REF!</definedName>
    <definedName name="BExF3NTC4BGZEM6B87TCFX277QCS" localSheetId="9" hidden="1">#REF!</definedName>
    <definedName name="BExF3NTC4BGZEM6B87TCFX277QCS" localSheetId="12" hidden="1">#REF!</definedName>
    <definedName name="BExF3NTC4BGZEM6B87TCFX277QCS" localSheetId="3" hidden="1">#REF!</definedName>
    <definedName name="BExF3NTC4BGZEM6B87TCFX277QCS" localSheetId="10" hidden="1">#REF!</definedName>
    <definedName name="BExF3NTC4BGZEM6B87TCFX277QCS" hidden="1">#REF!</definedName>
    <definedName name="BExF3Q2DOSQI9SIAXB522CN0WBZ7" localSheetId="9" hidden="1">#REF!</definedName>
    <definedName name="BExF3Q2DOSQI9SIAXB522CN0WBZ7" localSheetId="12" hidden="1">#REF!</definedName>
    <definedName name="BExF3Q2DOSQI9SIAXB522CN0WBZ7" localSheetId="3" hidden="1">#REF!</definedName>
    <definedName name="BExF3Q2DOSQI9SIAXB522CN0WBZ7" localSheetId="10" hidden="1">#REF!</definedName>
    <definedName name="BExF3Q2DOSQI9SIAXB522CN0WBZ7" hidden="1">#REF!</definedName>
    <definedName name="BExF3Q7NI90WT31QHYSJDIG0LLLJ" localSheetId="9" hidden="1">#REF!</definedName>
    <definedName name="BExF3Q7NI90WT31QHYSJDIG0LLLJ" localSheetId="12" hidden="1">#REF!</definedName>
    <definedName name="BExF3Q7NI90WT31QHYSJDIG0LLLJ" localSheetId="3" hidden="1">#REF!</definedName>
    <definedName name="BExF3Q7NI90WT31QHYSJDIG0LLLJ" localSheetId="10" hidden="1">#REF!</definedName>
    <definedName name="BExF3Q7NI90WT31QHYSJDIG0LLLJ" hidden="1">#REF!</definedName>
    <definedName name="BExF3QD55TIY1MSBSRK9TUJKBEWO" localSheetId="9" hidden="1">#REF!</definedName>
    <definedName name="BExF3QD55TIY1MSBSRK9TUJKBEWO" localSheetId="12" hidden="1">#REF!</definedName>
    <definedName name="BExF3QD55TIY1MSBSRK9TUJKBEWO" localSheetId="3" hidden="1">#REF!</definedName>
    <definedName name="BExF3QD55TIY1MSBSRK9TUJKBEWO" localSheetId="10" hidden="1">#REF!</definedName>
    <definedName name="BExF3QD55TIY1MSBSRK9TUJKBEWO" hidden="1">#REF!</definedName>
    <definedName name="BExF3QT8J6RIF1L3R700MBSKIOKW" localSheetId="9" hidden="1">#REF!</definedName>
    <definedName name="BExF3QT8J6RIF1L3R700MBSKIOKW" localSheetId="12" hidden="1">#REF!</definedName>
    <definedName name="BExF3QT8J6RIF1L3R700MBSKIOKW" localSheetId="3" hidden="1">#REF!</definedName>
    <definedName name="BExF3QT8J6RIF1L3R700MBSKIOKW" localSheetId="10" hidden="1">#REF!</definedName>
    <definedName name="BExF3QT8J6RIF1L3R700MBSKIOKW" hidden="1">#REF!</definedName>
    <definedName name="BExF42SSBVPMLK2UB3B7FPEIY9TU" localSheetId="9" hidden="1">#REF!</definedName>
    <definedName name="BExF42SSBVPMLK2UB3B7FPEIY9TU" localSheetId="12" hidden="1">#REF!</definedName>
    <definedName name="BExF42SSBVPMLK2UB3B7FPEIY9TU" localSheetId="3" hidden="1">#REF!</definedName>
    <definedName name="BExF42SSBVPMLK2UB3B7FPEIY9TU" localSheetId="10" hidden="1">#REF!</definedName>
    <definedName name="BExF42SSBVPMLK2UB3B7FPEIY9TU" hidden="1">#REF!</definedName>
    <definedName name="BExF4HXSWB50BKYPWA0HTT8W56H6" localSheetId="9" hidden="1">#REF!</definedName>
    <definedName name="BExF4HXSWB50BKYPWA0HTT8W56H6" localSheetId="12" hidden="1">#REF!</definedName>
    <definedName name="BExF4HXSWB50BKYPWA0HTT8W56H6" localSheetId="3" hidden="1">#REF!</definedName>
    <definedName name="BExF4HXSWB50BKYPWA0HTT8W56H6" localSheetId="10" hidden="1">#REF!</definedName>
    <definedName name="BExF4HXSWB50BKYPWA0HTT8W56H6" hidden="1">#REF!</definedName>
    <definedName name="BExF4J4Y60OUA8GY6YN8XVRUX80A" localSheetId="9" hidden="1">#REF!</definedName>
    <definedName name="BExF4J4Y60OUA8GY6YN8XVRUX80A" localSheetId="12" hidden="1">#REF!</definedName>
    <definedName name="BExF4J4Y60OUA8GY6YN8XVRUX80A" localSheetId="3" hidden="1">#REF!</definedName>
    <definedName name="BExF4J4Y60OUA8GY6YN8XVRUX80A" localSheetId="10" hidden="1">#REF!</definedName>
    <definedName name="BExF4J4Y60OUA8GY6YN8XVRUX80A" hidden="1">#REF!</definedName>
    <definedName name="BExF4KHF04IWW4LQ95FHQPFE4Y9K" localSheetId="9" hidden="1">#REF!</definedName>
    <definedName name="BExF4KHF04IWW4LQ95FHQPFE4Y9K" localSheetId="12" hidden="1">#REF!</definedName>
    <definedName name="BExF4KHF04IWW4LQ95FHQPFE4Y9K" localSheetId="3" hidden="1">#REF!</definedName>
    <definedName name="BExF4KHF04IWW4LQ95FHQPFE4Y9K" localSheetId="10" hidden="1">#REF!</definedName>
    <definedName name="BExF4KHF04IWW4LQ95FHQPFE4Y9K" hidden="1">#REF!</definedName>
    <definedName name="BExF4MVQM5Y0QRDLDFSKWWTF709C" localSheetId="9" hidden="1">#REF!</definedName>
    <definedName name="BExF4MVQM5Y0QRDLDFSKWWTF709C" localSheetId="12" hidden="1">#REF!</definedName>
    <definedName name="BExF4MVQM5Y0QRDLDFSKWWTF709C" localSheetId="3" hidden="1">#REF!</definedName>
    <definedName name="BExF4MVQM5Y0QRDLDFSKWWTF709C" localSheetId="10" hidden="1">#REF!</definedName>
    <definedName name="BExF4MVQM5Y0QRDLDFSKWWTF709C" hidden="1">#REF!</definedName>
    <definedName name="BExF4PVMZYV36E8HOYY06J81AMBI" localSheetId="9" hidden="1">#REF!</definedName>
    <definedName name="BExF4PVMZYV36E8HOYY06J81AMBI" localSheetId="12" hidden="1">#REF!</definedName>
    <definedName name="BExF4PVMZYV36E8HOYY06J81AMBI" localSheetId="3" hidden="1">#REF!</definedName>
    <definedName name="BExF4PVMZYV36E8HOYY06J81AMBI" localSheetId="10" hidden="1">#REF!</definedName>
    <definedName name="BExF4PVMZYV36E8HOYY06J81AMBI" hidden="1">#REF!</definedName>
    <definedName name="BExF4SF9NEX1FZE9N8EXT89PM54D" localSheetId="9" hidden="1">#REF!</definedName>
    <definedName name="BExF4SF9NEX1FZE9N8EXT89PM54D" localSheetId="12" hidden="1">#REF!</definedName>
    <definedName name="BExF4SF9NEX1FZE9N8EXT89PM54D" localSheetId="3" hidden="1">#REF!</definedName>
    <definedName name="BExF4SF9NEX1FZE9N8EXT89PM54D" localSheetId="10" hidden="1">#REF!</definedName>
    <definedName name="BExF4SF9NEX1FZE9N8EXT89PM54D" hidden="1">#REF!</definedName>
    <definedName name="BExF52GTGP8MHGII4KJ8TJGR8W8U" localSheetId="9" hidden="1">#REF!</definedName>
    <definedName name="BExF52GTGP8MHGII4KJ8TJGR8W8U" localSheetId="12" hidden="1">#REF!</definedName>
    <definedName name="BExF52GTGP8MHGII4KJ8TJGR8W8U" localSheetId="3" hidden="1">#REF!</definedName>
    <definedName name="BExF52GTGP8MHGII4KJ8TJGR8W8U" localSheetId="10" hidden="1">#REF!</definedName>
    <definedName name="BExF52GTGP8MHGII4KJ8TJGR8W8U" hidden="1">#REF!</definedName>
    <definedName name="BExF57K7L3UC1I2FSAWURR4SN0UN" localSheetId="9" hidden="1">#REF!</definedName>
    <definedName name="BExF57K7L3UC1I2FSAWURR4SN0UN" localSheetId="12" hidden="1">#REF!</definedName>
    <definedName name="BExF57K7L3UC1I2FSAWURR4SN0UN" localSheetId="3" hidden="1">#REF!</definedName>
    <definedName name="BExF57K7L3UC1I2FSAWURR4SN0UN" localSheetId="10" hidden="1">#REF!</definedName>
    <definedName name="BExF57K7L3UC1I2FSAWURR4SN0UN" hidden="1">#REF!</definedName>
    <definedName name="BExF5HR2GFV7O8LKG9SJ4BY78LYA" localSheetId="9" hidden="1">#REF!</definedName>
    <definedName name="BExF5HR2GFV7O8LKG9SJ4BY78LYA" localSheetId="12" hidden="1">#REF!</definedName>
    <definedName name="BExF5HR2GFV7O8LKG9SJ4BY78LYA" localSheetId="3" hidden="1">#REF!</definedName>
    <definedName name="BExF5HR2GFV7O8LKG9SJ4BY78LYA" localSheetId="10" hidden="1">#REF!</definedName>
    <definedName name="BExF5HR2GFV7O8LKG9SJ4BY78LYA" hidden="1">#REF!</definedName>
    <definedName name="BExF5ZFO2A29GHWR5ES64Z9OS16J" localSheetId="9" hidden="1">#REF!</definedName>
    <definedName name="BExF5ZFO2A29GHWR5ES64Z9OS16J" localSheetId="12" hidden="1">#REF!</definedName>
    <definedName name="BExF5ZFO2A29GHWR5ES64Z9OS16J" localSheetId="3" hidden="1">#REF!</definedName>
    <definedName name="BExF5ZFO2A29GHWR5ES64Z9OS16J" localSheetId="10" hidden="1">#REF!</definedName>
    <definedName name="BExF5ZFO2A29GHWR5ES64Z9OS16J" hidden="1">#REF!</definedName>
    <definedName name="BExF63S045JO7H2ZJCBTBVH3SUIF" localSheetId="9" hidden="1">#REF!</definedName>
    <definedName name="BExF63S045JO7H2ZJCBTBVH3SUIF" localSheetId="12" hidden="1">#REF!</definedName>
    <definedName name="BExF63S045JO7H2ZJCBTBVH3SUIF" localSheetId="3" hidden="1">#REF!</definedName>
    <definedName name="BExF63S045JO7H2ZJCBTBVH3SUIF" localSheetId="10" hidden="1">#REF!</definedName>
    <definedName name="BExF63S045JO7H2ZJCBTBVH3SUIF" hidden="1">#REF!</definedName>
    <definedName name="BExF642TEGTXCI9A61ZOONJCB0U1" localSheetId="9" hidden="1">#REF!</definedName>
    <definedName name="BExF642TEGTXCI9A61ZOONJCB0U1" localSheetId="12" hidden="1">#REF!</definedName>
    <definedName name="BExF642TEGTXCI9A61ZOONJCB0U1" localSheetId="3" hidden="1">#REF!</definedName>
    <definedName name="BExF642TEGTXCI9A61ZOONJCB0U1" localSheetId="10" hidden="1">#REF!</definedName>
    <definedName name="BExF642TEGTXCI9A61ZOONJCB0U1" hidden="1">#REF!</definedName>
    <definedName name="BExF67O951CF8UJF3KBDNR0E83C1" localSheetId="9" hidden="1">#REF!</definedName>
    <definedName name="BExF67O951CF8UJF3KBDNR0E83C1" localSheetId="12" hidden="1">#REF!</definedName>
    <definedName name="BExF67O951CF8UJF3KBDNR0E83C1" localSheetId="3" hidden="1">#REF!</definedName>
    <definedName name="BExF67O951CF8UJF3KBDNR0E83C1" localSheetId="10" hidden="1">#REF!</definedName>
    <definedName name="BExF67O951CF8UJF3KBDNR0E83C1" hidden="1">#REF!</definedName>
    <definedName name="BExF6EV7I35NVMIJGYTB6E24YVPA" localSheetId="9" hidden="1">#REF!</definedName>
    <definedName name="BExF6EV7I35NVMIJGYTB6E24YVPA" localSheetId="12" hidden="1">#REF!</definedName>
    <definedName name="BExF6EV7I35NVMIJGYTB6E24YVPA" localSheetId="3" hidden="1">#REF!</definedName>
    <definedName name="BExF6EV7I35NVMIJGYTB6E24YVPA" localSheetId="10" hidden="1">#REF!</definedName>
    <definedName name="BExF6EV7I35NVMIJGYTB6E24YVPA" hidden="1">#REF!</definedName>
    <definedName name="BExF6FGUF393KTMBT40S5BYAFG00" localSheetId="9" hidden="1">#REF!</definedName>
    <definedName name="BExF6FGUF393KTMBT40S5BYAFG00" localSheetId="12" hidden="1">#REF!</definedName>
    <definedName name="BExF6FGUF393KTMBT40S5BYAFG00" localSheetId="3" hidden="1">#REF!</definedName>
    <definedName name="BExF6FGUF393KTMBT40S5BYAFG00" localSheetId="10" hidden="1">#REF!</definedName>
    <definedName name="BExF6FGUF393KTMBT40S5BYAFG00" hidden="1">#REF!</definedName>
    <definedName name="BExF6GNYXWY8A0SY4PW1B6KJMMTM" localSheetId="9" hidden="1">#REF!</definedName>
    <definedName name="BExF6GNYXWY8A0SY4PW1B6KJMMTM" localSheetId="12" hidden="1">#REF!</definedName>
    <definedName name="BExF6GNYXWY8A0SY4PW1B6KJMMTM" localSheetId="3" hidden="1">#REF!</definedName>
    <definedName name="BExF6GNYXWY8A0SY4PW1B6KJMMTM" localSheetId="10" hidden="1">#REF!</definedName>
    <definedName name="BExF6GNYXWY8A0SY4PW1B6KJMMTM" hidden="1">#REF!</definedName>
    <definedName name="BExF6IB8K74Z0AFT05GPOKKZW7C9" localSheetId="9" hidden="1">#REF!</definedName>
    <definedName name="BExF6IB8K74Z0AFT05GPOKKZW7C9" localSheetId="12" hidden="1">#REF!</definedName>
    <definedName name="BExF6IB8K74Z0AFT05GPOKKZW7C9" localSheetId="3" hidden="1">#REF!</definedName>
    <definedName name="BExF6IB8K74Z0AFT05GPOKKZW7C9" localSheetId="10" hidden="1">#REF!</definedName>
    <definedName name="BExF6IB8K74Z0AFT05GPOKKZW7C9" hidden="1">#REF!</definedName>
    <definedName name="BExF6NUXJI11W2IAZNAM1QWC0459" localSheetId="9" hidden="1">#REF!</definedName>
    <definedName name="BExF6NUXJI11W2IAZNAM1QWC0459" localSheetId="12" hidden="1">#REF!</definedName>
    <definedName name="BExF6NUXJI11W2IAZNAM1QWC0459" localSheetId="3" hidden="1">#REF!</definedName>
    <definedName name="BExF6NUXJI11W2IAZNAM1QWC0459" localSheetId="10" hidden="1">#REF!</definedName>
    <definedName name="BExF6NUXJI11W2IAZNAM1QWC0459" hidden="1">#REF!</definedName>
    <definedName name="BExF6RR76KNVIXGJOVFO8GDILKGZ" localSheetId="9" hidden="1">#REF!</definedName>
    <definedName name="BExF6RR76KNVIXGJOVFO8GDILKGZ" localSheetId="12" hidden="1">#REF!</definedName>
    <definedName name="BExF6RR76KNVIXGJOVFO8GDILKGZ" localSheetId="3" hidden="1">#REF!</definedName>
    <definedName name="BExF6RR76KNVIXGJOVFO8GDILKGZ" localSheetId="10" hidden="1">#REF!</definedName>
    <definedName name="BExF6RR76KNVIXGJOVFO8GDILKGZ" hidden="1">#REF!</definedName>
    <definedName name="BExF6ZE8D5CMPJPRWT6S4HM56LPF" localSheetId="9" hidden="1">#REF!</definedName>
    <definedName name="BExF6ZE8D5CMPJPRWT6S4HM56LPF" localSheetId="12" hidden="1">#REF!</definedName>
    <definedName name="BExF6ZE8D5CMPJPRWT6S4HM56LPF" localSheetId="3" hidden="1">#REF!</definedName>
    <definedName name="BExF6ZE8D5CMPJPRWT6S4HM56LPF" localSheetId="10" hidden="1">#REF!</definedName>
    <definedName name="BExF6ZE8D5CMPJPRWT6S4HM56LPF" hidden="1">#REF!</definedName>
    <definedName name="BExF76FV8SF7AJK7B35AL7VTZF6D" localSheetId="9" hidden="1">#REF!</definedName>
    <definedName name="BExF76FV8SF7AJK7B35AL7VTZF6D" localSheetId="12" hidden="1">#REF!</definedName>
    <definedName name="BExF76FV8SF7AJK7B35AL7VTZF6D" localSheetId="3" hidden="1">#REF!</definedName>
    <definedName name="BExF76FV8SF7AJK7B35AL7VTZF6D" localSheetId="10" hidden="1">#REF!</definedName>
    <definedName name="BExF76FV8SF7AJK7B35AL7VTZF6D" hidden="1">#REF!</definedName>
    <definedName name="BExF7EOIMC1OYL1N7835KGOI0FIZ" localSheetId="9" hidden="1">#REF!</definedName>
    <definedName name="BExF7EOIMC1OYL1N7835KGOI0FIZ" localSheetId="12" hidden="1">#REF!</definedName>
    <definedName name="BExF7EOIMC1OYL1N7835KGOI0FIZ" localSheetId="3" hidden="1">#REF!</definedName>
    <definedName name="BExF7EOIMC1OYL1N7835KGOI0FIZ" localSheetId="10" hidden="1">#REF!</definedName>
    <definedName name="BExF7EOIMC1OYL1N7835KGOI0FIZ" hidden="1">#REF!</definedName>
    <definedName name="BExF7K88K7ASGV6RAOAGH52G04VR" localSheetId="9" hidden="1">#REF!</definedName>
    <definedName name="BExF7K88K7ASGV6RAOAGH52G04VR" localSheetId="12" hidden="1">#REF!</definedName>
    <definedName name="BExF7K88K7ASGV6RAOAGH52G04VR" localSheetId="3" hidden="1">#REF!</definedName>
    <definedName name="BExF7K88K7ASGV6RAOAGH52G04VR" localSheetId="10" hidden="1">#REF!</definedName>
    <definedName name="BExF7K88K7ASGV6RAOAGH52G04VR" hidden="1">#REF!</definedName>
    <definedName name="BExF7OVDRP3LHNAF2CX4V84CKKIR" localSheetId="9" hidden="1">#REF!</definedName>
    <definedName name="BExF7OVDRP3LHNAF2CX4V84CKKIR" localSheetId="12" hidden="1">#REF!</definedName>
    <definedName name="BExF7OVDRP3LHNAF2CX4V84CKKIR" localSheetId="3" hidden="1">#REF!</definedName>
    <definedName name="BExF7OVDRP3LHNAF2CX4V84CKKIR" localSheetId="10" hidden="1">#REF!</definedName>
    <definedName name="BExF7OVDRP3LHNAF2CX4V84CKKIR" hidden="1">#REF!</definedName>
    <definedName name="BExF7QO41X2A2SL8UXDNP99GY7U9" localSheetId="9" hidden="1">#REF!</definedName>
    <definedName name="BExF7QO41X2A2SL8UXDNP99GY7U9" localSheetId="12" hidden="1">#REF!</definedName>
    <definedName name="BExF7QO41X2A2SL8UXDNP99GY7U9" localSheetId="3" hidden="1">#REF!</definedName>
    <definedName name="BExF7QO41X2A2SL8UXDNP99GY7U9" localSheetId="10" hidden="1">#REF!</definedName>
    <definedName name="BExF7QO41X2A2SL8UXDNP99GY7U9" hidden="1">#REF!</definedName>
    <definedName name="BExF7QYWRJ8S4SID84VVXH3TN7X8" localSheetId="9" hidden="1">#REF!</definedName>
    <definedName name="BExF7QYWRJ8S4SID84VVXH3TN7X8" localSheetId="12" hidden="1">#REF!</definedName>
    <definedName name="BExF7QYWRJ8S4SID84VVXH3TN7X8" localSheetId="3" hidden="1">#REF!</definedName>
    <definedName name="BExF7QYWRJ8S4SID84VVXH3TN7X8" localSheetId="10" hidden="1">#REF!</definedName>
    <definedName name="BExF7QYWRJ8S4SID84VVXH3TN7X8" hidden="1">#REF!</definedName>
    <definedName name="BExF81GI8B8WBHXFTET68A9358BR" localSheetId="9" hidden="1">#REF!</definedName>
    <definedName name="BExF81GI8B8WBHXFTET68A9358BR" localSheetId="12" hidden="1">#REF!</definedName>
    <definedName name="BExF81GI8B8WBHXFTET68A9358BR" localSheetId="3" hidden="1">#REF!</definedName>
    <definedName name="BExF81GI8B8WBHXFTET68A9358BR" localSheetId="10" hidden="1">#REF!</definedName>
    <definedName name="BExF81GI8B8WBHXFTET68A9358BR" hidden="1">#REF!</definedName>
    <definedName name="BExGKN1EUJWHOYSSFY4XX6T9QVV5" localSheetId="9" hidden="1">#REF!</definedName>
    <definedName name="BExGKN1EUJWHOYSSFY4XX6T9QVV5" localSheetId="12" hidden="1">#REF!</definedName>
    <definedName name="BExGKN1EUJWHOYSSFY4XX6T9QVV5" localSheetId="3" hidden="1">#REF!</definedName>
    <definedName name="BExGKN1EUJWHOYSSFY4XX6T9QVV5" localSheetId="10" hidden="1">#REF!</definedName>
    <definedName name="BExGKN1EUJWHOYSSFY4XX6T9QVV5" hidden="1">#REF!</definedName>
    <definedName name="BExGL97US0Y3KXXASUTVR26XLT70" localSheetId="9" hidden="1">#REF!</definedName>
    <definedName name="BExGL97US0Y3KXXASUTVR26XLT70" localSheetId="12" hidden="1">#REF!</definedName>
    <definedName name="BExGL97US0Y3KXXASUTVR26XLT70" localSheetId="3" hidden="1">#REF!</definedName>
    <definedName name="BExGL97US0Y3KXXASUTVR26XLT70" localSheetId="10" hidden="1">#REF!</definedName>
    <definedName name="BExGL97US0Y3KXXASUTVR26XLT70" hidden="1">#REF!</definedName>
    <definedName name="BExGL9TEJAX73AMCXKXTMRO9T6QA" localSheetId="9" hidden="1">#REF!</definedName>
    <definedName name="BExGL9TEJAX73AMCXKXTMRO9T6QA" localSheetId="12" hidden="1">#REF!</definedName>
    <definedName name="BExGL9TEJAX73AMCXKXTMRO9T6QA" localSheetId="3" hidden="1">#REF!</definedName>
    <definedName name="BExGL9TEJAX73AMCXKXTMRO9T6QA" localSheetId="10" hidden="1">#REF!</definedName>
    <definedName name="BExGL9TEJAX73AMCXKXTMRO9T6QA" hidden="1">#REF!</definedName>
    <definedName name="BExGLBM5GKGBJDTZSMMBZBAVQ7N1" localSheetId="9" hidden="1">#REF!</definedName>
    <definedName name="BExGLBM5GKGBJDTZSMMBZBAVQ7N1" localSheetId="12" hidden="1">#REF!</definedName>
    <definedName name="BExGLBM5GKGBJDTZSMMBZBAVQ7N1" localSheetId="3" hidden="1">#REF!</definedName>
    <definedName name="BExGLBM5GKGBJDTZSMMBZBAVQ7N1" localSheetId="10" hidden="1">#REF!</definedName>
    <definedName name="BExGLBM5GKGBJDTZSMMBZBAVQ7N1" hidden="1">#REF!</definedName>
    <definedName name="BExGLC7R4C33RO0PID97ZPPVCW4M" localSheetId="9" hidden="1">#REF!</definedName>
    <definedName name="BExGLC7R4C33RO0PID97ZPPVCW4M" localSheetId="12" hidden="1">#REF!</definedName>
    <definedName name="BExGLC7R4C33RO0PID97ZPPVCW4M" localSheetId="3" hidden="1">#REF!</definedName>
    <definedName name="BExGLC7R4C33RO0PID97ZPPVCW4M" localSheetId="10" hidden="1">#REF!</definedName>
    <definedName name="BExGLC7R4C33RO0PID97ZPPVCW4M" hidden="1">#REF!</definedName>
    <definedName name="BExGLFIF7HCFSHNQHKEV6RY0WCO3" localSheetId="9" hidden="1">#REF!</definedName>
    <definedName name="BExGLFIF7HCFSHNQHKEV6RY0WCO3" localSheetId="12" hidden="1">#REF!</definedName>
    <definedName name="BExGLFIF7HCFSHNQHKEV6RY0WCO3" localSheetId="3" hidden="1">#REF!</definedName>
    <definedName name="BExGLFIF7HCFSHNQHKEV6RY0WCO3" localSheetId="10" hidden="1">#REF!</definedName>
    <definedName name="BExGLFIF7HCFSHNQHKEV6RY0WCO3" hidden="1">#REF!</definedName>
    <definedName name="BExGLPP9Z6SH15N8AV0F7H58S14K" localSheetId="9" hidden="1">#REF!</definedName>
    <definedName name="BExGLPP9Z6SH15N8AV0F7H58S14K" localSheetId="12" hidden="1">#REF!</definedName>
    <definedName name="BExGLPP9Z6SH15N8AV0F7H58S14K" localSheetId="3" hidden="1">#REF!</definedName>
    <definedName name="BExGLPP9Z6SH15N8AV0F7H58S14K" localSheetId="10" hidden="1">#REF!</definedName>
    <definedName name="BExGLPP9Z6SH15N8AV0F7H58S14K" hidden="1">#REF!</definedName>
    <definedName name="BExGLQATG820J44V2O4JEICPUUTR" localSheetId="9" hidden="1">#REF!</definedName>
    <definedName name="BExGLQATG820J44V2O4JEICPUUTR" localSheetId="12" hidden="1">#REF!</definedName>
    <definedName name="BExGLQATG820J44V2O4JEICPUUTR" localSheetId="3" hidden="1">#REF!</definedName>
    <definedName name="BExGLQATG820J44V2O4JEICPUUTR" localSheetId="10" hidden="1">#REF!</definedName>
    <definedName name="BExGLQATG820J44V2O4JEICPUUTR" hidden="1">#REF!</definedName>
    <definedName name="BExGLTARRL0J772UD2TXEYAVPY6E" localSheetId="9" hidden="1">#REF!</definedName>
    <definedName name="BExGLTARRL0J772UD2TXEYAVPY6E" localSheetId="12" hidden="1">#REF!</definedName>
    <definedName name="BExGLTARRL0J772UD2TXEYAVPY6E" localSheetId="3" hidden="1">#REF!</definedName>
    <definedName name="BExGLTARRL0J772UD2TXEYAVPY6E" localSheetId="10" hidden="1">#REF!</definedName>
    <definedName name="BExGLTARRL0J772UD2TXEYAVPY6E" hidden="1">#REF!</definedName>
    <definedName name="BExGLYE6RZTAAWHJBG2QFJPTDS2Q" localSheetId="9" hidden="1">#REF!</definedName>
    <definedName name="BExGLYE6RZTAAWHJBG2QFJPTDS2Q" localSheetId="12" hidden="1">#REF!</definedName>
    <definedName name="BExGLYE6RZTAAWHJBG2QFJPTDS2Q" localSheetId="3" hidden="1">#REF!</definedName>
    <definedName name="BExGLYE6RZTAAWHJBG2QFJPTDS2Q" localSheetId="10" hidden="1">#REF!</definedName>
    <definedName name="BExGLYE6RZTAAWHJBG2QFJPTDS2Q" hidden="1">#REF!</definedName>
    <definedName name="BExGM4DZ65OAQP7MA4LN6QMYZOFF" localSheetId="9" hidden="1">#REF!</definedName>
    <definedName name="BExGM4DZ65OAQP7MA4LN6QMYZOFF" localSheetId="12" hidden="1">#REF!</definedName>
    <definedName name="BExGM4DZ65OAQP7MA4LN6QMYZOFF" localSheetId="3" hidden="1">#REF!</definedName>
    <definedName name="BExGM4DZ65OAQP7MA4LN6QMYZOFF" localSheetId="10" hidden="1">#REF!</definedName>
    <definedName name="BExGM4DZ65OAQP7MA4LN6QMYZOFF" hidden="1">#REF!</definedName>
    <definedName name="BExGMCXCWEC9XNUOEMZ61TMI6CUO" localSheetId="9" hidden="1">#REF!</definedName>
    <definedName name="BExGMCXCWEC9XNUOEMZ61TMI6CUO" localSheetId="12" hidden="1">#REF!</definedName>
    <definedName name="BExGMCXCWEC9XNUOEMZ61TMI6CUO" localSheetId="3" hidden="1">#REF!</definedName>
    <definedName name="BExGMCXCWEC9XNUOEMZ61TMI6CUO" localSheetId="10" hidden="1">#REF!</definedName>
    <definedName name="BExGMCXCWEC9XNUOEMZ61TMI6CUO" hidden="1">#REF!</definedName>
    <definedName name="BExGMJDGIH0MEPC2TUSFUCY2ROTB" localSheetId="9" hidden="1">#REF!</definedName>
    <definedName name="BExGMJDGIH0MEPC2TUSFUCY2ROTB" localSheetId="12" hidden="1">#REF!</definedName>
    <definedName name="BExGMJDGIH0MEPC2TUSFUCY2ROTB" localSheetId="3" hidden="1">#REF!</definedName>
    <definedName name="BExGMJDGIH0MEPC2TUSFUCY2ROTB" localSheetId="10" hidden="1">#REF!</definedName>
    <definedName name="BExGMJDGIH0MEPC2TUSFUCY2ROTB" hidden="1">#REF!</definedName>
    <definedName name="BExGMKPW2HPKN0M0XKF3AZ8YP0D6" localSheetId="9" hidden="1">#REF!</definedName>
    <definedName name="BExGMKPW2HPKN0M0XKF3AZ8YP0D6" localSheetId="12" hidden="1">#REF!</definedName>
    <definedName name="BExGMKPW2HPKN0M0XKF3AZ8YP0D6" localSheetId="3" hidden="1">#REF!</definedName>
    <definedName name="BExGMKPW2HPKN0M0XKF3AZ8YP0D6" localSheetId="10" hidden="1">#REF!</definedName>
    <definedName name="BExGMKPW2HPKN0M0XKF3AZ8YP0D6" hidden="1">#REF!</definedName>
    <definedName name="BExGMOGUOL3NATNV0TIZH2J6DLLD" localSheetId="9" hidden="1">#REF!</definedName>
    <definedName name="BExGMOGUOL3NATNV0TIZH2J6DLLD" localSheetId="12" hidden="1">#REF!</definedName>
    <definedName name="BExGMOGUOL3NATNV0TIZH2J6DLLD" localSheetId="3" hidden="1">#REF!</definedName>
    <definedName name="BExGMOGUOL3NATNV0TIZH2J6DLLD" localSheetId="10" hidden="1">#REF!</definedName>
    <definedName name="BExGMOGUOL3NATNV0TIZH2J6DLLD" hidden="1">#REF!</definedName>
    <definedName name="BExGMP2F175LGL6QVSJGP6GKYHHA" localSheetId="9" hidden="1">#REF!</definedName>
    <definedName name="BExGMP2F175LGL6QVSJGP6GKYHHA" localSheetId="12" hidden="1">#REF!</definedName>
    <definedName name="BExGMP2F175LGL6QVSJGP6GKYHHA" localSheetId="3" hidden="1">#REF!</definedName>
    <definedName name="BExGMP2F175LGL6QVSJGP6GKYHHA" localSheetId="10" hidden="1">#REF!</definedName>
    <definedName name="BExGMP2F175LGL6QVSJGP6GKYHHA" hidden="1">#REF!</definedName>
    <definedName name="BExGMPIIP8GKML2VVA8OEFL43NCS" localSheetId="9" hidden="1">#REF!</definedName>
    <definedName name="BExGMPIIP8GKML2VVA8OEFL43NCS" localSheetId="12" hidden="1">#REF!</definedName>
    <definedName name="BExGMPIIP8GKML2VVA8OEFL43NCS" localSheetId="3" hidden="1">#REF!</definedName>
    <definedName name="BExGMPIIP8GKML2VVA8OEFL43NCS" localSheetId="10" hidden="1">#REF!</definedName>
    <definedName name="BExGMPIIP8GKML2VVA8OEFL43NCS" hidden="1">#REF!</definedName>
    <definedName name="BExGMZ3SRIXLXMWBVOXXV3M4U4YL" localSheetId="9" hidden="1">#REF!</definedName>
    <definedName name="BExGMZ3SRIXLXMWBVOXXV3M4U4YL" localSheetId="12" hidden="1">#REF!</definedName>
    <definedName name="BExGMZ3SRIXLXMWBVOXXV3M4U4YL" localSheetId="3" hidden="1">#REF!</definedName>
    <definedName name="BExGMZ3SRIXLXMWBVOXXV3M4U4YL" localSheetId="10" hidden="1">#REF!</definedName>
    <definedName name="BExGMZ3SRIXLXMWBVOXXV3M4U4YL" hidden="1">#REF!</definedName>
    <definedName name="BExGMZ3UBN48IXU1ZEFYECEMZ1IM" localSheetId="9" hidden="1">#REF!</definedName>
    <definedName name="BExGMZ3UBN48IXU1ZEFYECEMZ1IM" localSheetId="12" hidden="1">#REF!</definedName>
    <definedName name="BExGMZ3UBN48IXU1ZEFYECEMZ1IM" localSheetId="3" hidden="1">#REF!</definedName>
    <definedName name="BExGMZ3UBN48IXU1ZEFYECEMZ1IM" localSheetId="10" hidden="1">#REF!</definedName>
    <definedName name="BExGMZ3UBN48IXU1ZEFYECEMZ1IM" hidden="1">#REF!</definedName>
    <definedName name="BExGN4I0QATXNZCLZJM1KH1OIJQH" localSheetId="9" hidden="1">#REF!</definedName>
    <definedName name="BExGN4I0QATXNZCLZJM1KH1OIJQH" localSheetId="12" hidden="1">#REF!</definedName>
    <definedName name="BExGN4I0QATXNZCLZJM1KH1OIJQH" localSheetId="3" hidden="1">#REF!</definedName>
    <definedName name="BExGN4I0QATXNZCLZJM1KH1OIJQH" localSheetId="10" hidden="1">#REF!</definedName>
    <definedName name="BExGN4I0QATXNZCLZJM1KH1OIJQH" hidden="1">#REF!</definedName>
    <definedName name="BExGN9FZ2RWCMSY1YOBJKZMNIM9R" localSheetId="9" hidden="1">#REF!</definedName>
    <definedName name="BExGN9FZ2RWCMSY1YOBJKZMNIM9R" localSheetId="12" hidden="1">#REF!</definedName>
    <definedName name="BExGN9FZ2RWCMSY1YOBJKZMNIM9R" localSheetId="3" hidden="1">#REF!</definedName>
    <definedName name="BExGN9FZ2RWCMSY1YOBJKZMNIM9R" localSheetId="10" hidden="1">#REF!</definedName>
    <definedName name="BExGN9FZ2RWCMSY1YOBJKZMNIM9R" hidden="1">#REF!</definedName>
    <definedName name="BExGNDSIMTHOCXXG6QOGR6DA8SGG" localSheetId="9" hidden="1">#REF!</definedName>
    <definedName name="BExGNDSIMTHOCXXG6QOGR6DA8SGG" localSheetId="12" hidden="1">#REF!</definedName>
    <definedName name="BExGNDSIMTHOCXXG6QOGR6DA8SGG" localSheetId="3" hidden="1">#REF!</definedName>
    <definedName name="BExGNDSIMTHOCXXG6QOGR6DA8SGG" localSheetId="10" hidden="1">#REF!</definedName>
    <definedName name="BExGNDSIMTHOCXXG6QOGR6DA8SGG" hidden="1">#REF!</definedName>
    <definedName name="BExGNHOS7RBERG1J2M2HVGSRZL5G" localSheetId="9" hidden="1">#REF!</definedName>
    <definedName name="BExGNHOS7RBERG1J2M2HVGSRZL5G" localSheetId="12" hidden="1">#REF!</definedName>
    <definedName name="BExGNHOS7RBERG1J2M2HVGSRZL5G" localSheetId="3" hidden="1">#REF!</definedName>
    <definedName name="BExGNHOS7RBERG1J2M2HVGSRZL5G" localSheetId="10" hidden="1">#REF!</definedName>
    <definedName name="BExGNHOS7RBERG1J2M2HVGSRZL5G" hidden="1">#REF!</definedName>
    <definedName name="BExGNJ18W3Q55XAXY8XTFB80IVMV" localSheetId="9" hidden="1">#REF!</definedName>
    <definedName name="BExGNJ18W3Q55XAXY8XTFB80IVMV" localSheetId="12" hidden="1">#REF!</definedName>
    <definedName name="BExGNJ18W3Q55XAXY8XTFB80IVMV" localSheetId="3" hidden="1">#REF!</definedName>
    <definedName name="BExGNJ18W3Q55XAXY8XTFB80IVMV" localSheetId="10" hidden="1">#REF!</definedName>
    <definedName name="BExGNJ18W3Q55XAXY8XTFB80IVMV" hidden="1">#REF!</definedName>
    <definedName name="BExGNN2YQ9BDAZXT2GLCSAPXKIM7" localSheetId="9" hidden="1">#REF!</definedName>
    <definedName name="BExGNN2YQ9BDAZXT2GLCSAPXKIM7" localSheetId="12" hidden="1">#REF!</definedName>
    <definedName name="BExGNN2YQ9BDAZXT2GLCSAPXKIM7" localSheetId="3" hidden="1">#REF!</definedName>
    <definedName name="BExGNN2YQ9BDAZXT2GLCSAPXKIM7" localSheetId="10" hidden="1">#REF!</definedName>
    <definedName name="BExGNN2YQ9BDAZXT2GLCSAPXKIM7" hidden="1">#REF!</definedName>
    <definedName name="BExGNP6INLF5NZFP5ME6K7C9Y0NH" localSheetId="9" hidden="1">#REF!</definedName>
    <definedName name="BExGNP6INLF5NZFP5ME6K7C9Y0NH" localSheetId="12" hidden="1">#REF!</definedName>
    <definedName name="BExGNP6INLF5NZFP5ME6K7C9Y0NH" localSheetId="3" hidden="1">#REF!</definedName>
    <definedName name="BExGNP6INLF5NZFP5ME6K7C9Y0NH" localSheetId="10" hidden="1">#REF!</definedName>
    <definedName name="BExGNP6INLF5NZFP5ME6K7C9Y0NH" hidden="1">#REF!</definedName>
    <definedName name="BExGNSS0CKRPKHO25R3TDBEL2NHX" localSheetId="9" hidden="1">#REF!</definedName>
    <definedName name="BExGNSS0CKRPKHO25R3TDBEL2NHX" localSheetId="12" hidden="1">#REF!</definedName>
    <definedName name="BExGNSS0CKRPKHO25R3TDBEL2NHX" localSheetId="3" hidden="1">#REF!</definedName>
    <definedName name="BExGNSS0CKRPKHO25R3TDBEL2NHX" localSheetId="10" hidden="1">#REF!</definedName>
    <definedName name="BExGNSS0CKRPKHO25R3TDBEL2NHX" hidden="1">#REF!</definedName>
    <definedName name="BExGNYH0MO8NOVS85L15G0RWX4GW" localSheetId="9" hidden="1">#REF!</definedName>
    <definedName name="BExGNYH0MO8NOVS85L15G0RWX4GW" localSheetId="12" hidden="1">#REF!</definedName>
    <definedName name="BExGNYH0MO8NOVS85L15G0RWX4GW" localSheetId="3" hidden="1">#REF!</definedName>
    <definedName name="BExGNYH0MO8NOVS85L15G0RWX4GW" localSheetId="10" hidden="1">#REF!</definedName>
    <definedName name="BExGNYH0MO8NOVS85L15G0RWX4GW" hidden="1">#REF!</definedName>
    <definedName name="BExGNZO44DEG8CGIDYSEGDUQ531R" localSheetId="9" hidden="1">#REF!</definedName>
    <definedName name="BExGNZO44DEG8CGIDYSEGDUQ531R" localSheetId="12" hidden="1">#REF!</definedName>
    <definedName name="BExGNZO44DEG8CGIDYSEGDUQ531R" localSheetId="3" hidden="1">#REF!</definedName>
    <definedName name="BExGNZO44DEG8CGIDYSEGDUQ531R" localSheetId="10" hidden="1">#REF!</definedName>
    <definedName name="BExGNZO44DEG8CGIDYSEGDUQ531R" hidden="1">#REF!</definedName>
    <definedName name="BExGO22GMMPZVQY9RQ8MDKZDP5G3" localSheetId="9" hidden="1">#REF!</definedName>
    <definedName name="BExGO22GMMPZVQY9RQ8MDKZDP5G3" localSheetId="12" hidden="1">#REF!</definedName>
    <definedName name="BExGO22GMMPZVQY9RQ8MDKZDP5G3" localSheetId="3" hidden="1">#REF!</definedName>
    <definedName name="BExGO22GMMPZVQY9RQ8MDKZDP5G3" localSheetId="10" hidden="1">#REF!</definedName>
    <definedName name="BExGO22GMMPZVQY9RQ8MDKZDP5G3" hidden="1">#REF!</definedName>
    <definedName name="BExGO2O0V6UYDY26AX8OSN72F77N" localSheetId="9" hidden="1">#REF!</definedName>
    <definedName name="BExGO2O0V6UYDY26AX8OSN72F77N" localSheetId="12" hidden="1">#REF!</definedName>
    <definedName name="BExGO2O0V6UYDY26AX8OSN72F77N" localSheetId="3" hidden="1">#REF!</definedName>
    <definedName name="BExGO2O0V6UYDY26AX8OSN72F77N" localSheetId="10" hidden="1">#REF!</definedName>
    <definedName name="BExGO2O0V6UYDY26AX8OSN72F77N" hidden="1">#REF!</definedName>
    <definedName name="BExGO2YUBOVLYHY1QSIHRE1KLAFV" localSheetId="9" hidden="1">#REF!</definedName>
    <definedName name="BExGO2YUBOVLYHY1QSIHRE1KLAFV" localSheetId="12" hidden="1">#REF!</definedName>
    <definedName name="BExGO2YUBOVLYHY1QSIHRE1KLAFV" localSheetId="3" hidden="1">#REF!</definedName>
    <definedName name="BExGO2YUBOVLYHY1QSIHRE1KLAFV" localSheetId="10" hidden="1">#REF!</definedName>
    <definedName name="BExGO2YUBOVLYHY1QSIHRE1KLAFV" hidden="1">#REF!</definedName>
    <definedName name="BExGO70E2O70LF46V8T26YFPL4V8" localSheetId="9" hidden="1">#REF!</definedName>
    <definedName name="BExGO70E2O70LF46V8T26YFPL4V8" localSheetId="12" hidden="1">#REF!</definedName>
    <definedName name="BExGO70E2O70LF46V8T26YFPL4V8" localSheetId="3" hidden="1">#REF!</definedName>
    <definedName name="BExGO70E2O70LF46V8T26YFPL4V8" localSheetId="10" hidden="1">#REF!</definedName>
    <definedName name="BExGO70E2O70LF46V8T26YFPL4V8" hidden="1">#REF!</definedName>
    <definedName name="BExGOB25QJMQCQE76MRW9X58OIOO" localSheetId="9" hidden="1">#REF!</definedName>
    <definedName name="BExGOB25QJMQCQE76MRW9X58OIOO" localSheetId="12" hidden="1">#REF!</definedName>
    <definedName name="BExGOB25QJMQCQE76MRW9X58OIOO" localSheetId="3" hidden="1">#REF!</definedName>
    <definedName name="BExGOB25QJMQCQE76MRW9X58OIOO" localSheetId="10" hidden="1">#REF!</definedName>
    <definedName name="BExGOB25QJMQCQE76MRW9X58OIOO" hidden="1">#REF!</definedName>
    <definedName name="BExGODAZKJ9EXMQZNQR5YDBSS525" localSheetId="9" hidden="1">#REF!</definedName>
    <definedName name="BExGODAZKJ9EXMQZNQR5YDBSS525" localSheetId="12" hidden="1">#REF!</definedName>
    <definedName name="BExGODAZKJ9EXMQZNQR5YDBSS525" localSheetId="3" hidden="1">#REF!</definedName>
    <definedName name="BExGODAZKJ9EXMQZNQR5YDBSS525" localSheetId="10" hidden="1">#REF!</definedName>
    <definedName name="BExGODAZKJ9EXMQZNQR5YDBSS525" hidden="1">#REF!</definedName>
    <definedName name="BExGODR8ZSMUC11I56QHSZ686XV5" localSheetId="9" hidden="1">#REF!</definedName>
    <definedName name="BExGODR8ZSMUC11I56QHSZ686XV5" localSheetId="12" hidden="1">#REF!</definedName>
    <definedName name="BExGODR8ZSMUC11I56QHSZ686XV5" localSheetId="3" hidden="1">#REF!</definedName>
    <definedName name="BExGODR8ZSMUC11I56QHSZ686XV5" localSheetId="10" hidden="1">#REF!</definedName>
    <definedName name="BExGODR8ZSMUC11I56QHSZ686XV5" hidden="1">#REF!</definedName>
    <definedName name="BExGOXJDHUDPDT8I8IVGVW9J0R5Q" localSheetId="9" hidden="1">#REF!</definedName>
    <definedName name="BExGOXJDHUDPDT8I8IVGVW9J0R5Q" localSheetId="12" hidden="1">#REF!</definedName>
    <definedName name="BExGOXJDHUDPDT8I8IVGVW9J0R5Q" localSheetId="3" hidden="1">#REF!</definedName>
    <definedName name="BExGOXJDHUDPDT8I8IVGVW9J0R5Q" localSheetId="10" hidden="1">#REF!</definedName>
    <definedName name="BExGOXJDHUDPDT8I8IVGVW9J0R5Q" hidden="1">#REF!</definedName>
    <definedName name="BExGPAPYI1N5W3IH8H485BHSVOY3" localSheetId="9" hidden="1">#REF!</definedName>
    <definedName name="BExGPAPYI1N5W3IH8H485BHSVOY3" localSheetId="12" hidden="1">#REF!</definedName>
    <definedName name="BExGPAPYI1N5W3IH8H485BHSVOY3" localSheetId="3" hidden="1">#REF!</definedName>
    <definedName name="BExGPAPYI1N5W3IH8H485BHSVOY3" localSheetId="10" hidden="1">#REF!</definedName>
    <definedName name="BExGPAPYI1N5W3IH8H485BHSVOY3" hidden="1">#REF!</definedName>
    <definedName name="BExGPFO3GOKYO2922Y91GMQRCMOA" localSheetId="9" hidden="1">#REF!</definedName>
    <definedName name="BExGPFO3GOKYO2922Y91GMQRCMOA" localSheetId="12" hidden="1">#REF!</definedName>
    <definedName name="BExGPFO3GOKYO2922Y91GMQRCMOA" localSheetId="3" hidden="1">#REF!</definedName>
    <definedName name="BExGPFO3GOKYO2922Y91GMQRCMOA" localSheetId="10" hidden="1">#REF!</definedName>
    <definedName name="BExGPFO3GOKYO2922Y91GMQRCMOA" hidden="1">#REF!</definedName>
    <definedName name="BExGPHGT5KDOCMV2EFS4OVKTWBRD" localSheetId="9" hidden="1">#REF!</definedName>
    <definedName name="BExGPHGT5KDOCMV2EFS4OVKTWBRD" localSheetId="12" hidden="1">#REF!</definedName>
    <definedName name="BExGPHGT5KDOCMV2EFS4OVKTWBRD" localSheetId="3" hidden="1">#REF!</definedName>
    <definedName name="BExGPHGT5KDOCMV2EFS4OVKTWBRD" localSheetId="10" hidden="1">#REF!</definedName>
    <definedName name="BExGPHGT5KDOCMV2EFS4OVKTWBRD" hidden="1">#REF!</definedName>
    <definedName name="BExGPID72Y4Y619LWASUQZKZHJNC" localSheetId="9" hidden="1">#REF!</definedName>
    <definedName name="BExGPID72Y4Y619LWASUQZKZHJNC" localSheetId="12" hidden="1">#REF!</definedName>
    <definedName name="BExGPID72Y4Y619LWASUQZKZHJNC" localSheetId="3" hidden="1">#REF!</definedName>
    <definedName name="BExGPID72Y4Y619LWASUQZKZHJNC" localSheetId="10" hidden="1">#REF!</definedName>
    <definedName name="BExGPID72Y4Y619LWASUQZKZHJNC" hidden="1">#REF!</definedName>
    <definedName name="BExGPPENQIANVGLVQJ77DK5JPRTB" localSheetId="9" hidden="1">#REF!</definedName>
    <definedName name="BExGPPENQIANVGLVQJ77DK5JPRTB" localSheetId="12" hidden="1">#REF!</definedName>
    <definedName name="BExGPPENQIANVGLVQJ77DK5JPRTB" localSheetId="3" hidden="1">#REF!</definedName>
    <definedName name="BExGPPENQIANVGLVQJ77DK5JPRTB" localSheetId="10" hidden="1">#REF!</definedName>
    <definedName name="BExGPPENQIANVGLVQJ77DK5JPRTB" hidden="1">#REF!</definedName>
    <definedName name="BExGPSUUG7TL5F5PTYU6G4HPJV1B" localSheetId="9" hidden="1">#REF!</definedName>
    <definedName name="BExGPSUUG7TL5F5PTYU6G4HPJV1B" localSheetId="12" hidden="1">#REF!</definedName>
    <definedName name="BExGPSUUG7TL5F5PTYU6G4HPJV1B" localSheetId="3" hidden="1">#REF!</definedName>
    <definedName name="BExGPSUUG7TL5F5PTYU6G4HPJV1B" localSheetId="10" hidden="1">#REF!</definedName>
    <definedName name="BExGPSUUG7TL5F5PTYU6G4HPJV1B" hidden="1">#REF!</definedName>
    <definedName name="BExGQ1E950UYXYWQ84EZEQPWHVYY" localSheetId="9" hidden="1">#REF!</definedName>
    <definedName name="BExGQ1E950UYXYWQ84EZEQPWHVYY" localSheetId="12" hidden="1">#REF!</definedName>
    <definedName name="BExGQ1E950UYXYWQ84EZEQPWHVYY" localSheetId="3" hidden="1">#REF!</definedName>
    <definedName name="BExGQ1E950UYXYWQ84EZEQPWHVYY" localSheetId="10" hidden="1">#REF!</definedName>
    <definedName name="BExGQ1E950UYXYWQ84EZEQPWHVYY" hidden="1">#REF!</definedName>
    <definedName name="BExGQ1ZU4967P72AHF4V1D0FOL5C" localSheetId="9" hidden="1">#REF!</definedName>
    <definedName name="BExGQ1ZU4967P72AHF4V1D0FOL5C" localSheetId="12" hidden="1">#REF!</definedName>
    <definedName name="BExGQ1ZU4967P72AHF4V1D0FOL5C" localSheetId="3" hidden="1">#REF!</definedName>
    <definedName name="BExGQ1ZU4967P72AHF4V1D0FOL5C" localSheetId="10" hidden="1">#REF!</definedName>
    <definedName name="BExGQ1ZU4967P72AHF4V1D0FOL5C" hidden="1">#REF!</definedName>
    <definedName name="BExGQ36ZOMR9GV8T05M605MMOY3Y" localSheetId="9" hidden="1">#REF!</definedName>
    <definedName name="BExGQ36ZOMR9GV8T05M605MMOY3Y" localSheetId="12" hidden="1">#REF!</definedName>
    <definedName name="BExGQ36ZOMR9GV8T05M605MMOY3Y" localSheetId="3" hidden="1">#REF!</definedName>
    <definedName name="BExGQ36ZOMR9GV8T05M605MMOY3Y" localSheetId="10" hidden="1">#REF!</definedName>
    <definedName name="BExGQ36ZOMR9GV8T05M605MMOY3Y" hidden="1">#REF!</definedName>
    <definedName name="BExGQ4ZP0PPMLDNVBUG12W9FFVI9" localSheetId="9" hidden="1">#REF!</definedName>
    <definedName name="BExGQ4ZP0PPMLDNVBUG12W9FFVI9" localSheetId="12" hidden="1">#REF!</definedName>
    <definedName name="BExGQ4ZP0PPMLDNVBUG12W9FFVI9" localSheetId="3" hidden="1">#REF!</definedName>
    <definedName name="BExGQ4ZP0PPMLDNVBUG12W9FFVI9" localSheetId="10" hidden="1">#REF!</definedName>
    <definedName name="BExGQ4ZP0PPMLDNVBUG12W9FFVI9" hidden="1">#REF!</definedName>
    <definedName name="BExGQ61DTJ0SBFMDFBAK3XZ9O0ZO" localSheetId="9" hidden="1">#REF!</definedName>
    <definedName name="BExGQ61DTJ0SBFMDFBAK3XZ9O0ZO" localSheetId="12" hidden="1">#REF!</definedName>
    <definedName name="BExGQ61DTJ0SBFMDFBAK3XZ9O0ZO" localSheetId="3" hidden="1">#REF!</definedName>
    <definedName name="BExGQ61DTJ0SBFMDFBAK3XZ9O0ZO" localSheetId="10" hidden="1">#REF!</definedName>
    <definedName name="BExGQ61DTJ0SBFMDFBAK3XZ9O0ZO" hidden="1">#REF!</definedName>
    <definedName name="BExGQ6SG9XEOD0VMBAR22YPZWSTA" localSheetId="9" hidden="1">#REF!</definedName>
    <definedName name="BExGQ6SG9XEOD0VMBAR22YPZWSTA" localSheetId="12" hidden="1">#REF!</definedName>
    <definedName name="BExGQ6SG9XEOD0VMBAR22YPZWSTA" localSheetId="3" hidden="1">#REF!</definedName>
    <definedName name="BExGQ6SG9XEOD0VMBAR22YPZWSTA" localSheetId="10" hidden="1">#REF!</definedName>
    <definedName name="BExGQ6SG9XEOD0VMBAR22YPZWSTA" hidden="1">#REF!</definedName>
    <definedName name="BExGQ8FQN3FRAGH5H2V74848P5JX" localSheetId="9" hidden="1">#REF!</definedName>
    <definedName name="BExGQ8FQN3FRAGH5H2V74848P5JX" localSheetId="12" hidden="1">#REF!</definedName>
    <definedName name="BExGQ8FQN3FRAGH5H2V74848P5JX" localSheetId="3" hidden="1">#REF!</definedName>
    <definedName name="BExGQ8FQN3FRAGH5H2V74848P5JX" localSheetId="10" hidden="1">#REF!</definedName>
    <definedName name="BExGQ8FQN3FRAGH5H2V74848P5JX" hidden="1">#REF!</definedName>
    <definedName name="BExGQGJ1A7LNZUS8QSMOG8UNGLMK" localSheetId="9" hidden="1">#REF!</definedName>
    <definedName name="BExGQGJ1A7LNZUS8QSMOG8UNGLMK" localSheetId="12" hidden="1">#REF!</definedName>
    <definedName name="BExGQGJ1A7LNZUS8QSMOG8UNGLMK" localSheetId="3" hidden="1">#REF!</definedName>
    <definedName name="BExGQGJ1A7LNZUS8QSMOG8UNGLMK" localSheetId="10" hidden="1">#REF!</definedName>
    <definedName name="BExGQGJ1A7LNZUS8QSMOG8UNGLMK" hidden="1">#REF!</definedName>
    <definedName name="BExGQLBNZ35IK2VK33HJUAE4ADX2" localSheetId="9" hidden="1">#REF!</definedName>
    <definedName name="BExGQLBNZ35IK2VK33HJUAE4ADX2" localSheetId="12" hidden="1">#REF!</definedName>
    <definedName name="BExGQLBNZ35IK2VK33HJUAE4ADX2" localSheetId="3" hidden="1">#REF!</definedName>
    <definedName name="BExGQLBNZ35IK2VK33HJUAE4ADX2" localSheetId="10" hidden="1">#REF!</definedName>
    <definedName name="BExGQLBNZ35IK2VK33HJUAE4ADX2" hidden="1">#REF!</definedName>
    <definedName name="BExGQPO7ENFEQC0NC6MC9OZR2LHY" localSheetId="9" hidden="1">#REF!</definedName>
    <definedName name="BExGQPO7ENFEQC0NC6MC9OZR2LHY" localSheetId="12" hidden="1">#REF!</definedName>
    <definedName name="BExGQPO7ENFEQC0NC6MC9OZR2LHY" localSheetId="3" hidden="1">#REF!</definedName>
    <definedName name="BExGQPO7ENFEQC0NC6MC9OZR2LHY" localSheetId="10" hidden="1">#REF!</definedName>
    <definedName name="BExGQPO7ENFEQC0NC6MC9OZR2LHY" hidden="1">#REF!</definedName>
    <definedName name="BExGQX0H4EZMXBJTKJJE4ICJWN5O" localSheetId="9" hidden="1">#REF!</definedName>
    <definedName name="BExGQX0H4EZMXBJTKJJE4ICJWN5O" localSheetId="12" hidden="1">#REF!</definedName>
    <definedName name="BExGQX0H4EZMXBJTKJJE4ICJWN5O" localSheetId="3" hidden="1">#REF!</definedName>
    <definedName name="BExGQX0H4EZMXBJTKJJE4ICJWN5O" localSheetId="10" hidden="1">#REF!</definedName>
    <definedName name="BExGQX0H4EZMXBJTKJJE4ICJWN5O" hidden="1">#REF!</definedName>
    <definedName name="BExGR4CW3WRIID17GGX4MI9ZDHFE" localSheetId="9" hidden="1">#REF!</definedName>
    <definedName name="BExGR4CW3WRIID17GGX4MI9ZDHFE" localSheetId="12" hidden="1">#REF!</definedName>
    <definedName name="BExGR4CW3WRIID17GGX4MI9ZDHFE" localSheetId="3" hidden="1">#REF!</definedName>
    <definedName name="BExGR4CW3WRIID17GGX4MI9ZDHFE" localSheetId="10" hidden="1">#REF!</definedName>
    <definedName name="BExGR4CW3WRIID17GGX4MI9ZDHFE" hidden="1">#REF!</definedName>
    <definedName name="BExGR65GJX27MU2OL6NI5PB8XVB4" localSheetId="9" hidden="1">#REF!</definedName>
    <definedName name="BExGR65GJX27MU2OL6NI5PB8XVB4" localSheetId="12" hidden="1">#REF!</definedName>
    <definedName name="BExGR65GJX27MU2OL6NI5PB8XVB4" localSheetId="3" hidden="1">#REF!</definedName>
    <definedName name="BExGR65GJX27MU2OL6NI5PB8XVB4" localSheetId="10" hidden="1">#REF!</definedName>
    <definedName name="BExGR65GJX27MU2OL6NI5PB8XVB4" hidden="1">#REF!</definedName>
    <definedName name="BExGR6LQ97HETGS3CT96L4IK0JSH" localSheetId="9" hidden="1">#REF!</definedName>
    <definedName name="BExGR6LQ97HETGS3CT96L4IK0JSH" localSheetId="12" hidden="1">#REF!</definedName>
    <definedName name="BExGR6LQ97HETGS3CT96L4IK0JSH" localSheetId="3" hidden="1">#REF!</definedName>
    <definedName name="BExGR6LQ97HETGS3CT96L4IK0JSH" localSheetId="10" hidden="1">#REF!</definedName>
    <definedName name="BExGR6LQ97HETGS3CT96L4IK0JSH" hidden="1">#REF!</definedName>
    <definedName name="BExGR9ATP2LVT7B9OCPSLJ11H9SX" localSheetId="9" hidden="1">#REF!</definedName>
    <definedName name="BExGR9ATP2LVT7B9OCPSLJ11H9SX" localSheetId="12" hidden="1">#REF!</definedName>
    <definedName name="BExGR9ATP2LVT7B9OCPSLJ11H9SX" localSheetId="3" hidden="1">#REF!</definedName>
    <definedName name="BExGR9ATP2LVT7B9OCPSLJ11H9SX" localSheetId="10" hidden="1">#REF!</definedName>
    <definedName name="BExGR9ATP2LVT7B9OCPSLJ11H9SX" hidden="1">#REF!</definedName>
    <definedName name="BExGRILCZ3BMTGDY72B1Q9BUGW0J" localSheetId="9" hidden="1">#REF!</definedName>
    <definedName name="BExGRILCZ3BMTGDY72B1Q9BUGW0J" localSheetId="12" hidden="1">#REF!</definedName>
    <definedName name="BExGRILCZ3BMTGDY72B1Q9BUGW0J" localSheetId="3" hidden="1">#REF!</definedName>
    <definedName name="BExGRILCZ3BMTGDY72B1Q9BUGW0J" localSheetId="10" hidden="1">#REF!</definedName>
    <definedName name="BExGRILCZ3BMTGDY72B1Q9BUGW0J" hidden="1">#REF!</definedName>
    <definedName name="BExGRNZJ74Y6OYJB9F9Y9T3CAHOS" localSheetId="9" hidden="1">#REF!</definedName>
    <definedName name="BExGRNZJ74Y6OYJB9F9Y9T3CAHOS" localSheetId="12" hidden="1">#REF!</definedName>
    <definedName name="BExGRNZJ74Y6OYJB9F9Y9T3CAHOS" localSheetId="3" hidden="1">#REF!</definedName>
    <definedName name="BExGRNZJ74Y6OYJB9F9Y9T3CAHOS" localSheetId="10" hidden="1">#REF!</definedName>
    <definedName name="BExGRNZJ74Y6OYJB9F9Y9T3CAHOS" hidden="1">#REF!</definedName>
    <definedName name="BExGRPC5QJQ7UGQ4P7CFWVGRQGFW" localSheetId="9" hidden="1">#REF!</definedName>
    <definedName name="BExGRPC5QJQ7UGQ4P7CFWVGRQGFW" localSheetId="12" hidden="1">#REF!</definedName>
    <definedName name="BExGRPC5QJQ7UGQ4P7CFWVGRQGFW" localSheetId="3" hidden="1">#REF!</definedName>
    <definedName name="BExGRPC5QJQ7UGQ4P7CFWVGRQGFW" localSheetId="10" hidden="1">#REF!</definedName>
    <definedName name="BExGRPC5QJQ7UGQ4P7CFWVGRQGFW" hidden="1">#REF!</definedName>
    <definedName name="BExGRSMULUXOBEN8G0TK90PRKQ9O" localSheetId="9" hidden="1">#REF!</definedName>
    <definedName name="BExGRSMULUXOBEN8G0TK90PRKQ9O" localSheetId="12" hidden="1">#REF!</definedName>
    <definedName name="BExGRSMULUXOBEN8G0TK90PRKQ9O" localSheetId="3" hidden="1">#REF!</definedName>
    <definedName name="BExGRSMULUXOBEN8G0TK90PRKQ9O" localSheetId="10" hidden="1">#REF!</definedName>
    <definedName name="BExGRSMULUXOBEN8G0TK90PRKQ9O" hidden="1">#REF!</definedName>
    <definedName name="BExGRUKVVKDL8483WI70VN2QZDGD" localSheetId="9" hidden="1">#REF!</definedName>
    <definedName name="BExGRUKVVKDL8483WI70VN2QZDGD" localSheetId="12" hidden="1">#REF!</definedName>
    <definedName name="BExGRUKVVKDL8483WI70VN2QZDGD" localSheetId="3" hidden="1">#REF!</definedName>
    <definedName name="BExGRUKVVKDL8483WI70VN2QZDGD" localSheetId="10" hidden="1">#REF!</definedName>
    <definedName name="BExGRUKVVKDL8483WI70VN2QZDGD" hidden="1">#REF!</definedName>
    <definedName name="BExGS2IWR5DUNJ1U9PAKIV8CMBNI" localSheetId="9" hidden="1">#REF!</definedName>
    <definedName name="BExGS2IWR5DUNJ1U9PAKIV8CMBNI" localSheetId="12" hidden="1">#REF!</definedName>
    <definedName name="BExGS2IWR5DUNJ1U9PAKIV8CMBNI" localSheetId="3" hidden="1">#REF!</definedName>
    <definedName name="BExGS2IWR5DUNJ1U9PAKIV8CMBNI" localSheetId="10" hidden="1">#REF!</definedName>
    <definedName name="BExGS2IWR5DUNJ1U9PAKIV8CMBNI" hidden="1">#REF!</definedName>
    <definedName name="BExGS69P9FFTEOPDS0MWFKF45G47" localSheetId="9" hidden="1">#REF!</definedName>
    <definedName name="BExGS69P9FFTEOPDS0MWFKF45G47" localSheetId="12" hidden="1">#REF!</definedName>
    <definedName name="BExGS69P9FFTEOPDS0MWFKF45G47" localSheetId="3" hidden="1">#REF!</definedName>
    <definedName name="BExGS69P9FFTEOPDS0MWFKF45G47" localSheetId="10" hidden="1">#REF!</definedName>
    <definedName name="BExGS69P9FFTEOPDS0MWFKF45G47" hidden="1">#REF!</definedName>
    <definedName name="BExGS6F1JFHM5MUJ1RFO50WP6D05" localSheetId="9" hidden="1">#REF!</definedName>
    <definedName name="BExGS6F1JFHM5MUJ1RFO50WP6D05" localSheetId="12" hidden="1">#REF!</definedName>
    <definedName name="BExGS6F1JFHM5MUJ1RFO50WP6D05" localSheetId="3" hidden="1">#REF!</definedName>
    <definedName name="BExGS6F1JFHM5MUJ1RFO50WP6D05" localSheetId="10" hidden="1">#REF!</definedName>
    <definedName name="BExGS6F1JFHM5MUJ1RFO50WP6D05" hidden="1">#REF!</definedName>
    <definedName name="BExGSA5YB5ZGE4NHDVCZ55TQAJTL" localSheetId="9" hidden="1">#REF!</definedName>
    <definedName name="BExGSA5YB5ZGE4NHDVCZ55TQAJTL" localSheetId="12" hidden="1">#REF!</definedName>
    <definedName name="BExGSA5YB5ZGE4NHDVCZ55TQAJTL" localSheetId="3" hidden="1">#REF!</definedName>
    <definedName name="BExGSA5YB5ZGE4NHDVCZ55TQAJTL" localSheetId="10" hidden="1">#REF!</definedName>
    <definedName name="BExGSA5YB5ZGE4NHDVCZ55TQAJTL" hidden="1">#REF!</definedName>
    <definedName name="BExGSBYPYOBOB218ABCIM2X63GJ8" localSheetId="9" hidden="1">#REF!</definedName>
    <definedName name="BExGSBYPYOBOB218ABCIM2X63GJ8" localSheetId="12" hidden="1">#REF!</definedName>
    <definedName name="BExGSBYPYOBOB218ABCIM2X63GJ8" localSheetId="3" hidden="1">#REF!</definedName>
    <definedName name="BExGSBYPYOBOB218ABCIM2X63GJ8" localSheetId="10" hidden="1">#REF!</definedName>
    <definedName name="BExGSBYPYOBOB218ABCIM2X63GJ8" hidden="1">#REF!</definedName>
    <definedName name="BExGSCEUCQQVDEEKWJ677QTGUVTE" localSheetId="9" hidden="1">#REF!</definedName>
    <definedName name="BExGSCEUCQQVDEEKWJ677QTGUVTE" localSheetId="12" hidden="1">#REF!</definedName>
    <definedName name="BExGSCEUCQQVDEEKWJ677QTGUVTE" localSheetId="3" hidden="1">#REF!</definedName>
    <definedName name="BExGSCEUCQQVDEEKWJ677QTGUVTE" localSheetId="10" hidden="1">#REF!</definedName>
    <definedName name="BExGSCEUCQQVDEEKWJ677QTGUVTE" hidden="1">#REF!</definedName>
    <definedName name="BExGSQY65LH1PCKKM5WHDW83F35O" localSheetId="9" hidden="1">#REF!</definedName>
    <definedName name="BExGSQY65LH1PCKKM5WHDW83F35O" localSheetId="12" hidden="1">#REF!</definedName>
    <definedName name="BExGSQY65LH1PCKKM5WHDW83F35O" localSheetId="3" hidden="1">#REF!</definedName>
    <definedName name="BExGSQY65LH1PCKKM5WHDW83F35O" localSheetId="10" hidden="1">#REF!</definedName>
    <definedName name="BExGSQY65LH1PCKKM5WHDW83F35O" hidden="1">#REF!</definedName>
    <definedName name="BExGSYW1GKISF0PMUAK3XJK9PEW9" localSheetId="9" hidden="1">#REF!</definedName>
    <definedName name="BExGSYW1GKISF0PMUAK3XJK9PEW9" localSheetId="12" hidden="1">#REF!</definedName>
    <definedName name="BExGSYW1GKISF0PMUAK3XJK9PEW9" localSheetId="3" hidden="1">#REF!</definedName>
    <definedName name="BExGSYW1GKISF0PMUAK3XJK9PEW9" localSheetId="10" hidden="1">#REF!</definedName>
    <definedName name="BExGSYW1GKISF0PMUAK3XJK9PEW9" hidden="1">#REF!</definedName>
    <definedName name="BExGT0DZJB6LSF6L693UUB9EY1VQ" localSheetId="9" hidden="1">#REF!</definedName>
    <definedName name="BExGT0DZJB6LSF6L693UUB9EY1VQ" localSheetId="12" hidden="1">#REF!</definedName>
    <definedName name="BExGT0DZJB6LSF6L693UUB9EY1VQ" localSheetId="3" hidden="1">#REF!</definedName>
    <definedName name="BExGT0DZJB6LSF6L693UUB9EY1VQ" localSheetId="10" hidden="1">#REF!</definedName>
    <definedName name="BExGT0DZJB6LSF6L693UUB9EY1VQ" hidden="1">#REF!</definedName>
    <definedName name="BExGTEMKIEF46KBIDWCAOAN5U718" localSheetId="9" hidden="1">#REF!</definedName>
    <definedName name="BExGTEMKIEF46KBIDWCAOAN5U718" localSheetId="12" hidden="1">#REF!</definedName>
    <definedName name="BExGTEMKIEF46KBIDWCAOAN5U718" localSheetId="3" hidden="1">#REF!</definedName>
    <definedName name="BExGTEMKIEF46KBIDWCAOAN5U718" localSheetId="10" hidden="1">#REF!</definedName>
    <definedName name="BExGTEMKIEF46KBIDWCAOAN5U718" hidden="1">#REF!</definedName>
    <definedName name="BExGTGVFIF8HOQXR54SK065A8M4K" localSheetId="9" hidden="1">#REF!</definedName>
    <definedName name="BExGTGVFIF8HOQXR54SK065A8M4K" localSheetId="12" hidden="1">#REF!</definedName>
    <definedName name="BExGTGVFIF8HOQXR54SK065A8M4K" localSheetId="3" hidden="1">#REF!</definedName>
    <definedName name="BExGTGVFIF8HOQXR54SK065A8M4K" localSheetId="10" hidden="1">#REF!</definedName>
    <definedName name="BExGTGVFIF8HOQXR54SK065A8M4K" hidden="1">#REF!</definedName>
    <definedName name="BExGTIYX3OWPIINOGY1E4QQYSKHP" localSheetId="9" hidden="1">#REF!</definedName>
    <definedName name="BExGTIYX3OWPIINOGY1E4QQYSKHP" localSheetId="12" hidden="1">#REF!</definedName>
    <definedName name="BExGTIYX3OWPIINOGY1E4QQYSKHP" localSheetId="3" hidden="1">#REF!</definedName>
    <definedName name="BExGTIYX3OWPIINOGY1E4QQYSKHP" localSheetId="10" hidden="1">#REF!</definedName>
    <definedName name="BExGTIYX3OWPIINOGY1E4QQYSKHP" hidden="1">#REF!</definedName>
    <definedName name="BExGTKGUN0KUU3C0RL2LK98D8MEK" localSheetId="9" hidden="1">#REF!</definedName>
    <definedName name="BExGTKGUN0KUU3C0RL2LK98D8MEK" localSheetId="12" hidden="1">#REF!</definedName>
    <definedName name="BExGTKGUN0KUU3C0RL2LK98D8MEK" localSheetId="3" hidden="1">#REF!</definedName>
    <definedName name="BExGTKGUN0KUU3C0RL2LK98D8MEK" localSheetId="10" hidden="1">#REF!</definedName>
    <definedName name="BExGTKGUN0KUU3C0RL2LK98D8MEK" hidden="1">#REF!</definedName>
    <definedName name="BExGTV3U5SZUPLTWEMEY3IIN1L4L" localSheetId="9" hidden="1">#REF!</definedName>
    <definedName name="BExGTV3U5SZUPLTWEMEY3IIN1L4L" localSheetId="12" hidden="1">#REF!</definedName>
    <definedName name="BExGTV3U5SZUPLTWEMEY3IIN1L4L" localSheetId="3" hidden="1">#REF!</definedName>
    <definedName name="BExGTV3U5SZUPLTWEMEY3IIN1L4L" localSheetId="10" hidden="1">#REF!</definedName>
    <definedName name="BExGTV3U5SZUPLTWEMEY3IIN1L4L" hidden="1">#REF!</definedName>
    <definedName name="BExGTZ046J7VMUG4YPKFN2K8TWB7" localSheetId="9" hidden="1">#REF!</definedName>
    <definedName name="BExGTZ046J7VMUG4YPKFN2K8TWB7" localSheetId="12" hidden="1">#REF!</definedName>
    <definedName name="BExGTZ046J7VMUG4YPKFN2K8TWB7" localSheetId="3" hidden="1">#REF!</definedName>
    <definedName name="BExGTZ046J7VMUG4YPKFN2K8TWB7" localSheetId="10" hidden="1">#REF!</definedName>
    <definedName name="BExGTZ046J7VMUG4YPKFN2K8TWB7" hidden="1">#REF!</definedName>
    <definedName name="BExGTZ04EFFQ3Z3JMM0G35JYWUK3" localSheetId="9" hidden="1">#REF!</definedName>
    <definedName name="BExGTZ04EFFQ3Z3JMM0G35JYWUK3" localSheetId="12" hidden="1">#REF!</definedName>
    <definedName name="BExGTZ04EFFQ3Z3JMM0G35JYWUK3" localSheetId="3" hidden="1">#REF!</definedName>
    <definedName name="BExGTZ04EFFQ3Z3JMM0G35JYWUK3" localSheetId="10" hidden="1">#REF!</definedName>
    <definedName name="BExGTZ04EFFQ3Z3JMM0G35JYWUK3" hidden="1">#REF!</definedName>
    <definedName name="BExGU2G9OPRZRIU9YGF6NX9FUW0J" localSheetId="9" hidden="1">#REF!</definedName>
    <definedName name="BExGU2G9OPRZRIU9YGF6NX9FUW0J" localSheetId="12" hidden="1">#REF!</definedName>
    <definedName name="BExGU2G9OPRZRIU9YGF6NX9FUW0J" localSheetId="3" hidden="1">#REF!</definedName>
    <definedName name="BExGU2G9OPRZRIU9YGF6NX9FUW0J" localSheetId="10" hidden="1">#REF!</definedName>
    <definedName name="BExGU2G9OPRZRIU9YGF6NX9FUW0J" hidden="1">#REF!</definedName>
    <definedName name="BExGU6HTKLRZO8UOI3DTAM5RFDBA" localSheetId="9" hidden="1">#REF!</definedName>
    <definedName name="BExGU6HTKLRZO8UOI3DTAM5RFDBA" localSheetId="12" hidden="1">#REF!</definedName>
    <definedName name="BExGU6HTKLRZO8UOI3DTAM5RFDBA" localSheetId="3" hidden="1">#REF!</definedName>
    <definedName name="BExGU6HTKLRZO8UOI3DTAM5RFDBA" localSheetId="10" hidden="1">#REF!</definedName>
    <definedName name="BExGU6HTKLRZO8UOI3DTAM5RFDBA" hidden="1">#REF!</definedName>
    <definedName name="BExGUDDZXFFQHAF4UZF8ZB1HO7H6" localSheetId="9" hidden="1">#REF!</definedName>
    <definedName name="BExGUDDZXFFQHAF4UZF8ZB1HO7H6" localSheetId="12" hidden="1">#REF!</definedName>
    <definedName name="BExGUDDZXFFQHAF4UZF8ZB1HO7H6" localSheetId="3" hidden="1">#REF!</definedName>
    <definedName name="BExGUDDZXFFQHAF4UZF8ZB1HO7H6" localSheetId="10" hidden="1">#REF!</definedName>
    <definedName name="BExGUDDZXFFQHAF4UZF8ZB1HO7H6" hidden="1">#REF!</definedName>
    <definedName name="BExGUI6NCRHY7EAB6SK6EPPMWFG1" localSheetId="9" hidden="1">#REF!</definedName>
    <definedName name="BExGUI6NCRHY7EAB6SK6EPPMWFG1" localSheetId="12" hidden="1">#REF!</definedName>
    <definedName name="BExGUI6NCRHY7EAB6SK6EPPMWFG1" localSheetId="3" hidden="1">#REF!</definedName>
    <definedName name="BExGUI6NCRHY7EAB6SK6EPPMWFG1" localSheetId="10" hidden="1">#REF!</definedName>
    <definedName name="BExGUI6NCRHY7EAB6SK6EPPMWFG1" hidden="1">#REF!</definedName>
    <definedName name="BExGUIBXBRHGM97ZX6GBA4ZDQ79C" localSheetId="9" hidden="1">#REF!</definedName>
    <definedName name="BExGUIBXBRHGM97ZX6GBA4ZDQ79C" localSheetId="12" hidden="1">#REF!</definedName>
    <definedName name="BExGUIBXBRHGM97ZX6GBA4ZDQ79C" localSheetId="3" hidden="1">#REF!</definedName>
    <definedName name="BExGUIBXBRHGM97ZX6GBA4ZDQ79C" localSheetId="10" hidden="1">#REF!</definedName>
    <definedName name="BExGUIBXBRHGM97ZX6GBA4ZDQ79C" hidden="1">#REF!</definedName>
    <definedName name="BExGUM8D91UNPCOO4TKP9FGX85TF" localSheetId="9" hidden="1">#REF!</definedName>
    <definedName name="BExGUM8D91UNPCOO4TKP9FGX85TF" localSheetId="12" hidden="1">#REF!</definedName>
    <definedName name="BExGUM8D91UNPCOO4TKP9FGX85TF" localSheetId="3" hidden="1">#REF!</definedName>
    <definedName name="BExGUM8D91UNPCOO4TKP9FGX85TF" localSheetId="10" hidden="1">#REF!</definedName>
    <definedName name="BExGUM8D91UNPCOO4TKP9FGX85TF" hidden="1">#REF!</definedName>
    <definedName name="BExGUMDP0WYFBZL2MCB36WWJIC04" localSheetId="9" hidden="1">#REF!</definedName>
    <definedName name="BExGUMDP0WYFBZL2MCB36WWJIC04" localSheetId="12" hidden="1">#REF!</definedName>
    <definedName name="BExGUMDP0WYFBZL2MCB36WWJIC04" localSheetId="3" hidden="1">#REF!</definedName>
    <definedName name="BExGUMDP0WYFBZL2MCB36WWJIC04" localSheetId="10" hidden="1">#REF!</definedName>
    <definedName name="BExGUMDP0WYFBZL2MCB36WWJIC04" hidden="1">#REF!</definedName>
    <definedName name="BExGUQF9N9FKI7S0H30WUAEB5LPD" localSheetId="9" hidden="1">#REF!</definedName>
    <definedName name="BExGUQF9N9FKI7S0H30WUAEB5LPD" localSheetId="12" hidden="1">#REF!</definedName>
    <definedName name="BExGUQF9N9FKI7S0H30WUAEB5LPD" localSheetId="3" hidden="1">#REF!</definedName>
    <definedName name="BExGUQF9N9FKI7S0H30WUAEB5LPD" localSheetId="10" hidden="1">#REF!</definedName>
    <definedName name="BExGUQF9N9FKI7S0H30WUAEB5LPD" hidden="1">#REF!</definedName>
    <definedName name="BExGUR6BA03XPBK60SQUW197GJ5X" localSheetId="9" hidden="1">#REF!</definedName>
    <definedName name="BExGUR6BA03XPBK60SQUW197GJ5X" localSheetId="12" hidden="1">#REF!</definedName>
    <definedName name="BExGUR6BA03XPBK60SQUW197GJ5X" localSheetId="3" hidden="1">#REF!</definedName>
    <definedName name="BExGUR6BA03XPBK60SQUW197GJ5X" localSheetId="10" hidden="1">#REF!</definedName>
    <definedName name="BExGUR6BA03XPBK60SQUW197GJ5X" hidden="1">#REF!</definedName>
    <definedName name="BExGUVIP60TA4B7X2PFGMBFUSKGX" localSheetId="9" hidden="1">#REF!</definedName>
    <definedName name="BExGUVIP60TA4B7X2PFGMBFUSKGX" localSheetId="12" hidden="1">#REF!</definedName>
    <definedName name="BExGUVIP60TA4B7X2PFGMBFUSKGX" localSheetId="3" hidden="1">#REF!</definedName>
    <definedName name="BExGUVIP60TA4B7X2PFGMBFUSKGX" localSheetId="10" hidden="1">#REF!</definedName>
    <definedName name="BExGUVIP60TA4B7X2PFGMBFUSKGX" hidden="1">#REF!</definedName>
    <definedName name="BExGUVTIIWAK5T0F5FD428QDO46W" localSheetId="9" hidden="1">#REF!</definedName>
    <definedName name="BExGUVTIIWAK5T0F5FD428QDO46W" localSheetId="12" hidden="1">#REF!</definedName>
    <definedName name="BExGUVTIIWAK5T0F5FD428QDO46W" localSheetId="3" hidden="1">#REF!</definedName>
    <definedName name="BExGUVTIIWAK5T0F5FD428QDO46W" localSheetId="10" hidden="1">#REF!</definedName>
    <definedName name="BExGUVTIIWAK5T0F5FD428QDO46W" hidden="1">#REF!</definedName>
    <definedName name="BExGUZKF06F209XL1IZWVJEQ82EE" localSheetId="9" hidden="1">#REF!</definedName>
    <definedName name="BExGUZKF06F209XL1IZWVJEQ82EE" localSheetId="12" hidden="1">#REF!</definedName>
    <definedName name="BExGUZKF06F209XL1IZWVJEQ82EE" localSheetId="3" hidden="1">#REF!</definedName>
    <definedName name="BExGUZKF06F209XL1IZWVJEQ82EE" localSheetId="10" hidden="1">#REF!</definedName>
    <definedName name="BExGUZKF06F209XL1IZWVJEQ82EE" hidden="1">#REF!</definedName>
    <definedName name="BExGUZPWM950OZ8P1A3N86LXK97U" localSheetId="9" hidden="1">#REF!</definedName>
    <definedName name="BExGUZPWM950OZ8P1A3N86LXK97U" localSheetId="12" hidden="1">#REF!</definedName>
    <definedName name="BExGUZPWM950OZ8P1A3N86LXK97U" localSheetId="3" hidden="1">#REF!</definedName>
    <definedName name="BExGUZPWM950OZ8P1A3N86LXK97U" localSheetId="10" hidden="1">#REF!</definedName>
    <definedName name="BExGUZPWM950OZ8P1A3N86LXK97U" hidden="1">#REF!</definedName>
    <definedName name="BExGV2EVT380QHD4AP2RL9MR8L5L" localSheetId="9" hidden="1">#REF!</definedName>
    <definedName name="BExGV2EVT380QHD4AP2RL9MR8L5L" localSheetId="12" hidden="1">#REF!</definedName>
    <definedName name="BExGV2EVT380QHD4AP2RL9MR8L5L" localSheetId="3" hidden="1">#REF!</definedName>
    <definedName name="BExGV2EVT380QHD4AP2RL9MR8L5L" localSheetId="10" hidden="1">#REF!</definedName>
    <definedName name="BExGV2EVT380QHD4AP2RL9MR8L5L" hidden="1">#REF!</definedName>
    <definedName name="BExGVBUSKOI7KB24K40PTXJE6MER" localSheetId="9" hidden="1">#REF!</definedName>
    <definedName name="BExGVBUSKOI7KB24K40PTXJE6MER" localSheetId="12" hidden="1">#REF!</definedName>
    <definedName name="BExGVBUSKOI7KB24K40PTXJE6MER" localSheetId="3" hidden="1">#REF!</definedName>
    <definedName name="BExGVBUSKOI7KB24K40PTXJE6MER" localSheetId="10" hidden="1">#REF!</definedName>
    <definedName name="BExGVBUSKOI7KB24K40PTXJE6MER" hidden="1">#REF!</definedName>
    <definedName name="BExGVGSQSVWTL2MNI6TT8Y92W3KA" localSheetId="9" hidden="1">#REF!</definedName>
    <definedName name="BExGVGSQSVWTL2MNI6TT8Y92W3KA" localSheetId="12" hidden="1">#REF!</definedName>
    <definedName name="BExGVGSQSVWTL2MNI6TT8Y92W3KA" localSheetId="3" hidden="1">#REF!</definedName>
    <definedName name="BExGVGSQSVWTL2MNI6TT8Y92W3KA" localSheetId="10" hidden="1">#REF!</definedName>
    <definedName name="BExGVGSQSVWTL2MNI6TT8Y92W3KA" hidden="1">#REF!</definedName>
    <definedName name="BExGVHP63K0GSYU17R73XGX6W2U6" localSheetId="9" hidden="1">#REF!</definedName>
    <definedName name="BExGVHP63K0GSYU17R73XGX6W2U6" localSheetId="12" hidden="1">#REF!</definedName>
    <definedName name="BExGVHP63K0GSYU17R73XGX6W2U6" localSheetId="3" hidden="1">#REF!</definedName>
    <definedName name="BExGVHP63K0GSYU17R73XGX6W2U6" localSheetId="10" hidden="1">#REF!</definedName>
    <definedName name="BExGVHP63K0GSYU17R73XGX6W2U6" hidden="1">#REF!</definedName>
    <definedName name="BExGVN3DDSLKWSP9MVJS9QMNEUIK" localSheetId="9" hidden="1">#REF!</definedName>
    <definedName name="BExGVN3DDSLKWSP9MVJS9QMNEUIK" localSheetId="12" hidden="1">#REF!</definedName>
    <definedName name="BExGVN3DDSLKWSP9MVJS9QMNEUIK" localSheetId="3" hidden="1">#REF!</definedName>
    <definedName name="BExGVN3DDSLKWSP9MVJS9QMNEUIK" localSheetId="10" hidden="1">#REF!</definedName>
    <definedName name="BExGVN3DDSLKWSP9MVJS9QMNEUIK" hidden="1">#REF!</definedName>
    <definedName name="BExGVUVVMLOCR9DPVUZSQ141EE4J" localSheetId="9" hidden="1">#REF!</definedName>
    <definedName name="BExGVUVVMLOCR9DPVUZSQ141EE4J" localSheetId="12" hidden="1">#REF!</definedName>
    <definedName name="BExGVUVVMLOCR9DPVUZSQ141EE4J" localSheetId="3" hidden="1">#REF!</definedName>
    <definedName name="BExGVUVVMLOCR9DPVUZSQ141EE4J" localSheetId="10" hidden="1">#REF!</definedName>
    <definedName name="BExGVUVVMLOCR9DPVUZSQ141EE4J" hidden="1">#REF!</definedName>
    <definedName name="BExGVV6OOLDQ3TXZK51TTF3YX0WN" localSheetId="9" hidden="1">#REF!</definedName>
    <definedName name="BExGVV6OOLDQ3TXZK51TTF3YX0WN" localSheetId="12" hidden="1">#REF!</definedName>
    <definedName name="BExGVV6OOLDQ3TXZK51TTF3YX0WN" localSheetId="3" hidden="1">#REF!</definedName>
    <definedName name="BExGVV6OOLDQ3TXZK51TTF3YX0WN" localSheetId="10" hidden="1">#REF!</definedName>
    <definedName name="BExGVV6OOLDQ3TXZK51TTF3YX0WN" hidden="1">#REF!</definedName>
    <definedName name="BExGW0KVS7U0C87XFZ78QW991IEV" localSheetId="9" hidden="1">#REF!</definedName>
    <definedName name="BExGW0KVS7U0C87XFZ78QW991IEV" localSheetId="12" hidden="1">#REF!</definedName>
    <definedName name="BExGW0KVS7U0C87XFZ78QW991IEV" localSheetId="3" hidden="1">#REF!</definedName>
    <definedName name="BExGW0KVS7U0C87XFZ78QW991IEV" localSheetId="10" hidden="1">#REF!</definedName>
    <definedName name="BExGW0KVS7U0C87XFZ78QW991IEV" hidden="1">#REF!</definedName>
    <definedName name="BExGW0Q7QHE29TGNWAWQ6GR0V6TQ" localSheetId="9" hidden="1">#REF!</definedName>
    <definedName name="BExGW0Q7QHE29TGNWAWQ6GR0V6TQ" localSheetId="12" hidden="1">#REF!</definedName>
    <definedName name="BExGW0Q7QHE29TGNWAWQ6GR0V6TQ" localSheetId="3" hidden="1">#REF!</definedName>
    <definedName name="BExGW0Q7QHE29TGNWAWQ6GR0V6TQ" localSheetId="10" hidden="1">#REF!</definedName>
    <definedName name="BExGW0Q7QHE29TGNWAWQ6GR0V6TQ" hidden="1">#REF!</definedName>
    <definedName name="BExGW2Z7AMPG6H9EXA9ML6EZVGGA" localSheetId="9" hidden="1">#REF!</definedName>
    <definedName name="BExGW2Z7AMPG6H9EXA9ML6EZVGGA" localSheetId="12" hidden="1">#REF!</definedName>
    <definedName name="BExGW2Z7AMPG6H9EXA9ML6EZVGGA" localSheetId="3" hidden="1">#REF!</definedName>
    <definedName name="BExGW2Z7AMPG6H9EXA9ML6EZVGGA" localSheetId="10" hidden="1">#REF!</definedName>
    <definedName name="BExGW2Z7AMPG6H9EXA9ML6EZVGGA" hidden="1">#REF!</definedName>
    <definedName name="BExGWABG5VT5XO1A196RK61AXA8C" localSheetId="9" hidden="1">#REF!</definedName>
    <definedName name="BExGWABG5VT5XO1A196RK61AXA8C" localSheetId="12" hidden="1">#REF!</definedName>
    <definedName name="BExGWABG5VT5XO1A196RK61AXA8C" localSheetId="3" hidden="1">#REF!</definedName>
    <definedName name="BExGWABG5VT5XO1A196RK61AXA8C" localSheetId="10" hidden="1">#REF!</definedName>
    <definedName name="BExGWABG5VT5XO1A196RK61AXA8C" hidden="1">#REF!</definedName>
    <definedName name="BExGWEO0JDG84NYLEAV5NSOAGMJZ" localSheetId="9" hidden="1">#REF!</definedName>
    <definedName name="BExGWEO0JDG84NYLEAV5NSOAGMJZ" localSheetId="12" hidden="1">#REF!</definedName>
    <definedName name="BExGWEO0JDG84NYLEAV5NSOAGMJZ" localSheetId="3" hidden="1">#REF!</definedName>
    <definedName name="BExGWEO0JDG84NYLEAV5NSOAGMJZ" localSheetId="10" hidden="1">#REF!</definedName>
    <definedName name="BExGWEO0JDG84NYLEAV5NSOAGMJZ" hidden="1">#REF!</definedName>
    <definedName name="BExGWLEOC70Z8QAJTPT2PDHTNM4L" localSheetId="9" hidden="1">#REF!</definedName>
    <definedName name="BExGWLEOC70Z8QAJTPT2PDHTNM4L" localSheetId="12" hidden="1">#REF!</definedName>
    <definedName name="BExGWLEOC70Z8QAJTPT2PDHTNM4L" localSheetId="3" hidden="1">#REF!</definedName>
    <definedName name="BExGWLEOC70Z8QAJTPT2PDHTNM4L" localSheetId="10" hidden="1">#REF!</definedName>
    <definedName name="BExGWLEOC70Z8QAJTPT2PDHTNM4L" hidden="1">#REF!</definedName>
    <definedName name="BExGWNCXLCRTLBVMTXYJ5PHQI6SS" localSheetId="9" hidden="1">#REF!</definedName>
    <definedName name="BExGWNCXLCRTLBVMTXYJ5PHQI6SS" localSheetId="12" hidden="1">#REF!</definedName>
    <definedName name="BExGWNCXLCRTLBVMTXYJ5PHQI6SS" localSheetId="3" hidden="1">#REF!</definedName>
    <definedName name="BExGWNCXLCRTLBVMTXYJ5PHQI6SS" localSheetId="10" hidden="1">#REF!</definedName>
    <definedName name="BExGWNCXLCRTLBVMTXYJ5PHQI6SS" hidden="1">#REF!</definedName>
    <definedName name="BExGX4L8N6ERT0Q4EVVNA97EGD80" localSheetId="9" hidden="1">#REF!</definedName>
    <definedName name="BExGX4L8N6ERT0Q4EVVNA97EGD80" localSheetId="12" hidden="1">#REF!</definedName>
    <definedName name="BExGX4L8N6ERT0Q4EVVNA97EGD80" localSheetId="3" hidden="1">#REF!</definedName>
    <definedName name="BExGX4L8N6ERT0Q4EVVNA97EGD80" localSheetId="10" hidden="1">#REF!</definedName>
    <definedName name="BExGX4L8N6ERT0Q4EVVNA97EGD80" hidden="1">#REF!</definedName>
    <definedName name="BExGX5MWTL78XM0QCP4NT564ML39" localSheetId="9" hidden="1">#REF!</definedName>
    <definedName name="BExGX5MWTL78XM0QCP4NT564ML39" localSheetId="12" hidden="1">#REF!</definedName>
    <definedName name="BExGX5MWTL78XM0QCP4NT564ML39" localSheetId="3" hidden="1">#REF!</definedName>
    <definedName name="BExGX5MWTL78XM0QCP4NT564ML39" localSheetId="10" hidden="1">#REF!</definedName>
    <definedName name="BExGX5MWTL78XM0QCP4NT564ML39" hidden="1">#REF!</definedName>
    <definedName name="BExGX6U988MCFIGDA1282F92U9AA" localSheetId="9" hidden="1">#REF!</definedName>
    <definedName name="BExGX6U988MCFIGDA1282F92U9AA" localSheetId="12" hidden="1">#REF!</definedName>
    <definedName name="BExGX6U988MCFIGDA1282F92U9AA" localSheetId="3" hidden="1">#REF!</definedName>
    <definedName name="BExGX6U988MCFIGDA1282F92U9AA" localSheetId="10" hidden="1">#REF!</definedName>
    <definedName name="BExGX6U988MCFIGDA1282F92U9AA" hidden="1">#REF!</definedName>
    <definedName name="BExGX7FTB1CKAT5HUW6H531FIY6I" localSheetId="9" hidden="1">#REF!</definedName>
    <definedName name="BExGX7FTB1CKAT5HUW6H531FIY6I" localSheetId="12" hidden="1">#REF!</definedName>
    <definedName name="BExGX7FTB1CKAT5HUW6H531FIY6I" localSheetId="3" hidden="1">#REF!</definedName>
    <definedName name="BExGX7FTB1CKAT5HUW6H531FIY6I" localSheetId="10" hidden="1">#REF!</definedName>
    <definedName name="BExGX7FTB1CKAT5HUW6H531FIY6I" hidden="1">#REF!</definedName>
    <definedName name="BExGX9DVACJQIZ4GH6YAD2A7F70O" localSheetId="9" hidden="1">#REF!</definedName>
    <definedName name="BExGX9DVACJQIZ4GH6YAD2A7F70O" localSheetId="12" hidden="1">#REF!</definedName>
    <definedName name="BExGX9DVACJQIZ4GH6YAD2A7F70O" localSheetId="3" hidden="1">#REF!</definedName>
    <definedName name="BExGX9DVACJQIZ4GH6YAD2A7F70O" localSheetId="10" hidden="1">#REF!</definedName>
    <definedName name="BExGX9DVACJQIZ4GH6YAD2A7F70O" hidden="1">#REF!</definedName>
    <definedName name="BExGXCZBQISQ3IMF6DJH1OXNAQP8" localSheetId="9" hidden="1">#REF!</definedName>
    <definedName name="BExGXCZBQISQ3IMF6DJH1OXNAQP8" localSheetId="12" hidden="1">#REF!</definedName>
    <definedName name="BExGXCZBQISQ3IMF6DJH1OXNAQP8" localSheetId="3" hidden="1">#REF!</definedName>
    <definedName name="BExGXCZBQISQ3IMF6DJH1OXNAQP8" localSheetId="10" hidden="1">#REF!</definedName>
    <definedName name="BExGXCZBQISQ3IMF6DJH1OXNAQP8" hidden="1">#REF!</definedName>
    <definedName name="BExGXDVP2S2Y8Z8Q43I78RCIK3DD" localSheetId="9" hidden="1">#REF!</definedName>
    <definedName name="BExGXDVP2S2Y8Z8Q43I78RCIK3DD" localSheetId="12" hidden="1">#REF!</definedName>
    <definedName name="BExGXDVP2S2Y8Z8Q43I78RCIK3DD" localSheetId="3" hidden="1">#REF!</definedName>
    <definedName name="BExGXDVP2S2Y8Z8Q43I78RCIK3DD" localSheetId="10" hidden="1">#REF!</definedName>
    <definedName name="BExGXDVP2S2Y8Z8Q43I78RCIK3DD" hidden="1">#REF!</definedName>
    <definedName name="BExGXJ9W5JU7TT9S0BKL5Y6VVB39" localSheetId="9" hidden="1">#REF!</definedName>
    <definedName name="BExGXJ9W5JU7TT9S0BKL5Y6VVB39" localSheetId="12" hidden="1">#REF!</definedName>
    <definedName name="BExGXJ9W5JU7TT9S0BKL5Y6VVB39" localSheetId="3" hidden="1">#REF!</definedName>
    <definedName name="BExGXJ9W5JU7TT9S0BKL5Y6VVB39" localSheetId="10" hidden="1">#REF!</definedName>
    <definedName name="BExGXJ9W5JU7TT9S0BKL5Y6VVB39" hidden="1">#REF!</definedName>
    <definedName name="BExGXWB73RJ4BASBQTQ8EY0EC1EB" localSheetId="9" hidden="1">#REF!</definedName>
    <definedName name="BExGXWB73RJ4BASBQTQ8EY0EC1EB" localSheetId="12" hidden="1">#REF!</definedName>
    <definedName name="BExGXWB73RJ4BASBQTQ8EY0EC1EB" localSheetId="3" hidden="1">#REF!</definedName>
    <definedName name="BExGXWB73RJ4BASBQTQ8EY0EC1EB" localSheetId="10" hidden="1">#REF!</definedName>
    <definedName name="BExGXWB73RJ4BASBQTQ8EY0EC1EB" hidden="1">#REF!</definedName>
    <definedName name="BExGXZ0ABB43C7SMRKZHWOSU9EQX" localSheetId="9" hidden="1">#REF!</definedName>
    <definedName name="BExGXZ0ABB43C7SMRKZHWOSU9EQX" localSheetId="12" hidden="1">#REF!</definedName>
    <definedName name="BExGXZ0ABB43C7SMRKZHWOSU9EQX" localSheetId="3" hidden="1">#REF!</definedName>
    <definedName name="BExGXZ0ABB43C7SMRKZHWOSU9EQX" localSheetId="10" hidden="1">#REF!</definedName>
    <definedName name="BExGXZ0ABB43C7SMRKZHWOSU9EQX" hidden="1">#REF!</definedName>
    <definedName name="BExGY6SU3SYVCJ3AG2ITY59SAZ5A" localSheetId="9" hidden="1">#REF!</definedName>
    <definedName name="BExGY6SU3SYVCJ3AG2ITY59SAZ5A" localSheetId="12" hidden="1">#REF!</definedName>
    <definedName name="BExGY6SU3SYVCJ3AG2ITY59SAZ5A" localSheetId="3" hidden="1">#REF!</definedName>
    <definedName name="BExGY6SU3SYVCJ3AG2ITY59SAZ5A" localSheetId="10" hidden="1">#REF!</definedName>
    <definedName name="BExGY6SU3SYVCJ3AG2ITY59SAZ5A" hidden="1">#REF!</definedName>
    <definedName name="BExGY6YA4P5KMY2VHT0DYK3YTFAX" localSheetId="9" hidden="1">#REF!</definedName>
    <definedName name="BExGY6YA4P5KMY2VHT0DYK3YTFAX" localSheetId="12" hidden="1">#REF!</definedName>
    <definedName name="BExGY6YA4P5KMY2VHT0DYK3YTFAX" localSheetId="3" hidden="1">#REF!</definedName>
    <definedName name="BExGY6YA4P5KMY2VHT0DYK3YTFAX" localSheetId="10" hidden="1">#REF!</definedName>
    <definedName name="BExGY6YA4P5KMY2VHT0DYK3YTFAX" hidden="1">#REF!</definedName>
    <definedName name="BExGY8G88PVVRYHPHRPJZFSX6HSC" localSheetId="9" hidden="1">#REF!</definedName>
    <definedName name="BExGY8G88PVVRYHPHRPJZFSX6HSC" localSheetId="12" hidden="1">#REF!</definedName>
    <definedName name="BExGY8G88PVVRYHPHRPJZFSX6HSC" localSheetId="3" hidden="1">#REF!</definedName>
    <definedName name="BExGY8G88PVVRYHPHRPJZFSX6HSC" localSheetId="10" hidden="1">#REF!</definedName>
    <definedName name="BExGY8G88PVVRYHPHRPJZFSX6HSC" hidden="1">#REF!</definedName>
    <definedName name="BExGYC718HTZ80PNKYPVIYGRJVF6" localSheetId="9" hidden="1">#REF!</definedName>
    <definedName name="BExGYC718HTZ80PNKYPVIYGRJVF6" localSheetId="12" hidden="1">#REF!</definedName>
    <definedName name="BExGYC718HTZ80PNKYPVIYGRJVF6" localSheetId="3" hidden="1">#REF!</definedName>
    <definedName name="BExGYC718HTZ80PNKYPVIYGRJVF6" localSheetId="10" hidden="1">#REF!</definedName>
    <definedName name="BExGYC718HTZ80PNKYPVIYGRJVF6" hidden="1">#REF!</definedName>
    <definedName name="BExGYCNATXZY2FID93B17YWIPPRD" localSheetId="9" hidden="1">#REF!</definedName>
    <definedName name="BExGYCNATXZY2FID93B17YWIPPRD" localSheetId="12" hidden="1">#REF!</definedName>
    <definedName name="BExGYCNATXZY2FID93B17YWIPPRD" localSheetId="3" hidden="1">#REF!</definedName>
    <definedName name="BExGYCNATXZY2FID93B17YWIPPRD" localSheetId="10" hidden="1">#REF!</definedName>
    <definedName name="BExGYCNATXZY2FID93B17YWIPPRD" hidden="1">#REF!</definedName>
    <definedName name="BExGYGJJJ3BBCQAOA51WHP01HN73" localSheetId="9" hidden="1">#REF!</definedName>
    <definedName name="BExGYGJJJ3BBCQAOA51WHP01HN73" localSheetId="12" hidden="1">#REF!</definedName>
    <definedName name="BExGYGJJJ3BBCQAOA51WHP01HN73" localSheetId="3" hidden="1">#REF!</definedName>
    <definedName name="BExGYGJJJ3BBCQAOA51WHP01HN73" localSheetId="10" hidden="1">#REF!</definedName>
    <definedName name="BExGYGJJJ3BBCQAOA51WHP01HN73" hidden="1">#REF!</definedName>
    <definedName name="BExGYOS6TV2C72PLRFU8RP1I58GY" localSheetId="9" hidden="1">#REF!</definedName>
    <definedName name="BExGYOS6TV2C72PLRFU8RP1I58GY" localSheetId="12" hidden="1">#REF!</definedName>
    <definedName name="BExGYOS6TV2C72PLRFU8RP1I58GY" localSheetId="3" hidden="1">#REF!</definedName>
    <definedName name="BExGYOS6TV2C72PLRFU8RP1I58GY" localSheetId="10" hidden="1">#REF!</definedName>
    <definedName name="BExGYOS6TV2C72PLRFU8RP1I58GY" hidden="1">#REF!</definedName>
    <definedName name="BExGYXBM828PX0KPDVAZBWDL6MJZ" localSheetId="9" hidden="1">#REF!</definedName>
    <definedName name="BExGYXBM828PX0KPDVAZBWDL6MJZ" localSheetId="12" hidden="1">#REF!</definedName>
    <definedName name="BExGYXBM828PX0KPDVAZBWDL6MJZ" localSheetId="3" hidden="1">#REF!</definedName>
    <definedName name="BExGYXBM828PX0KPDVAZBWDL6MJZ" localSheetId="10" hidden="1">#REF!</definedName>
    <definedName name="BExGYXBM828PX0KPDVAZBWDL6MJZ" hidden="1">#REF!</definedName>
    <definedName name="BExGZJ78ZWZCVHZ3BKEKFJZ6MAEO" localSheetId="9" hidden="1">#REF!</definedName>
    <definedName name="BExGZJ78ZWZCVHZ3BKEKFJZ6MAEO" localSheetId="12" hidden="1">#REF!</definedName>
    <definedName name="BExGZJ78ZWZCVHZ3BKEKFJZ6MAEO" localSheetId="3" hidden="1">#REF!</definedName>
    <definedName name="BExGZJ78ZWZCVHZ3BKEKFJZ6MAEO" localSheetId="10" hidden="1">#REF!</definedName>
    <definedName name="BExGZJ78ZWZCVHZ3BKEKFJZ6MAEO" hidden="1">#REF!</definedName>
    <definedName name="BExGZOLH2QV73J3M9IWDDPA62TP4" localSheetId="9" hidden="1">#REF!</definedName>
    <definedName name="BExGZOLH2QV73J3M9IWDDPA62TP4" localSheetId="12" hidden="1">#REF!</definedName>
    <definedName name="BExGZOLH2QV73J3M9IWDDPA62TP4" localSheetId="3" hidden="1">#REF!</definedName>
    <definedName name="BExGZOLH2QV73J3M9IWDDPA62TP4" localSheetId="10" hidden="1">#REF!</definedName>
    <definedName name="BExGZOLH2QV73J3M9IWDDPA62TP4" hidden="1">#REF!</definedName>
    <definedName name="BExGZP1PWGFKVVVN4YDIS22DZPCR" localSheetId="9" hidden="1">#REF!</definedName>
    <definedName name="BExGZP1PWGFKVVVN4YDIS22DZPCR" localSheetId="12" hidden="1">#REF!</definedName>
    <definedName name="BExGZP1PWGFKVVVN4YDIS22DZPCR" localSheetId="3" hidden="1">#REF!</definedName>
    <definedName name="BExGZP1PWGFKVVVN4YDIS22DZPCR" localSheetId="10" hidden="1">#REF!</definedName>
    <definedName name="BExGZP1PWGFKVVVN4YDIS22DZPCR" hidden="1">#REF!</definedName>
    <definedName name="BExGZQUHCPM6G5U9OM8JU339JAG6" localSheetId="9" hidden="1">#REF!</definedName>
    <definedName name="BExGZQUHCPM6G5U9OM8JU339JAG6" localSheetId="12" hidden="1">#REF!</definedName>
    <definedName name="BExGZQUHCPM6G5U9OM8JU339JAG6" localSheetId="3" hidden="1">#REF!</definedName>
    <definedName name="BExGZQUHCPM6G5U9OM8JU339JAG6" localSheetId="10" hidden="1">#REF!</definedName>
    <definedName name="BExGZQUHCPM6G5U9OM8JU339JAG6" hidden="1">#REF!</definedName>
    <definedName name="BExH00FQKX09BD5WU4DB5KPXAUYA" localSheetId="9" hidden="1">#REF!</definedName>
    <definedName name="BExH00FQKX09BD5WU4DB5KPXAUYA" localSheetId="12" hidden="1">#REF!</definedName>
    <definedName name="BExH00FQKX09BD5WU4DB5KPXAUYA" localSheetId="3" hidden="1">#REF!</definedName>
    <definedName name="BExH00FQKX09BD5WU4DB5KPXAUYA" localSheetId="10" hidden="1">#REF!</definedName>
    <definedName name="BExH00FQKX09BD5WU4DB5KPXAUYA" hidden="1">#REF!</definedName>
    <definedName name="BExH00L21GZX5YJJGVMOAWBERLP5" localSheetId="9" hidden="1">#REF!</definedName>
    <definedName name="BExH00L21GZX5YJJGVMOAWBERLP5" localSheetId="12" hidden="1">#REF!</definedName>
    <definedName name="BExH00L21GZX5YJJGVMOAWBERLP5" localSheetId="3" hidden="1">#REF!</definedName>
    <definedName name="BExH00L21GZX5YJJGVMOAWBERLP5" localSheetId="10" hidden="1">#REF!</definedName>
    <definedName name="BExH00L21GZX5YJJGVMOAWBERLP5" hidden="1">#REF!</definedName>
    <definedName name="BExH02ZD6VAY1KQLAQYBBI6WWIZB" localSheetId="9" hidden="1">#REF!</definedName>
    <definedName name="BExH02ZD6VAY1KQLAQYBBI6WWIZB" localSheetId="12" hidden="1">#REF!</definedName>
    <definedName name="BExH02ZD6VAY1KQLAQYBBI6WWIZB" localSheetId="3" hidden="1">#REF!</definedName>
    <definedName name="BExH02ZD6VAY1KQLAQYBBI6WWIZB" localSheetId="10" hidden="1">#REF!</definedName>
    <definedName name="BExH02ZD6VAY1KQLAQYBBI6WWIZB" hidden="1">#REF!</definedName>
    <definedName name="BExH08Z6LQCGGSGSAILMHX4X7JMD" localSheetId="9" hidden="1">#REF!</definedName>
    <definedName name="BExH08Z6LQCGGSGSAILMHX4X7JMD" localSheetId="12" hidden="1">#REF!</definedName>
    <definedName name="BExH08Z6LQCGGSGSAILMHX4X7JMD" localSheetId="3" hidden="1">#REF!</definedName>
    <definedName name="BExH08Z6LQCGGSGSAILMHX4X7JMD" localSheetId="10" hidden="1">#REF!</definedName>
    <definedName name="BExH08Z6LQCGGSGSAILMHX4X7JMD" hidden="1">#REF!</definedName>
    <definedName name="BExH0KT9Z8HEVRRQRGQ8YHXRLIJA" localSheetId="9" hidden="1">#REF!</definedName>
    <definedName name="BExH0KT9Z8HEVRRQRGQ8YHXRLIJA" localSheetId="12" hidden="1">#REF!</definedName>
    <definedName name="BExH0KT9Z8HEVRRQRGQ8YHXRLIJA" localSheetId="3" hidden="1">#REF!</definedName>
    <definedName name="BExH0KT9Z8HEVRRQRGQ8YHXRLIJA" localSheetId="10" hidden="1">#REF!</definedName>
    <definedName name="BExH0KT9Z8HEVRRQRGQ8YHXRLIJA" hidden="1">#REF!</definedName>
    <definedName name="BExH0M0FDN12YBOCKL3XL2Z7T7Y8" localSheetId="9" hidden="1">#REF!</definedName>
    <definedName name="BExH0M0FDN12YBOCKL3XL2Z7T7Y8" localSheetId="12" hidden="1">#REF!</definedName>
    <definedName name="BExH0M0FDN12YBOCKL3XL2Z7T7Y8" localSheetId="3" hidden="1">#REF!</definedName>
    <definedName name="BExH0M0FDN12YBOCKL3XL2Z7T7Y8" localSheetId="10" hidden="1">#REF!</definedName>
    <definedName name="BExH0M0FDN12YBOCKL3XL2Z7T7Y8" hidden="1">#REF!</definedName>
    <definedName name="BExH0O9G06YPZ5TN9RYT326I1CP2" localSheetId="9" hidden="1">#REF!</definedName>
    <definedName name="BExH0O9G06YPZ5TN9RYT326I1CP2" localSheetId="12" hidden="1">#REF!</definedName>
    <definedName name="BExH0O9G06YPZ5TN9RYT326I1CP2" localSheetId="3" hidden="1">#REF!</definedName>
    <definedName name="BExH0O9G06YPZ5TN9RYT326I1CP2" localSheetId="10" hidden="1">#REF!</definedName>
    <definedName name="BExH0O9G06YPZ5TN9RYT326I1CP2" hidden="1">#REF!</definedName>
    <definedName name="BExH0PGM6RG0F3AAGULBIGOH91C2" localSheetId="9" hidden="1">#REF!</definedName>
    <definedName name="BExH0PGM6RG0F3AAGULBIGOH91C2" localSheetId="12" hidden="1">#REF!</definedName>
    <definedName name="BExH0PGM6RG0F3AAGULBIGOH91C2" localSheetId="3" hidden="1">#REF!</definedName>
    <definedName name="BExH0PGM6RG0F3AAGULBIGOH91C2" localSheetId="10" hidden="1">#REF!</definedName>
    <definedName name="BExH0PGM6RG0F3AAGULBIGOH91C2" hidden="1">#REF!</definedName>
    <definedName name="BExH0QIB3F0YZLM5XYHBCU5F0OVR" localSheetId="9" hidden="1">#REF!</definedName>
    <definedName name="BExH0QIB3F0YZLM5XYHBCU5F0OVR" localSheetId="12" hidden="1">#REF!</definedName>
    <definedName name="BExH0QIB3F0YZLM5XYHBCU5F0OVR" localSheetId="3" hidden="1">#REF!</definedName>
    <definedName name="BExH0QIB3F0YZLM5XYHBCU5F0OVR" localSheetId="10" hidden="1">#REF!</definedName>
    <definedName name="BExH0QIB3F0YZLM5XYHBCU5F0OVR" hidden="1">#REF!</definedName>
    <definedName name="BExH0RK5LJAAP7O67ZFB4RG6WPPL" localSheetId="9" hidden="1">#REF!</definedName>
    <definedName name="BExH0RK5LJAAP7O67ZFB4RG6WPPL" localSheetId="12" hidden="1">#REF!</definedName>
    <definedName name="BExH0RK5LJAAP7O67ZFB4RG6WPPL" localSheetId="3" hidden="1">#REF!</definedName>
    <definedName name="BExH0RK5LJAAP7O67ZFB4RG6WPPL" localSheetId="10" hidden="1">#REF!</definedName>
    <definedName name="BExH0RK5LJAAP7O67ZFB4RG6WPPL" hidden="1">#REF!</definedName>
    <definedName name="BExH0WNJAKTJRCKMTX8O4KNMIIJM" localSheetId="9" hidden="1">#REF!</definedName>
    <definedName name="BExH0WNJAKTJRCKMTX8O4KNMIIJM" localSheetId="12" hidden="1">#REF!</definedName>
    <definedName name="BExH0WNJAKTJRCKMTX8O4KNMIIJM" localSheetId="3" hidden="1">#REF!</definedName>
    <definedName name="BExH0WNJAKTJRCKMTX8O4KNMIIJM" localSheetId="10" hidden="1">#REF!</definedName>
    <definedName name="BExH0WNJAKTJRCKMTX8O4KNMIIJM" hidden="1">#REF!</definedName>
    <definedName name="BExH12Y4WX542WI3ZEM15AK4UM9J" localSheetId="9" hidden="1">#REF!</definedName>
    <definedName name="BExH12Y4WX542WI3ZEM15AK4UM9J" localSheetId="12" hidden="1">#REF!</definedName>
    <definedName name="BExH12Y4WX542WI3ZEM15AK4UM9J" localSheetId="3" hidden="1">#REF!</definedName>
    <definedName name="BExH12Y4WX542WI3ZEM15AK4UM9J" localSheetId="10" hidden="1">#REF!</definedName>
    <definedName name="BExH12Y4WX542WI3ZEM15AK4UM9J" hidden="1">#REF!</definedName>
    <definedName name="BExH18CCU7B8JWO8AWGEQRLWZG6J" localSheetId="9" hidden="1">#REF!</definedName>
    <definedName name="BExH18CCU7B8JWO8AWGEQRLWZG6J" localSheetId="12" hidden="1">#REF!</definedName>
    <definedName name="BExH18CCU7B8JWO8AWGEQRLWZG6J" localSheetId="3" hidden="1">#REF!</definedName>
    <definedName name="BExH18CCU7B8JWO8AWGEQRLWZG6J" localSheetId="10" hidden="1">#REF!</definedName>
    <definedName name="BExH18CCU7B8JWO8AWGEQRLWZG6J" hidden="1">#REF!</definedName>
    <definedName name="BExH1BN2H92IQKKP5IREFSS9FBF2" localSheetId="9" hidden="1">#REF!</definedName>
    <definedName name="BExH1BN2H92IQKKP5IREFSS9FBF2" localSheetId="12" hidden="1">#REF!</definedName>
    <definedName name="BExH1BN2H92IQKKP5IREFSS9FBF2" localSheetId="3" hidden="1">#REF!</definedName>
    <definedName name="BExH1BN2H92IQKKP5IREFSS9FBF2" localSheetId="10" hidden="1">#REF!</definedName>
    <definedName name="BExH1BN2H92IQKKP5IREFSS9FBF2" hidden="1">#REF!</definedName>
    <definedName name="BExH1FDTQXR9QQ31WDB7OPXU7MPT" localSheetId="9" hidden="1">#REF!</definedName>
    <definedName name="BExH1FDTQXR9QQ31WDB7OPXU7MPT" localSheetId="12" hidden="1">#REF!</definedName>
    <definedName name="BExH1FDTQXR9QQ31WDB7OPXU7MPT" localSheetId="3" hidden="1">#REF!</definedName>
    <definedName name="BExH1FDTQXR9QQ31WDB7OPXU7MPT" localSheetId="10" hidden="1">#REF!</definedName>
    <definedName name="BExH1FDTQXR9QQ31WDB7OPXU7MPT" hidden="1">#REF!</definedName>
    <definedName name="BExH1FOMEUIJNIDJAUY0ZQFBJSY9" localSheetId="9" hidden="1">#REF!</definedName>
    <definedName name="BExH1FOMEUIJNIDJAUY0ZQFBJSY9" localSheetId="12" hidden="1">#REF!</definedName>
    <definedName name="BExH1FOMEUIJNIDJAUY0ZQFBJSY9" localSheetId="3" hidden="1">#REF!</definedName>
    <definedName name="BExH1FOMEUIJNIDJAUY0ZQFBJSY9" localSheetId="10" hidden="1">#REF!</definedName>
    <definedName name="BExH1FOMEUIJNIDJAUY0ZQFBJSY9" hidden="1">#REF!</definedName>
    <definedName name="BExH1GA6TT290OTIZ8C3N610CYZ1" localSheetId="9" hidden="1">#REF!</definedName>
    <definedName name="BExH1GA6TT290OTIZ8C3N610CYZ1" localSheetId="12" hidden="1">#REF!</definedName>
    <definedName name="BExH1GA6TT290OTIZ8C3N610CYZ1" localSheetId="3" hidden="1">#REF!</definedName>
    <definedName name="BExH1GA6TT290OTIZ8C3N610CYZ1" localSheetId="10" hidden="1">#REF!</definedName>
    <definedName name="BExH1GA6TT290OTIZ8C3N610CYZ1" hidden="1">#REF!</definedName>
    <definedName name="BExH1I8E3HJSZLFRZZ1ZKX7TBJEP" localSheetId="9" hidden="1">#REF!</definedName>
    <definedName name="BExH1I8E3HJSZLFRZZ1ZKX7TBJEP" localSheetId="12" hidden="1">#REF!</definedName>
    <definedName name="BExH1I8E3HJSZLFRZZ1ZKX7TBJEP" localSheetId="3" hidden="1">#REF!</definedName>
    <definedName name="BExH1I8E3HJSZLFRZZ1ZKX7TBJEP" localSheetId="10" hidden="1">#REF!</definedName>
    <definedName name="BExH1I8E3HJSZLFRZZ1ZKX7TBJEP" hidden="1">#REF!</definedName>
    <definedName name="BExH1JFFHEBFX9BWJMNIA3N66R3Z" localSheetId="9" hidden="1">#REF!</definedName>
    <definedName name="BExH1JFFHEBFX9BWJMNIA3N66R3Z" localSheetId="12" hidden="1">#REF!</definedName>
    <definedName name="BExH1JFFHEBFX9BWJMNIA3N66R3Z" localSheetId="3" hidden="1">#REF!</definedName>
    <definedName name="BExH1JFFHEBFX9BWJMNIA3N66R3Z" localSheetId="10" hidden="1">#REF!</definedName>
    <definedName name="BExH1JFFHEBFX9BWJMNIA3N66R3Z" hidden="1">#REF!</definedName>
    <definedName name="BExH1XYRKX51T571O1SRBP9J1D98" localSheetId="9" hidden="1">#REF!</definedName>
    <definedName name="BExH1XYRKX51T571O1SRBP9J1D98" localSheetId="12" hidden="1">#REF!</definedName>
    <definedName name="BExH1XYRKX51T571O1SRBP9J1D98" localSheetId="3" hidden="1">#REF!</definedName>
    <definedName name="BExH1XYRKX51T571O1SRBP9J1D98" localSheetId="10" hidden="1">#REF!</definedName>
    <definedName name="BExH1XYRKX51T571O1SRBP9J1D98" hidden="1">#REF!</definedName>
    <definedName name="BExH1Z0GIUSVTF2H1G1I3PDGBNK2" localSheetId="9" hidden="1">#REF!</definedName>
    <definedName name="BExH1Z0GIUSVTF2H1G1I3PDGBNK2" localSheetId="12" hidden="1">#REF!</definedName>
    <definedName name="BExH1Z0GIUSVTF2H1G1I3PDGBNK2" localSheetId="3" hidden="1">#REF!</definedName>
    <definedName name="BExH1Z0GIUSVTF2H1G1I3PDGBNK2" localSheetId="10" hidden="1">#REF!</definedName>
    <definedName name="BExH1Z0GIUSVTF2H1G1I3PDGBNK2" hidden="1">#REF!</definedName>
    <definedName name="BExH225UTM6S9FW4MUDZS7F1PQSH" localSheetId="9" hidden="1">#REF!</definedName>
    <definedName name="BExH225UTM6S9FW4MUDZS7F1PQSH" localSheetId="12" hidden="1">#REF!</definedName>
    <definedName name="BExH225UTM6S9FW4MUDZS7F1PQSH" localSheetId="3" hidden="1">#REF!</definedName>
    <definedName name="BExH225UTM6S9FW4MUDZS7F1PQSH" localSheetId="10" hidden="1">#REF!</definedName>
    <definedName name="BExH225UTM6S9FW4MUDZS7F1PQSH" hidden="1">#REF!</definedName>
    <definedName name="BExH23271RF7AYZ542KHQTH68GQ7" localSheetId="9" hidden="1">#REF!</definedName>
    <definedName name="BExH23271RF7AYZ542KHQTH68GQ7" localSheetId="12" hidden="1">#REF!</definedName>
    <definedName name="BExH23271RF7AYZ542KHQTH68GQ7" localSheetId="3" hidden="1">#REF!</definedName>
    <definedName name="BExH23271RF7AYZ542KHQTH68GQ7" localSheetId="10" hidden="1">#REF!</definedName>
    <definedName name="BExH23271RF7AYZ542KHQTH68GQ7" hidden="1">#REF!</definedName>
    <definedName name="BExH2DP58R7D1BGUFBM2FHESVRF0" localSheetId="9" hidden="1">#REF!</definedName>
    <definedName name="BExH2DP58R7D1BGUFBM2FHESVRF0" localSheetId="12" hidden="1">#REF!</definedName>
    <definedName name="BExH2DP58R7D1BGUFBM2FHESVRF0" localSheetId="3" hidden="1">#REF!</definedName>
    <definedName name="BExH2DP58R7D1BGUFBM2FHESVRF0" localSheetId="10" hidden="1">#REF!</definedName>
    <definedName name="BExH2DP58R7D1BGUFBM2FHESVRF0" hidden="1">#REF!</definedName>
    <definedName name="BExH2GJQR4JALNB314RY0LDI49VH" localSheetId="9" hidden="1">#REF!</definedName>
    <definedName name="BExH2GJQR4JALNB314RY0LDI49VH" localSheetId="12" hidden="1">#REF!</definedName>
    <definedName name="BExH2GJQR4JALNB314RY0LDI49VH" localSheetId="3" hidden="1">#REF!</definedName>
    <definedName name="BExH2GJQR4JALNB314RY0LDI49VH" localSheetId="10" hidden="1">#REF!</definedName>
    <definedName name="BExH2GJQR4JALNB314RY0LDI49VH" hidden="1">#REF!</definedName>
    <definedName name="BExH2JZR49T7644JFVE7B3N7RZM9" localSheetId="9" hidden="1">#REF!</definedName>
    <definedName name="BExH2JZR49T7644JFVE7B3N7RZM9" localSheetId="12" hidden="1">#REF!</definedName>
    <definedName name="BExH2JZR49T7644JFVE7B3N7RZM9" localSheetId="3" hidden="1">#REF!</definedName>
    <definedName name="BExH2JZR49T7644JFVE7B3N7RZM9" localSheetId="10" hidden="1">#REF!</definedName>
    <definedName name="BExH2JZR49T7644JFVE7B3N7RZM9" hidden="1">#REF!</definedName>
    <definedName name="BExH2QVWL3AXHSB9EK2GQRD0DBRH" localSheetId="9" hidden="1">#REF!</definedName>
    <definedName name="BExH2QVWL3AXHSB9EK2GQRD0DBRH" localSheetId="12" hidden="1">#REF!</definedName>
    <definedName name="BExH2QVWL3AXHSB9EK2GQRD0DBRH" localSheetId="3" hidden="1">#REF!</definedName>
    <definedName name="BExH2QVWL3AXHSB9EK2GQRD0DBRH" localSheetId="10" hidden="1">#REF!</definedName>
    <definedName name="BExH2QVWL3AXHSB9EK2GQRD0DBRH" hidden="1">#REF!</definedName>
    <definedName name="BExH2WKXV8X5S2GSBBTWGI0NLNAH" localSheetId="9" hidden="1">#REF!</definedName>
    <definedName name="BExH2WKXV8X5S2GSBBTWGI0NLNAH" localSheetId="12" hidden="1">#REF!</definedName>
    <definedName name="BExH2WKXV8X5S2GSBBTWGI0NLNAH" localSheetId="3" hidden="1">#REF!</definedName>
    <definedName name="BExH2WKXV8X5S2GSBBTWGI0NLNAH" localSheetId="10" hidden="1">#REF!</definedName>
    <definedName name="BExH2WKXV8X5S2GSBBTWGI0NLNAH" hidden="1">#REF!</definedName>
    <definedName name="BExH2XS1UFYFGU0S0EBXX90W2WE8" localSheetId="9" hidden="1">#REF!</definedName>
    <definedName name="BExH2XS1UFYFGU0S0EBXX90W2WE8" localSheetId="12" hidden="1">#REF!</definedName>
    <definedName name="BExH2XS1UFYFGU0S0EBXX90W2WE8" localSheetId="3" hidden="1">#REF!</definedName>
    <definedName name="BExH2XS1UFYFGU0S0EBXX90W2WE8" localSheetId="10" hidden="1">#REF!</definedName>
    <definedName name="BExH2XS1UFYFGU0S0EBXX90W2WE8" hidden="1">#REF!</definedName>
    <definedName name="BExH2XS1X04DMUN544K5RU4XPDCI" localSheetId="9" hidden="1">#REF!</definedName>
    <definedName name="BExH2XS1X04DMUN544K5RU4XPDCI" localSheetId="12" hidden="1">#REF!</definedName>
    <definedName name="BExH2XS1X04DMUN544K5RU4XPDCI" localSheetId="3" hidden="1">#REF!</definedName>
    <definedName name="BExH2XS1X04DMUN544K5RU4XPDCI" localSheetId="10" hidden="1">#REF!</definedName>
    <definedName name="BExH2XS1X04DMUN544K5RU4XPDCI" hidden="1">#REF!</definedName>
    <definedName name="BExH2XS2TND9SB0GC295R4FP6K5Y" localSheetId="9" hidden="1">#REF!</definedName>
    <definedName name="BExH2XS2TND9SB0GC295R4FP6K5Y" localSheetId="12" hidden="1">#REF!</definedName>
    <definedName name="BExH2XS2TND9SB0GC295R4FP6K5Y" localSheetId="3" hidden="1">#REF!</definedName>
    <definedName name="BExH2XS2TND9SB0GC295R4FP6K5Y" localSheetId="10" hidden="1">#REF!</definedName>
    <definedName name="BExH2XS2TND9SB0GC295R4FP6K5Y" hidden="1">#REF!</definedName>
    <definedName name="BExH2ZA0SZ4SSITL50NA8LZ3OEX6" localSheetId="9" hidden="1">#REF!</definedName>
    <definedName name="BExH2ZA0SZ4SSITL50NA8LZ3OEX6" localSheetId="12" hidden="1">#REF!</definedName>
    <definedName name="BExH2ZA0SZ4SSITL50NA8LZ3OEX6" localSheetId="3" hidden="1">#REF!</definedName>
    <definedName name="BExH2ZA0SZ4SSITL50NA8LZ3OEX6" localSheetId="10" hidden="1">#REF!</definedName>
    <definedName name="BExH2ZA0SZ4SSITL50NA8LZ3OEX6" hidden="1">#REF!</definedName>
    <definedName name="BExH31Z3JNVJPESWKXHILGXZHP2M" localSheetId="9" hidden="1">#REF!</definedName>
    <definedName name="BExH31Z3JNVJPESWKXHILGXZHP2M" localSheetId="12" hidden="1">#REF!</definedName>
    <definedName name="BExH31Z3JNVJPESWKXHILGXZHP2M" localSheetId="3" hidden="1">#REF!</definedName>
    <definedName name="BExH31Z3JNVJPESWKXHILGXZHP2M" localSheetId="10" hidden="1">#REF!</definedName>
    <definedName name="BExH31Z3JNVJPESWKXHILGXZHP2M" hidden="1">#REF!</definedName>
    <definedName name="BExH3E9HZ3QJCDZW7WI7YACFQCHE" localSheetId="9" hidden="1">#REF!</definedName>
    <definedName name="BExH3E9HZ3QJCDZW7WI7YACFQCHE" localSheetId="12" hidden="1">#REF!</definedName>
    <definedName name="BExH3E9HZ3QJCDZW7WI7YACFQCHE" localSheetId="3" hidden="1">#REF!</definedName>
    <definedName name="BExH3E9HZ3QJCDZW7WI7YACFQCHE" localSheetId="10" hidden="1">#REF!</definedName>
    <definedName name="BExH3E9HZ3QJCDZW7WI7YACFQCHE" hidden="1">#REF!</definedName>
    <definedName name="BExH3IRB6764RQ5HBYRLH6XCT29X" localSheetId="9" hidden="1">#REF!</definedName>
    <definedName name="BExH3IRB6764RQ5HBYRLH6XCT29X" localSheetId="12" hidden="1">#REF!</definedName>
    <definedName name="BExH3IRB6764RQ5HBYRLH6XCT29X" localSheetId="3" hidden="1">#REF!</definedName>
    <definedName name="BExH3IRB6764RQ5HBYRLH6XCT29X" localSheetId="10" hidden="1">#REF!</definedName>
    <definedName name="BExH3IRB6764RQ5HBYRLH6XCT29X" hidden="1">#REF!</definedName>
    <definedName name="BExIG2U8V6RSB47SXLCQG3Q68YRO" localSheetId="9" hidden="1">#REF!</definedName>
    <definedName name="BExIG2U8V6RSB47SXLCQG3Q68YRO" localSheetId="12" hidden="1">#REF!</definedName>
    <definedName name="BExIG2U8V6RSB47SXLCQG3Q68YRO" localSheetId="3" hidden="1">#REF!</definedName>
    <definedName name="BExIG2U8V6RSB47SXLCQG3Q68YRO" localSheetId="10" hidden="1">#REF!</definedName>
    <definedName name="BExIG2U8V6RSB47SXLCQG3Q68YRO" hidden="1">#REF!</definedName>
    <definedName name="BExIGJBO8R13LV7CZ7C1YCP974NN" localSheetId="9" hidden="1">#REF!</definedName>
    <definedName name="BExIGJBO8R13LV7CZ7C1YCP974NN" localSheetId="12" hidden="1">#REF!</definedName>
    <definedName name="BExIGJBO8R13LV7CZ7C1YCP974NN" localSheetId="3" hidden="1">#REF!</definedName>
    <definedName name="BExIGJBO8R13LV7CZ7C1YCP974NN" localSheetId="10" hidden="1">#REF!</definedName>
    <definedName name="BExIGJBO8R13LV7CZ7C1YCP974NN" hidden="1">#REF!</definedName>
    <definedName name="BExIGWT86FPOEYTI8GXCGU5Y3KGK" localSheetId="9" hidden="1">#REF!</definedName>
    <definedName name="BExIGWT86FPOEYTI8GXCGU5Y3KGK" localSheetId="12" hidden="1">#REF!</definedName>
    <definedName name="BExIGWT86FPOEYTI8GXCGU5Y3KGK" localSheetId="3" hidden="1">#REF!</definedName>
    <definedName name="BExIGWT86FPOEYTI8GXCGU5Y3KGK" localSheetId="10" hidden="1">#REF!</definedName>
    <definedName name="BExIGWT86FPOEYTI8GXCGU5Y3KGK" hidden="1">#REF!</definedName>
    <definedName name="BExIHBHXA7E7VUTBVHXXXCH3A5CL" localSheetId="9" hidden="1">#REF!</definedName>
    <definedName name="BExIHBHXA7E7VUTBVHXXXCH3A5CL" localSheetId="12" hidden="1">#REF!</definedName>
    <definedName name="BExIHBHXA7E7VUTBVHXXXCH3A5CL" localSheetId="3" hidden="1">#REF!</definedName>
    <definedName name="BExIHBHXA7E7VUTBVHXXXCH3A5CL" localSheetId="10" hidden="1">#REF!</definedName>
    <definedName name="BExIHBHXA7E7VUTBVHXXXCH3A5CL" hidden="1">#REF!</definedName>
    <definedName name="BExIHBSOGRSH1GKS6GKBRAJ7GXFQ" localSheetId="9" hidden="1">#REF!</definedName>
    <definedName name="BExIHBSOGRSH1GKS6GKBRAJ7GXFQ" localSheetId="12" hidden="1">#REF!</definedName>
    <definedName name="BExIHBSOGRSH1GKS6GKBRAJ7GXFQ" localSheetId="3" hidden="1">#REF!</definedName>
    <definedName name="BExIHBSOGRSH1GKS6GKBRAJ7GXFQ" localSheetId="10" hidden="1">#REF!</definedName>
    <definedName name="BExIHBSOGRSH1GKS6GKBRAJ7GXFQ" hidden="1">#REF!</definedName>
    <definedName name="BExIHDFY73YM0AHAR2Z5OJTFKSL2" localSheetId="9" hidden="1">#REF!</definedName>
    <definedName name="BExIHDFY73YM0AHAR2Z5OJTFKSL2" localSheetId="12" hidden="1">#REF!</definedName>
    <definedName name="BExIHDFY73YM0AHAR2Z5OJTFKSL2" localSheetId="3" hidden="1">#REF!</definedName>
    <definedName name="BExIHDFY73YM0AHAR2Z5OJTFKSL2" localSheetId="10" hidden="1">#REF!</definedName>
    <definedName name="BExIHDFY73YM0AHAR2Z5OJTFKSL2" hidden="1">#REF!</definedName>
    <definedName name="BExIHPQCQTGEW8QOJVIQ4VX0P6DX" localSheetId="9" hidden="1">#REF!</definedName>
    <definedName name="BExIHPQCQTGEW8QOJVIQ4VX0P6DX" localSheetId="12" hidden="1">#REF!</definedName>
    <definedName name="BExIHPQCQTGEW8QOJVIQ4VX0P6DX" localSheetId="3" hidden="1">#REF!</definedName>
    <definedName name="BExIHPQCQTGEW8QOJVIQ4VX0P6DX" localSheetId="10" hidden="1">#REF!</definedName>
    <definedName name="BExIHPQCQTGEW8QOJVIQ4VX0P6DX" hidden="1">#REF!</definedName>
    <definedName name="BExII1KN91Q7DLW0UB7W2TJ5ACT9" localSheetId="9" hidden="1">#REF!</definedName>
    <definedName name="BExII1KN91Q7DLW0UB7W2TJ5ACT9" localSheetId="12" hidden="1">#REF!</definedName>
    <definedName name="BExII1KN91Q7DLW0UB7W2TJ5ACT9" localSheetId="3" hidden="1">#REF!</definedName>
    <definedName name="BExII1KN91Q7DLW0UB7W2TJ5ACT9" localSheetId="10" hidden="1">#REF!</definedName>
    <definedName name="BExII1KN91Q7DLW0UB7W2TJ5ACT9" hidden="1">#REF!</definedName>
    <definedName name="BExII50LI8I0CDOOZEMIVHVA2V95" localSheetId="9" hidden="1">#REF!</definedName>
    <definedName name="BExII50LI8I0CDOOZEMIVHVA2V95" localSheetId="12" hidden="1">#REF!</definedName>
    <definedName name="BExII50LI8I0CDOOZEMIVHVA2V95" localSheetId="3" hidden="1">#REF!</definedName>
    <definedName name="BExII50LI8I0CDOOZEMIVHVA2V95" localSheetId="10" hidden="1">#REF!</definedName>
    <definedName name="BExII50LI8I0CDOOZEMIVHVA2V95" hidden="1">#REF!</definedName>
    <definedName name="BExIINQWABWRGYDT02DOJQ5L7BQF" localSheetId="9" hidden="1">#REF!</definedName>
    <definedName name="BExIINQWABWRGYDT02DOJQ5L7BQF" localSheetId="12" hidden="1">#REF!</definedName>
    <definedName name="BExIINQWABWRGYDT02DOJQ5L7BQF" localSheetId="3" hidden="1">#REF!</definedName>
    <definedName name="BExIINQWABWRGYDT02DOJQ5L7BQF" localSheetId="10" hidden="1">#REF!</definedName>
    <definedName name="BExIINQWABWRGYDT02DOJQ5L7BQF" hidden="1">#REF!</definedName>
    <definedName name="BExIIXMY38TQD12CVV4S57L3I809" localSheetId="9" hidden="1">#REF!</definedName>
    <definedName name="BExIIXMY38TQD12CVV4S57L3I809" localSheetId="12" hidden="1">#REF!</definedName>
    <definedName name="BExIIXMY38TQD12CVV4S57L3I809" localSheetId="3" hidden="1">#REF!</definedName>
    <definedName name="BExIIXMY38TQD12CVV4S57L3I809" localSheetId="10" hidden="1">#REF!</definedName>
    <definedName name="BExIIXMY38TQD12CVV4S57L3I809" hidden="1">#REF!</definedName>
    <definedName name="BExIIY37NEVU2LGS1JE4VR9AN6W4" localSheetId="9" hidden="1">#REF!</definedName>
    <definedName name="BExIIY37NEVU2LGS1JE4VR9AN6W4" localSheetId="12" hidden="1">#REF!</definedName>
    <definedName name="BExIIY37NEVU2LGS1JE4VR9AN6W4" localSheetId="3" hidden="1">#REF!</definedName>
    <definedName name="BExIIY37NEVU2LGS1JE4VR9AN6W4" localSheetId="10" hidden="1">#REF!</definedName>
    <definedName name="BExIIY37NEVU2LGS1JE4VR9AN6W4" hidden="1">#REF!</definedName>
    <definedName name="BExIIYJAGXR8TPZ1KCYM7EGJ79UW" localSheetId="9" hidden="1">#REF!</definedName>
    <definedName name="BExIIYJAGXR8TPZ1KCYM7EGJ79UW" localSheetId="12" hidden="1">#REF!</definedName>
    <definedName name="BExIIYJAGXR8TPZ1KCYM7EGJ79UW" localSheetId="3" hidden="1">#REF!</definedName>
    <definedName name="BExIIYJAGXR8TPZ1KCYM7EGJ79UW" localSheetId="10" hidden="1">#REF!</definedName>
    <definedName name="BExIIYJAGXR8TPZ1KCYM7EGJ79UW" hidden="1">#REF!</definedName>
    <definedName name="BExIJ3160YCWGAVEU0208ZGXXG3P" localSheetId="9" hidden="1">#REF!</definedName>
    <definedName name="BExIJ3160YCWGAVEU0208ZGXXG3P" localSheetId="12" hidden="1">#REF!</definedName>
    <definedName name="BExIJ3160YCWGAVEU0208ZGXXG3P" localSheetId="3" hidden="1">#REF!</definedName>
    <definedName name="BExIJ3160YCWGAVEU0208ZGXXG3P" localSheetId="10" hidden="1">#REF!</definedName>
    <definedName name="BExIJ3160YCWGAVEU0208ZGXXG3P" hidden="1">#REF!</definedName>
    <definedName name="BExIJFGZJ5ED9D6KAY4PGQYLELAX" localSheetId="9" hidden="1">#REF!</definedName>
    <definedName name="BExIJFGZJ5ED9D6KAY4PGQYLELAX" localSheetId="12" hidden="1">#REF!</definedName>
    <definedName name="BExIJFGZJ5ED9D6KAY4PGQYLELAX" localSheetId="3" hidden="1">#REF!</definedName>
    <definedName name="BExIJFGZJ5ED9D6KAY4PGQYLELAX" localSheetId="10" hidden="1">#REF!</definedName>
    <definedName name="BExIJFGZJ5ED9D6KAY4PGQYLELAX" hidden="1">#REF!</definedName>
    <definedName name="BExIJQK80ZEKSTV62E59AYJYUNLI" localSheetId="9" hidden="1">#REF!</definedName>
    <definedName name="BExIJQK80ZEKSTV62E59AYJYUNLI" localSheetId="12" hidden="1">#REF!</definedName>
    <definedName name="BExIJQK80ZEKSTV62E59AYJYUNLI" localSheetId="3" hidden="1">#REF!</definedName>
    <definedName name="BExIJQK80ZEKSTV62E59AYJYUNLI" localSheetId="10" hidden="1">#REF!</definedName>
    <definedName name="BExIJQK80ZEKSTV62E59AYJYUNLI" hidden="1">#REF!</definedName>
    <definedName name="BExIJRLX3M0YQLU1D5Y9V7HM5QNM" localSheetId="9" hidden="1">#REF!</definedName>
    <definedName name="BExIJRLX3M0YQLU1D5Y9V7HM5QNM" localSheetId="12" hidden="1">#REF!</definedName>
    <definedName name="BExIJRLX3M0YQLU1D5Y9V7HM5QNM" localSheetId="3" hidden="1">#REF!</definedName>
    <definedName name="BExIJRLX3M0YQLU1D5Y9V7HM5QNM" localSheetId="10" hidden="1">#REF!</definedName>
    <definedName name="BExIJRLX3M0YQLU1D5Y9V7HM5QNM" hidden="1">#REF!</definedName>
    <definedName name="BExIJV22J0QA7286KNPMHO1ZUCB3" localSheetId="9" hidden="1">#REF!</definedName>
    <definedName name="BExIJV22J0QA7286KNPMHO1ZUCB3" localSheetId="12" hidden="1">#REF!</definedName>
    <definedName name="BExIJV22J0QA7286KNPMHO1ZUCB3" localSheetId="3" hidden="1">#REF!</definedName>
    <definedName name="BExIJV22J0QA7286KNPMHO1ZUCB3" localSheetId="10" hidden="1">#REF!</definedName>
    <definedName name="BExIJV22J0QA7286KNPMHO1ZUCB3" hidden="1">#REF!</definedName>
    <definedName name="BExIJVI6OC7B6ZE9V4PAOYZXKNER" localSheetId="9" hidden="1">#REF!</definedName>
    <definedName name="BExIJVI6OC7B6ZE9V4PAOYZXKNER" localSheetId="12" hidden="1">#REF!</definedName>
    <definedName name="BExIJVI6OC7B6ZE9V4PAOYZXKNER" localSheetId="3" hidden="1">#REF!</definedName>
    <definedName name="BExIJVI6OC7B6ZE9V4PAOYZXKNER" localSheetId="10" hidden="1">#REF!</definedName>
    <definedName name="BExIJVI6OC7B6ZE9V4PAOYZXKNER" hidden="1">#REF!</definedName>
    <definedName name="BExIJWK0NGTGQ4X7D5VIVXD14JHI" localSheetId="9" hidden="1">#REF!</definedName>
    <definedName name="BExIJWK0NGTGQ4X7D5VIVXD14JHI" localSheetId="12" hidden="1">#REF!</definedName>
    <definedName name="BExIJWK0NGTGQ4X7D5VIVXD14JHI" localSheetId="3" hidden="1">#REF!</definedName>
    <definedName name="BExIJWK0NGTGQ4X7D5VIVXD14JHI" localSheetId="10" hidden="1">#REF!</definedName>
    <definedName name="BExIJWK0NGTGQ4X7D5VIVXD14JHI" hidden="1">#REF!</definedName>
    <definedName name="BExIJWPCIYINEJUTXU74VK7WG031" localSheetId="9" hidden="1">#REF!</definedName>
    <definedName name="BExIJWPCIYINEJUTXU74VK7WG031" localSheetId="12" hidden="1">#REF!</definedName>
    <definedName name="BExIJWPCIYINEJUTXU74VK7WG031" localSheetId="3" hidden="1">#REF!</definedName>
    <definedName name="BExIJWPCIYINEJUTXU74VK7WG031" localSheetId="10" hidden="1">#REF!</definedName>
    <definedName name="BExIJWPCIYINEJUTXU74VK7WG031" hidden="1">#REF!</definedName>
    <definedName name="BExIKHTXPZR5A8OHB6HDP6QWDHAD" localSheetId="9" hidden="1">#REF!</definedName>
    <definedName name="BExIKHTXPZR5A8OHB6HDP6QWDHAD" localSheetId="12" hidden="1">#REF!</definedName>
    <definedName name="BExIKHTXPZR5A8OHB6HDP6QWDHAD" localSheetId="3" hidden="1">#REF!</definedName>
    <definedName name="BExIKHTXPZR5A8OHB6HDP6QWDHAD" localSheetId="10" hidden="1">#REF!</definedName>
    <definedName name="BExIKHTXPZR5A8OHB6HDP6QWDHAD" hidden="1">#REF!</definedName>
    <definedName name="BExIKMMJOETSAXJYY1SIKM58LMA2" localSheetId="9" hidden="1">#REF!</definedName>
    <definedName name="BExIKMMJOETSAXJYY1SIKM58LMA2" localSheetId="12" hidden="1">#REF!</definedName>
    <definedName name="BExIKMMJOETSAXJYY1SIKM58LMA2" localSheetId="3" hidden="1">#REF!</definedName>
    <definedName name="BExIKMMJOETSAXJYY1SIKM58LMA2" localSheetId="10" hidden="1">#REF!</definedName>
    <definedName name="BExIKMMJOETSAXJYY1SIKM58LMA2" hidden="1">#REF!</definedName>
    <definedName name="BExIKRF6AQ6VOO9KCIWSM6FY8M7D" localSheetId="9" hidden="1">#REF!</definedName>
    <definedName name="BExIKRF6AQ6VOO9KCIWSM6FY8M7D" localSheetId="12" hidden="1">#REF!</definedName>
    <definedName name="BExIKRF6AQ6VOO9KCIWSM6FY8M7D" localSheetId="3" hidden="1">#REF!</definedName>
    <definedName name="BExIKRF6AQ6VOO9KCIWSM6FY8M7D" localSheetId="10" hidden="1">#REF!</definedName>
    <definedName name="BExIKRF6AQ6VOO9KCIWSM6FY8M7D" hidden="1">#REF!</definedName>
    <definedName name="BExIKTYZESFT3LC0ASFMFKSE0D1X" localSheetId="9" hidden="1">#REF!</definedName>
    <definedName name="BExIKTYZESFT3LC0ASFMFKSE0D1X" localSheetId="12" hidden="1">#REF!</definedName>
    <definedName name="BExIKTYZESFT3LC0ASFMFKSE0D1X" localSheetId="3" hidden="1">#REF!</definedName>
    <definedName name="BExIKTYZESFT3LC0ASFMFKSE0D1X" localSheetId="10" hidden="1">#REF!</definedName>
    <definedName name="BExIKTYZESFT3LC0ASFMFKSE0D1X" hidden="1">#REF!</definedName>
    <definedName name="BExIKXVA6M8K0PTRYAGXS666L335" localSheetId="9" hidden="1">#REF!</definedName>
    <definedName name="BExIKXVA6M8K0PTRYAGXS666L335" localSheetId="12" hidden="1">#REF!</definedName>
    <definedName name="BExIKXVA6M8K0PTRYAGXS666L335" localSheetId="3" hidden="1">#REF!</definedName>
    <definedName name="BExIKXVA6M8K0PTRYAGXS666L335" localSheetId="10" hidden="1">#REF!</definedName>
    <definedName name="BExIKXVA6M8K0PTRYAGXS666L335" hidden="1">#REF!</definedName>
    <definedName name="BExIL0PMZ2SXK9R6MLP43KBU1J2P" localSheetId="9" hidden="1">#REF!</definedName>
    <definedName name="BExIL0PMZ2SXK9R6MLP43KBU1J2P" localSheetId="12" hidden="1">#REF!</definedName>
    <definedName name="BExIL0PMZ2SXK9R6MLP43KBU1J2P" localSheetId="3" hidden="1">#REF!</definedName>
    <definedName name="BExIL0PMZ2SXK9R6MLP43KBU1J2P" localSheetId="10" hidden="1">#REF!</definedName>
    <definedName name="BExIL0PMZ2SXK9R6MLP43KBU1J2P" hidden="1">#REF!</definedName>
    <definedName name="BExIL1WSMNNQQK98YHWHV5HVONIZ" localSheetId="9" hidden="1">#REF!</definedName>
    <definedName name="BExIL1WSMNNQQK98YHWHV5HVONIZ" localSheetId="12" hidden="1">#REF!</definedName>
    <definedName name="BExIL1WSMNNQQK98YHWHV5HVONIZ" localSheetId="3" hidden="1">#REF!</definedName>
    <definedName name="BExIL1WSMNNQQK98YHWHV5HVONIZ" localSheetId="10" hidden="1">#REF!</definedName>
    <definedName name="BExIL1WSMNNQQK98YHWHV5HVONIZ" hidden="1">#REF!</definedName>
    <definedName name="BExILAAXRTRAD18K74M6MGUEEPUM" localSheetId="9" hidden="1">#REF!</definedName>
    <definedName name="BExILAAXRTRAD18K74M6MGUEEPUM" localSheetId="12" hidden="1">#REF!</definedName>
    <definedName name="BExILAAXRTRAD18K74M6MGUEEPUM" localSheetId="3" hidden="1">#REF!</definedName>
    <definedName name="BExILAAXRTRAD18K74M6MGUEEPUM" localSheetId="10" hidden="1">#REF!</definedName>
    <definedName name="BExILAAXRTRAD18K74M6MGUEEPUM" hidden="1">#REF!</definedName>
    <definedName name="BExILG5F338C0FFLMVOKMKF8X5ZP" localSheetId="9" hidden="1">#REF!</definedName>
    <definedName name="BExILG5F338C0FFLMVOKMKF8X5ZP" localSheetId="12" hidden="1">#REF!</definedName>
    <definedName name="BExILG5F338C0FFLMVOKMKF8X5ZP" localSheetId="3" hidden="1">#REF!</definedName>
    <definedName name="BExILG5F338C0FFLMVOKMKF8X5ZP" localSheetId="10" hidden="1">#REF!</definedName>
    <definedName name="BExILG5F338C0FFLMVOKMKF8X5ZP" hidden="1">#REF!</definedName>
    <definedName name="BExILGQTQM0HOD0BJI90YO7GOIN3" localSheetId="9" hidden="1">#REF!</definedName>
    <definedName name="BExILGQTQM0HOD0BJI90YO7GOIN3" localSheetId="12" hidden="1">#REF!</definedName>
    <definedName name="BExILGQTQM0HOD0BJI90YO7GOIN3" localSheetId="3" hidden="1">#REF!</definedName>
    <definedName name="BExILGQTQM0HOD0BJI90YO7GOIN3" localSheetId="10" hidden="1">#REF!</definedName>
    <definedName name="BExILGQTQM0HOD0BJI90YO7GOIN3" hidden="1">#REF!</definedName>
    <definedName name="BExILPL7P2BNCD7MYCGTQ9F0R5JX" localSheetId="9" hidden="1">#REF!</definedName>
    <definedName name="BExILPL7P2BNCD7MYCGTQ9F0R5JX" localSheetId="12" hidden="1">#REF!</definedName>
    <definedName name="BExILPL7P2BNCD7MYCGTQ9F0R5JX" localSheetId="3" hidden="1">#REF!</definedName>
    <definedName name="BExILPL7P2BNCD7MYCGTQ9F0R5JX" localSheetId="10" hidden="1">#REF!</definedName>
    <definedName name="BExILPL7P2BNCD7MYCGTQ9F0R5JX" hidden="1">#REF!</definedName>
    <definedName name="BExILVVS4B1B4G7IO0LPUDWY9K8W" localSheetId="9" hidden="1">#REF!</definedName>
    <definedName name="BExILVVS4B1B4G7IO0LPUDWY9K8W" localSheetId="12" hidden="1">#REF!</definedName>
    <definedName name="BExILVVS4B1B4G7IO0LPUDWY9K8W" localSheetId="3" hidden="1">#REF!</definedName>
    <definedName name="BExILVVS4B1B4G7IO0LPUDWY9K8W" localSheetId="10" hidden="1">#REF!</definedName>
    <definedName name="BExILVVS4B1B4G7IO0LPUDWY9K8W" hidden="1">#REF!</definedName>
    <definedName name="BExIM9DBUB7ZGF4B20FVUO9QGOX2" localSheetId="9" hidden="1">#REF!</definedName>
    <definedName name="BExIM9DBUB7ZGF4B20FVUO9QGOX2" localSheetId="12" hidden="1">#REF!</definedName>
    <definedName name="BExIM9DBUB7ZGF4B20FVUO9QGOX2" localSheetId="3" hidden="1">#REF!</definedName>
    <definedName name="BExIM9DBUB7ZGF4B20FVUO9QGOX2" localSheetId="10" hidden="1">#REF!</definedName>
    <definedName name="BExIM9DBUB7ZGF4B20FVUO9QGOX2" hidden="1">#REF!</definedName>
    <definedName name="BExIMCTBZ4WAESGCDWJ64SB4F0L1" localSheetId="9" hidden="1">#REF!</definedName>
    <definedName name="BExIMCTBZ4WAESGCDWJ64SB4F0L1" localSheetId="12" hidden="1">#REF!</definedName>
    <definedName name="BExIMCTBZ4WAESGCDWJ64SB4F0L1" localSheetId="3" hidden="1">#REF!</definedName>
    <definedName name="BExIMCTBZ4WAESGCDWJ64SB4F0L1" localSheetId="10" hidden="1">#REF!</definedName>
    <definedName name="BExIMCTBZ4WAESGCDWJ64SB4F0L1" hidden="1">#REF!</definedName>
    <definedName name="BExIMGK9Z94TFPWWZFMD10HV0IF6" localSheetId="9" hidden="1">#REF!</definedName>
    <definedName name="BExIMGK9Z94TFPWWZFMD10HV0IF6" localSheetId="12" hidden="1">#REF!</definedName>
    <definedName name="BExIMGK9Z94TFPWWZFMD10HV0IF6" localSheetId="3" hidden="1">#REF!</definedName>
    <definedName name="BExIMGK9Z94TFPWWZFMD10HV0IF6" localSheetId="10" hidden="1">#REF!</definedName>
    <definedName name="BExIMGK9Z94TFPWWZFMD10HV0IF6" hidden="1">#REF!</definedName>
    <definedName name="BExIMPEGKG18TELVC33T4OQTNBWC" localSheetId="9" hidden="1">#REF!</definedName>
    <definedName name="BExIMPEGKG18TELVC33T4OQTNBWC" localSheetId="12" hidden="1">#REF!</definedName>
    <definedName name="BExIMPEGKG18TELVC33T4OQTNBWC" localSheetId="3" hidden="1">#REF!</definedName>
    <definedName name="BExIMPEGKG18TELVC33T4OQTNBWC" localSheetId="10" hidden="1">#REF!</definedName>
    <definedName name="BExIMPEGKG18TELVC33T4OQTNBWC" hidden="1">#REF!</definedName>
    <definedName name="BExIN4OR435DL1US13JQPOQK8GD5" localSheetId="9" hidden="1">#REF!</definedName>
    <definedName name="BExIN4OR435DL1US13JQPOQK8GD5" localSheetId="12" hidden="1">#REF!</definedName>
    <definedName name="BExIN4OR435DL1US13JQPOQK8GD5" localSheetId="3" hidden="1">#REF!</definedName>
    <definedName name="BExIN4OR435DL1US13JQPOQK8GD5" localSheetId="10" hidden="1">#REF!</definedName>
    <definedName name="BExIN4OR435DL1US13JQPOQK8GD5" hidden="1">#REF!</definedName>
    <definedName name="BExINI6A7H3KSFRFA6UBBDPKW37F" localSheetId="9" hidden="1">#REF!</definedName>
    <definedName name="BExINI6A7H3KSFRFA6UBBDPKW37F" localSheetId="12" hidden="1">#REF!</definedName>
    <definedName name="BExINI6A7H3KSFRFA6UBBDPKW37F" localSheetId="3" hidden="1">#REF!</definedName>
    <definedName name="BExINI6A7H3KSFRFA6UBBDPKW37F" localSheetId="10" hidden="1">#REF!</definedName>
    <definedName name="BExINI6A7H3KSFRFA6UBBDPKW37F" hidden="1">#REF!</definedName>
    <definedName name="BExINIMK8XC3JOBT2EXYFHHH52H0" localSheetId="9" hidden="1">#REF!</definedName>
    <definedName name="BExINIMK8XC3JOBT2EXYFHHH52H0" localSheetId="12" hidden="1">#REF!</definedName>
    <definedName name="BExINIMK8XC3JOBT2EXYFHHH52H0" localSheetId="3" hidden="1">#REF!</definedName>
    <definedName name="BExINIMK8XC3JOBT2EXYFHHH52H0" localSheetId="10" hidden="1">#REF!</definedName>
    <definedName name="BExINIMK8XC3JOBT2EXYFHHH52H0" hidden="1">#REF!</definedName>
    <definedName name="BExINLX401ZKEGWU168DS4JUM2J6" localSheetId="9" hidden="1">#REF!</definedName>
    <definedName name="BExINLX401ZKEGWU168DS4JUM2J6" localSheetId="12" hidden="1">#REF!</definedName>
    <definedName name="BExINLX401ZKEGWU168DS4JUM2J6" localSheetId="3" hidden="1">#REF!</definedName>
    <definedName name="BExINLX401ZKEGWU168DS4JUM2J6" localSheetId="10" hidden="1">#REF!</definedName>
    <definedName name="BExINLX401ZKEGWU168DS4JUM2J6" hidden="1">#REF!</definedName>
    <definedName name="BExINMYYJO1FTV1CZF6O5XCFAMQX" localSheetId="9" hidden="1">#REF!</definedName>
    <definedName name="BExINMYYJO1FTV1CZF6O5XCFAMQX" localSheetId="12" hidden="1">#REF!</definedName>
    <definedName name="BExINMYYJO1FTV1CZF6O5XCFAMQX" localSheetId="3" hidden="1">#REF!</definedName>
    <definedName name="BExINMYYJO1FTV1CZF6O5XCFAMQX" localSheetId="10" hidden="1">#REF!</definedName>
    <definedName name="BExINMYYJO1FTV1CZF6O5XCFAMQX" hidden="1">#REF!</definedName>
    <definedName name="BExINP2H4KI05FRFV5PKZFE00HKO" localSheetId="9" hidden="1">#REF!</definedName>
    <definedName name="BExINP2H4KI05FRFV5PKZFE00HKO" localSheetId="12" hidden="1">#REF!</definedName>
    <definedName name="BExINP2H4KI05FRFV5PKZFE00HKO" localSheetId="3" hidden="1">#REF!</definedName>
    <definedName name="BExINP2H4KI05FRFV5PKZFE00HKO" localSheetId="10" hidden="1">#REF!</definedName>
    <definedName name="BExINP2H4KI05FRFV5PKZFE00HKO" hidden="1">#REF!</definedName>
    <definedName name="BExINPTCEJ9RPDEBJEJH80NATGUQ" localSheetId="9" hidden="1">#REF!</definedName>
    <definedName name="BExINPTCEJ9RPDEBJEJH80NATGUQ" localSheetId="12" hidden="1">#REF!</definedName>
    <definedName name="BExINPTCEJ9RPDEBJEJH80NATGUQ" localSheetId="3" hidden="1">#REF!</definedName>
    <definedName name="BExINPTCEJ9RPDEBJEJH80NATGUQ" localSheetId="10" hidden="1">#REF!</definedName>
    <definedName name="BExINPTCEJ9RPDEBJEJH80NATGUQ" hidden="1">#REF!</definedName>
    <definedName name="BExINWEQMNJ70A6JRXC2LACBX1GX" localSheetId="9" hidden="1">#REF!</definedName>
    <definedName name="BExINWEQMNJ70A6JRXC2LACBX1GX" localSheetId="12" hidden="1">#REF!</definedName>
    <definedName name="BExINWEQMNJ70A6JRXC2LACBX1GX" localSheetId="3" hidden="1">#REF!</definedName>
    <definedName name="BExINWEQMNJ70A6JRXC2LACBX1GX" localSheetId="10" hidden="1">#REF!</definedName>
    <definedName name="BExINWEQMNJ70A6JRXC2LACBX1GX" hidden="1">#REF!</definedName>
    <definedName name="BExINZELVWYGU876QUUZCIMXPBQC" localSheetId="9" hidden="1">#REF!</definedName>
    <definedName name="BExINZELVWYGU876QUUZCIMXPBQC" localSheetId="12" hidden="1">#REF!</definedName>
    <definedName name="BExINZELVWYGU876QUUZCIMXPBQC" localSheetId="3" hidden="1">#REF!</definedName>
    <definedName name="BExINZELVWYGU876QUUZCIMXPBQC" localSheetId="10" hidden="1">#REF!</definedName>
    <definedName name="BExINZELVWYGU876QUUZCIMXPBQC" hidden="1">#REF!</definedName>
    <definedName name="BExIO9QZ59ZHRA8SX6QICH2AY8A2" localSheetId="9" hidden="1">#REF!</definedName>
    <definedName name="BExIO9QZ59ZHRA8SX6QICH2AY8A2" localSheetId="12" hidden="1">#REF!</definedName>
    <definedName name="BExIO9QZ59ZHRA8SX6QICH2AY8A2" localSheetId="3" hidden="1">#REF!</definedName>
    <definedName name="BExIO9QZ59ZHRA8SX6QICH2AY8A2" localSheetId="10" hidden="1">#REF!</definedName>
    <definedName name="BExIO9QZ59ZHRA8SX6QICH2AY8A2" hidden="1">#REF!</definedName>
    <definedName name="BExIOAHV525SMMGFDJFE7456JPBD" localSheetId="9" hidden="1">#REF!</definedName>
    <definedName name="BExIOAHV525SMMGFDJFE7456JPBD" localSheetId="12" hidden="1">#REF!</definedName>
    <definedName name="BExIOAHV525SMMGFDJFE7456JPBD" localSheetId="3" hidden="1">#REF!</definedName>
    <definedName name="BExIOAHV525SMMGFDJFE7456JPBD" localSheetId="10" hidden="1">#REF!</definedName>
    <definedName name="BExIOAHV525SMMGFDJFE7456JPBD" hidden="1">#REF!</definedName>
    <definedName name="BExIOCQUQHKUU1KONGSDOLQTQEIC" localSheetId="9" hidden="1">#REF!</definedName>
    <definedName name="BExIOCQUQHKUU1KONGSDOLQTQEIC" localSheetId="12" hidden="1">#REF!</definedName>
    <definedName name="BExIOCQUQHKUU1KONGSDOLQTQEIC" localSheetId="3" hidden="1">#REF!</definedName>
    <definedName name="BExIOCQUQHKUU1KONGSDOLQTQEIC" localSheetId="10" hidden="1">#REF!</definedName>
    <definedName name="BExIOCQUQHKUU1KONGSDOLQTQEIC" hidden="1">#REF!</definedName>
    <definedName name="BExIOFAGCDQQKALMX3V0KU94KUQO" localSheetId="9" hidden="1">#REF!</definedName>
    <definedName name="BExIOFAGCDQQKALMX3V0KU94KUQO" localSheetId="12" hidden="1">#REF!</definedName>
    <definedName name="BExIOFAGCDQQKALMX3V0KU94KUQO" localSheetId="3" hidden="1">#REF!</definedName>
    <definedName name="BExIOFAGCDQQKALMX3V0KU94KUQO" localSheetId="10" hidden="1">#REF!</definedName>
    <definedName name="BExIOFAGCDQQKALMX3V0KU94KUQO" hidden="1">#REF!</definedName>
    <definedName name="BExIOFL8Y5O61VLKTB4H20IJNWS1" localSheetId="9" hidden="1">#REF!</definedName>
    <definedName name="BExIOFL8Y5O61VLKTB4H20IJNWS1" localSheetId="12" hidden="1">#REF!</definedName>
    <definedName name="BExIOFL8Y5O61VLKTB4H20IJNWS1" localSheetId="3" hidden="1">#REF!</definedName>
    <definedName name="BExIOFL8Y5O61VLKTB4H20IJNWS1" localSheetId="10" hidden="1">#REF!</definedName>
    <definedName name="BExIOFL8Y5O61VLKTB4H20IJNWS1" hidden="1">#REF!</definedName>
    <definedName name="BExIOMBXRW5NS4ZPYX9G5QREZ5J6" localSheetId="9" hidden="1">#REF!</definedName>
    <definedName name="BExIOMBXRW5NS4ZPYX9G5QREZ5J6" localSheetId="12" hidden="1">#REF!</definedName>
    <definedName name="BExIOMBXRW5NS4ZPYX9G5QREZ5J6" localSheetId="3" hidden="1">#REF!</definedName>
    <definedName name="BExIOMBXRW5NS4ZPYX9G5QREZ5J6" localSheetId="10" hidden="1">#REF!</definedName>
    <definedName name="BExIOMBXRW5NS4ZPYX9G5QREZ5J6" hidden="1">#REF!</definedName>
    <definedName name="BExIORA3GK78T7C7SNBJJUONJ0LS" localSheetId="9" hidden="1">#REF!</definedName>
    <definedName name="BExIORA3GK78T7C7SNBJJUONJ0LS" localSheetId="12" hidden="1">#REF!</definedName>
    <definedName name="BExIORA3GK78T7C7SNBJJUONJ0LS" localSheetId="3" hidden="1">#REF!</definedName>
    <definedName name="BExIORA3GK78T7C7SNBJJUONJ0LS" localSheetId="10" hidden="1">#REF!</definedName>
    <definedName name="BExIORA3GK78T7C7SNBJJUONJ0LS" hidden="1">#REF!</definedName>
    <definedName name="BExIORFDXP4AVIEBLSTZ8ETSXMNM" localSheetId="9" hidden="1">#REF!</definedName>
    <definedName name="BExIORFDXP4AVIEBLSTZ8ETSXMNM" localSheetId="12" hidden="1">#REF!</definedName>
    <definedName name="BExIORFDXP4AVIEBLSTZ8ETSXMNM" localSheetId="3" hidden="1">#REF!</definedName>
    <definedName name="BExIORFDXP4AVIEBLSTZ8ETSXMNM" localSheetId="10" hidden="1">#REF!</definedName>
    <definedName name="BExIORFDXP4AVIEBLSTZ8ETSXMNM" hidden="1">#REF!</definedName>
    <definedName name="BExIOTZ5EFZ2NASVQ05RH15HRSW6" localSheetId="9" hidden="1">#REF!</definedName>
    <definedName name="BExIOTZ5EFZ2NASVQ05RH15HRSW6" localSheetId="12" hidden="1">#REF!</definedName>
    <definedName name="BExIOTZ5EFZ2NASVQ05RH15HRSW6" localSheetId="3" hidden="1">#REF!</definedName>
    <definedName name="BExIOTZ5EFZ2NASVQ05RH15HRSW6" localSheetId="10" hidden="1">#REF!</definedName>
    <definedName name="BExIOTZ5EFZ2NASVQ05RH15HRSW6" hidden="1">#REF!</definedName>
    <definedName name="BExIP8YNN6UUE1GZ223SWH7DLGKO" localSheetId="9" hidden="1">#REF!</definedName>
    <definedName name="BExIP8YNN6UUE1GZ223SWH7DLGKO" localSheetId="12" hidden="1">#REF!</definedName>
    <definedName name="BExIP8YNN6UUE1GZ223SWH7DLGKO" localSheetId="3" hidden="1">#REF!</definedName>
    <definedName name="BExIP8YNN6UUE1GZ223SWH7DLGKO" localSheetId="10" hidden="1">#REF!</definedName>
    <definedName name="BExIP8YNN6UUE1GZ223SWH7DLGKO" hidden="1">#REF!</definedName>
    <definedName name="BExIPAB4AOL592OJCC1CFAXTLF1A" localSheetId="9" hidden="1">#REF!</definedName>
    <definedName name="BExIPAB4AOL592OJCC1CFAXTLF1A" localSheetId="12" hidden="1">#REF!</definedName>
    <definedName name="BExIPAB4AOL592OJCC1CFAXTLF1A" localSheetId="3" hidden="1">#REF!</definedName>
    <definedName name="BExIPAB4AOL592OJCC1CFAXTLF1A" localSheetId="10" hidden="1">#REF!</definedName>
    <definedName name="BExIPAB4AOL592OJCC1CFAXTLF1A" hidden="1">#REF!</definedName>
    <definedName name="BExIPB25DKX4S2ZCKQN7KWSC3JBF" localSheetId="9" hidden="1">#REF!</definedName>
    <definedName name="BExIPB25DKX4S2ZCKQN7KWSC3JBF" localSheetId="12" hidden="1">#REF!</definedName>
    <definedName name="BExIPB25DKX4S2ZCKQN7KWSC3JBF" localSheetId="3" hidden="1">#REF!</definedName>
    <definedName name="BExIPB25DKX4S2ZCKQN7KWSC3JBF" localSheetId="10" hidden="1">#REF!</definedName>
    <definedName name="BExIPB25DKX4S2ZCKQN7KWSC3JBF" hidden="1">#REF!</definedName>
    <definedName name="BExIPCUX4I4S2N50TLMMLALYLH9S" localSheetId="9" hidden="1">#REF!</definedName>
    <definedName name="BExIPCUX4I4S2N50TLMMLALYLH9S" localSheetId="12" hidden="1">#REF!</definedName>
    <definedName name="BExIPCUX4I4S2N50TLMMLALYLH9S" localSheetId="3" hidden="1">#REF!</definedName>
    <definedName name="BExIPCUX4I4S2N50TLMMLALYLH9S" localSheetId="10" hidden="1">#REF!</definedName>
    <definedName name="BExIPCUX4I4S2N50TLMMLALYLH9S" hidden="1">#REF!</definedName>
    <definedName name="BExIPDLT8JYAMGE5HTN4D1YHZF3V" localSheetId="9" hidden="1">#REF!</definedName>
    <definedName name="BExIPDLT8JYAMGE5HTN4D1YHZF3V" localSheetId="12" hidden="1">#REF!</definedName>
    <definedName name="BExIPDLT8JYAMGE5HTN4D1YHZF3V" localSheetId="3" hidden="1">#REF!</definedName>
    <definedName name="BExIPDLT8JYAMGE5HTN4D1YHZF3V" localSheetId="10" hidden="1">#REF!</definedName>
    <definedName name="BExIPDLT8JYAMGE5HTN4D1YHZF3V" hidden="1">#REF!</definedName>
    <definedName name="BExIPG040Q08EWIWL6CAVR3GRI43" localSheetId="9" hidden="1">#REF!</definedName>
    <definedName name="BExIPG040Q08EWIWL6CAVR3GRI43" localSheetId="12" hidden="1">#REF!</definedName>
    <definedName name="BExIPG040Q08EWIWL6CAVR3GRI43" localSheetId="3" hidden="1">#REF!</definedName>
    <definedName name="BExIPG040Q08EWIWL6CAVR3GRI43" localSheetId="10" hidden="1">#REF!</definedName>
    <definedName name="BExIPG040Q08EWIWL6CAVR3GRI43" hidden="1">#REF!</definedName>
    <definedName name="BExIPKNFUDPDKOSH5GHDVNA8D66S" localSheetId="9" hidden="1">#REF!</definedName>
    <definedName name="BExIPKNFUDPDKOSH5GHDVNA8D66S" localSheetId="12" hidden="1">#REF!</definedName>
    <definedName name="BExIPKNFUDPDKOSH5GHDVNA8D66S" localSheetId="3" hidden="1">#REF!</definedName>
    <definedName name="BExIPKNFUDPDKOSH5GHDVNA8D66S" localSheetId="10" hidden="1">#REF!</definedName>
    <definedName name="BExIPKNFUDPDKOSH5GHDVNA8D66S" hidden="1">#REF!</definedName>
    <definedName name="BExIPVL5VEVK9Q7AYB7EC2VZWBEZ" localSheetId="12" hidden="1">#REF!</definedName>
    <definedName name="BExIPVL5VEVK9Q7AYB7EC2VZWBEZ" hidden="1">#REF!</definedName>
    <definedName name="BExIQ1VS9A2FHVD9TUHKG9K8EVVP" localSheetId="9" hidden="1">#REF!</definedName>
    <definedName name="BExIQ1VS9A2FHVD9TUHKG9K8EVVP" localSheetId="12" hidden="1">#REF!</definedName>
    <definedName name="BExIQ1VS9A2FHVD9TUHKG9K8EVVP" localSheetId="3" hidden="1">#REF!</definedName>
    <definedName name="BExIQ1VS9A2FHVD9TUHKG9K8EVVP" localSheetId="10" hidden="1">#REF!</definedName>
    <definedName name="BExIQ1VS9A2FHVD9TUHKG9K8EVVP" hidden="1">#REF!</definedName>
    <definedName name="BExIQ3J19L30PSQ2CXNT6IHW0I7V" localSheetId="9" hidden="1">#REF!</definedName>
    <definedName name="BExIQ3J19L30PSQ2CXNT6IHW0I7V" localSheetId="12" hidden="1">#REF!</definedName>
    <definedName name="BExIQ3J19L30PSQ2CXNT6IHW0I7V" localSheetId="3" hidden="1">#REF!</definedName>
    <definedName name="BExIQ3J19L30PSQ2CXNT6IHW0I7V" localSheetId="10" hidden="1">#REF!</definedName>
    <definedName name="BExIQ3J19L30PSQ2CXNT6IHW0I7V" hidden="1">#REF!</definedName>
    <definedName name="BExIQ3OJ7M04XCY276IO0LJA5XUK" localSheetId="9" hidden="1">#REF!</definedName>
    <definedName name="BExIQ3OJ7M04XCY276IO0LJA5XUK" localSheetId="12" hidden="1">#REF!</definedName>
    <definedName name="BExIQ3OJ7M04XCY276IO0LJA5XUK" localSheetId="3" hidden="1">#REF!</definedName>
    <definedName name="BExIQ3OJ7M04XCY276IO0LJA5XUK" localSheetId="10" hidden="1">#REF!</definedName>
    <definedName name="BExIQ3OJ7M04XCY276IO0LJA5XUK" hidden="1">#REF!</definedName>
    <definedName name="BExIQ5S19ITB0NDRUN4XV7B905ED" localSheetId="9" hidden="1">#REF!</definedName>
    <definedName name="BExIQ5S19ITB0NDRUN4XV7B905ED" localSheetId="12" hidden="1">#REF!</definedName>
    <definedName name="BExIQ5S19ITB0NDRUN4XV7B905ED" localSheetId="3" hidden="1">#REF!</definedName>
    <definedName name="BExIQ5S19ITB0NDRUN4XV7B905ED" localSheetId="10" hidden="1">#REF!</definedName>
    <definedName name="BExIQ5S19ITB0NDRUN4XV7B905ED" hidden="1">#REF!</definedName>
    <definedName name="BExIQ810MMN2UN0EQ9CRQAFWA19X" localSheetId="9" hidden="1">#REF!</definedName>
    <definedName name="BExIQ810MMN2UN0EQ9CRQAFWA19X" localSheetId="12" hidden="1">#REF!</definedName>
    <definedName name="BExIQ810MMN2UN0EQ9CRQAFWA19X" localSheetId="3" hidden="1">#REF!</definedName>
    <definedName name="BExIQ810MMN2UN0EQ9CRQAFWA19X" localSheetId="10" hidden="1">#REF!</definedName>
    <definedName name="BExIQ810MMN2UN0EQ9CRQAFWA19X" hidden="1">#REF!</definedName>
    <definedName name="BExIQ9TMQT2EIXSVQW7GVSOAW2VJ" localSheetId="9" hidden="1">#REF!</definedName>
    <definedName name="BExIQ9TMQT2EIXSVQW7GVSOAW2VJ" localSheetId="12" hidden="1">#REF!</definedName>
    <definedName name="BExIQ9TMQT2EIXSVQW7GVSOAW2VJ" localSheetId="3" hidden="1">#REF!</definedName>
    <definedName name="BExIQ9TMQT2EIXSVQW7GVSOAW2VJ" localSheetId="10" hidden="1">#REF!</definedName>
    <definedName name="BExIQ9TMQT2EIXSVQW7GVSOAW2VJ" hidden="1">#REF!</definedName>
    <definedName name="BExIQBMDE1L6J4H27K1FMSHQKDSE" localSheetId="9" hidden="1">#REF!</definedName>
    <definedName name="BExIQBMDE1L6J4H27K1FMSHQKDSE" localSheetId="12" hidden="1">#REF!</definedName>
    <definedName name="BExIQBMDE1L6J4H27K1FMSHQKDSE" localSheetId="3" hidden="1">#REF!</definedName>
    <definedName name="BExIQBMDE1L6J4H27K1FMSHQKDSE" localSheetId="10" hidden="1">#REF!</definedName>
    <definedName name="BExIQBMDE1L6J4H27K1FMSHQKDSE" hidden="1">#REF!</definedName>
    <definedName name="BExIQE65LVXUOF3UZFO7SDHFJH22" localSheetId="9" hidden="1">#REF!</definedName>
    <definedName name="BExIQE65LVXUOF3UZFO7SDHFJH22" localSheetId="12" hidden="1">#REF!</definedName>
    <definedName name="BExIQE65LVXUOF3UZFO7SDHFJH22" localSheetId="3" hidden="1">#REF!</definedName>
    <definedName name="BExIQE65LVXUOF3UZFO7SDHFJH22" localSheetId="10" hidden="1">#REF!</definedName>
    <definedName name="BExIQE65LVXUOF3UZFO7SDHFJH22" hidden="1">#REF!</definedName>
    <definedName name="BExIQG9OO2KKBOWTMD1OXY36TEGA" localSheetId="9" hidden="1">#REF!</definedName>
    <definedName name="BExIQG9OO2KKBOWTMD1OXY36TEGA" localSheetId="12" hidden="1">#REF!</definedName>
    <definedName name="BExIQG9OO2KKBOWTMD1OXY36TEGA" localSheetId="3" hidden="1">#REF!</definedName>
    <definedName name="BExIQG9OO2KKBOWTMD1OXY36TEGA" localSheetId="10" hidden="1">#REF!</definedName>
    <definedName name="BExIQG9OO2KKBOWTMD1OXY36TEGA" hidden="1">#REF!</definedName>
    <definedName name="BExIQHWZ65ALA9VAFCJEGIL1145G" localSheetId="9" hidden="1">#REF!</definedName>
    <definedName name="BExIQHWZ65ALA9VAFCJEGIL1145G" localSheetId="12" hidden="1">#REF!</definedName>
    <definedName name="BExIQHWZ65ALA9VAFCJEGIL1145G" localSheetId="3" hidden="1">#REF!</definedName>
    <definedName name="BExIQHWZ65ALA9VAFCJEGIL1145G" localSheetId="10" hidden="1">#REF!</definedName>
    <definedName name="BExIQHWZ65ALA9VAFCJEGIL1145G" hidden="1">#REF!</definedName>
    <definedName name="BExIQX1XBB31HZTYEEVOBSE3C5A6" localSheetId="9" hidden="1">#REF!</definedName>
    <definedName name="BExIQX1XBB31HZTYEEVOBSE3C5A6" localSheetId="12" hidden="1">#REF!</definedName>
    <definedName name="BExIQX1XBB31HZTYEEVOBSE3C5A6" localSheetId="3" hidden="1">#REF!</definedName>
    <definedName name="BExIQX1XBB31HZTYEEVOBSE3C5A6" localSheetId="10" hidden="1">#REF!</definedName>
    <definedName name="BExIQX1XBB31HZTYEEVOBSE3C5A6" hidden="1">#REF!</definedName>
    <definedName name="BExIR2ALYRP9FW99DK2084J7IIDC" localSheetId="9" hidden="1">#REF!</definedName>
    <definedName name="BExIR2ALYRP9FW99DK2084J7IIDC" localSheetId="12" hidden="1">#REF!</definedName>
    <definedName name="BExIR2ALYRP9FW99DK2084J7IIDC" localSheetId="3" hidden="1">#REF!</definedName>
    <definedName name="BExIR2ALYRP9FW99DK2084J7IIDC" localSheetId="10" hidden="1">#REF!</definedName>
    <definedName name="BExIR2ALYRP9FW99DK2084J7IIDC" hidden="1">#REF!</definedName>
    <definedName name="BExIR8FQETPTQYW37DBVDWG3J4JW" localSheetId="9" hidden="1">#REF!</definedName>
    <definedName name="BExIR8FQETPTQYW37DBVDWG3J4JW" localSheetId="12" hidden="1">#REF!</definedName>
    <definedName name="BExIR8FQETPTQYW37DBVDWG3J4JW" localSheetId="3" hidden="1">#REF!</definedName>
    <definedName name="BExIR8FQETPTQYW37DBVDWG3J4JW" localSheetId="10" hidden="1">#REF!</definedName>
    <definedName name="BExIR8FQETPTQYW37DBVDWG3J4JW" hidden="1">#REF!</definedName>
    <definedName name="BExIRHKWQB1PP4ZLB0C3AVUBAFMD" localSheetId="9" hidden="1">#REF!</definedName>
    <definedName name="BExIRHKWQB1PP4ZLB0C3AVUBAFMD" localSheetId="12" hidden="1">#REF!</definedName>
    <definedName name="BExIRHKWQB1PP4ZLB0C3AVUBAFMD" localSheetId="3" hidden="1">#REF!</definedName>
    <definedName name="BExIRHKWQB1PP4ZLB0C3AVUBAFMD" localSheetId="10" hidden="1">#REF!</definedName>
    <definedName name="BExIRHKWQB1PP4ZLB0C3AVUBAFMD" hidden="1">#REF!</definedName>
    <definedName name="BExIRJTRJPQR3OTAGAV7JTA4VMPS" localSheetId="9" hidden="1">#REF!</definedName>
    <definedName name="BExIRJTRJPQR3OTAGAV7JTA4VMPS" localSheetId="12" hidden="1">#REF!</definedName>
    <definedName name="BExIRJTRJPQR3OTAGAV7JTA4VMPS" localSheetId="3" hidden="1">#REF!</definedName>
    <definedName name="BExIRJTRJPQR3OTAGAV7JTA4VMPS" localSheetId="10" hidden="1">#REF!</definedName>
    <definedName name="BExIRJTRJPQR3OTAGAV7JTA4VMPS" hidden="1">#REF!</definedName>
    <definedName name="BExIROH27RJOG6VI7ZHR0RZGAZZ4" localSheetId="9" hidden="1">#REF!</definedName>
    <definedName name="BExIROH27RJOG6VI7ZHR0RZGAZZ4" localSheetId="12" hidden="1">#REF!</definedName>
    <definedName name="BExIROH27RJOG6VI7ZHR0RZGAZZ4" localSheetId="3" hidden="1">#REF!</definedName>
    <definedName name="BExIROH27RJOG6VI7ZHR0RZGAZZ4" localSheetId="10" hidden="1">#REF!</definedName>
    <definedName name="BExIROH27RJOG6VI7ZHR0RZGAZZ4" hidden="1">#REF!</definedName>
    <definedName name="BExIRRBGTY01OQOI3U5SW59RFDFI" localSheetId="9" hidden="1">#REF!</definedName>
    <definedName name="BExIRRBGTY01OQOI3U5SW59RFDFI" localSheetId="12" hidden="1">#REF!</definedName>
    <definedName name="BExIRRBGTY01OQOI3U5SW59RFDFI" localSheetId="3" hidden="1">#REF!</definedName>
    <definedName name="BExIRRBGTY01OQOI3U5SW59RFDFI" localSheetId="10" hidden="1">#REF!</definedName>
    <definedName name="BExIRRBGTY01OQOI3U5SW59RFDFI" hidden="1">#REF!</definedName>
    <definedName name="BExIS4T0DRF57HYO7OGG72KBOFOI" localSheetId="9" hidden="1">#REF!</definedName>
    <definedName name="BExIS4T0DRF57HYO7OGG72KBOFOI" localSheetId="12" hidden="1">#REF!</definedName>
    <definedName name="BExIS4T0DRF57HYO7OGG72KBOFOI" localSheetId="3" hidden="1">#REF!</definedName>
    <definedName name="BExIS4T0DRF57HYO7OGG72KBOFOI" localSheetId="10" hidden="1">#REF!</definedName>
    <definedName name="BExIS4T0DRF57HYO7OGG72KBOFOI" hidden="1">#REF!</definedName>
    <definedName name="BExIS77BJDDK18PGI9DSEYZPIL7P" localSheetId="9" hidden="1">#REF!</definedName>
    <definedName name="BExIS77BJDDK18PGI9DSEYZPIL7P" localSheetId="12" hidden="1">#REF!</definedName>
    <definedName name="BExIS77BJDDK18PGI9DSEYZPIL7P" localSheetId="3" hidden="1">#REF!</definedName>
    <definedName name="BExIS77BJDDK18PGI9DSEYZPIL7P" localSheetId="10" hidden="1">#REF!</definedName>
    <definedName name="BExIS77BJDDK18PGI9DSEYZPIL7P" hidden="1">#REF!</definedName>
    <definedName name="BExIS8USL1T3Z97CZ30HJ98E2GXQ" localSheetId="9" hidden="1">#REF!</definedName>
    <definedName name="BExIS8USL1T3Z97CZ30HJ98E2GXQ" localSheetId="12" hidden="1">#REF!</definedName>
    <definedName name="BExIS8USL1T3Z97CZ30HJ98E2GXQ" localSheetId="3" hidden="1">#REF!</definedName>
    <definedName name="BExIS8USL1T3Z97CZ30HJ98E2GXQ" localSheetId="10" hidden="1">#REF!</definedName>
    <definedName name="BExIS8USL1T3Z97CZ30HJ98E2GXQ" hidden="1">#REF!</definedName>
    <definedName name="BExISC5B700MZUBFTQ9K4IKTF7HR" localSheetId="9" hidden="1">#REF!</definedName>
    <definedName name="BExISC5B700MZUBFTQ9K4IKTF7HR" localSheetId="12" hidden="1">#REF!</definedName>
    <definedName name="BExISC5B700MZUBFTQ9K4IKTF7HR" localSheetId="3" hidden="1">#REF!</definedName>
    <definedName name="BExISC5B700MZUBFTQ9K4IKTF7HR" localSheetId="10" hidden="1">#REF!</definedName>
    <definedName name="BExISC5B700MZUBFTQ9K4IKTF7HR" hidden="1">#REF!</definedName>
    <definedName name="BExISDHXS49S1H56ENBPRF1NLD5C" localSheetId="9" hidden="1">#REF!</definedName>
    <definedName name="BExISDHXS49S1H56ENBPRF1NLD5C" localSheetId="12" hidden="1">#REF!</definedName>
    <definedName name="BExISDHXS49S1H56ENBPRF1NLD5C" localSheetId="3" hidden="1">#REF!</definedName>
    <definedName name="BExISDHXS49S1H56ENBPRF1NLD5C" localSheetId="10" hidden="1">#REF!</definedName>
    <definedName name="BExISDHXS49S1H56ENBPRF1NLD5C" hidden="1">#REF!</definedName>
    <definedName name="BExISM1JLV54A21A164IURMPGUMU" localSheetId="9" hidden="1">#REF!</definedName>
    <definedName name="BExISM1JLV54A21A164IURMPGUMU" localSheetId="12" hidden="1">#REF!</definedName>
    <definedName name="BExISM1JLV54A21A164IURMPGUMU" localSheetId="3" hidden="1">#REF!</definedName>
    <definedName name="BExISM1JLV54A21A164IURMPGUMU" localSheetId="10" hidden="1">#REF!</definedName>
    <definedName name="BExISM1JLV54A21A164IURMPGUMU" hidden="1">#REF!</definedName>
    <definedName name="BExISRFKJYUZ4AKW44IJF7RF9Y90" localSheetId="9" hidden="1">#REF!</definedName>
    <definedName name="BExISRFKJYUZ4AKW44IJF7RF9Y90" localSheetId="12" hidden="1">#REF!</definedName>
    <definedName name="BExISRFKJYUZ4AKW44IJF7RF9Y90" localSheetId="3" hidden="1">#REF!</definedName>
    <definedName name="BExISRFKJYUZ4AKW44IJF7RF9Y90" localSheetId="10" hidden="1">#REF!</definedName>
    <definedName name="BExISRFKJYUZ4AKW44IJF7RF9Y90" hidden="1">#REF!</definedName>
    <definedName name="BExISSMVV57JAUB6CSGBMBFVNGWK" localSheetId="9" hidden="1">#REF!</definedName>
    <definedName name="BExISSMVV57JAUB6CSGBMBFVNGWK" localSheetId="12" hidden="1">#REF!</definedName>
    <definedName name="BExISSMVV57JAUB6CSGBMBFVNGWK" localSheetId="3" hidden="1">#REF!</definedName>
    <definedName name="BExISSMVV57JAUB6CSGBMBFVNGWK" localSheetId="10" hidden="1">#REF!</definedName>
    <definedName name="BExISSMVV57JAUB6CSGBMBFVNGWK" hidden="1">#REF!</definedName>
    <definedName name="BExIT16AD4HCD0WQCCA72AKLQHK1" localSheetId="9" hidden="1">#REF!</definedName>
    <definedName name="BExIT16AD4HCD0WQCCA72AKLQHK1" localSheetId="12" hidden="1">#REF!</definedName>
    <definedName name="BExIT16AD4HCD0WQCCA72AKLQHK1" localSheetId="3" hidden="1">#REF!</definedName>
    <definedName name="BExIT16AD4HCD0WQCCA72AKLQHK1" localSheetId="10" hidden="1">#REF!</definedName>
    <definedName name="BExIT16AD4HCD0WQCCA72AKLQHK1" hidden="1">#REF!</definedName>
    <definedName name="BExIT1MK8TBAK3SNP36A8FKDQSOK" localSheetId="9" hidden="1">#REF!</definedName>
    <definedName name="BExIT1MK8TBAK3SNP36A8FKDQSOK" localSheetId="12" hidden="1">#REF!</definedName>
    <definedName name="BExIT1MK8TBAK3SNP36A8FKDQSOK" localSheetId="3" hidden="1">#REF!</definedName>
    <definedName name="BExIT1MK8TBAK3SNP36A8FKDQSOK" localSheetId="10" hidden="1">#REF!</definedName>
    <definedName name="BExIT1MK8TBAK3SNP36A8FKDQSOK" hidden="1">#REF!</definedName>
    <definedName name="BExIT9PPVL7XGGIZS7G6QI6L7H9U" localSheetId="9" hidden="1">#REF!</definedName>
    <definedName name="BExIT9PPVL7XGGIZS7G6QI6L7H9U" localSheetId="12" hidden="1">#REF!</definedName>
    <definedName name="BExIT9PPVL7XGGIZS7G6QI6L7H9U" localSheetId="3" hidden="1">#REF!</definedName>
    <definedName name="BExIT9PPVL7XGGIZS7G6QI6L7H9U" localSheetId="10" hidden="1">#REF!</definedName>
    <definedName name="BExIT9PPVL7XGGIZS7G6QI6L7H9U" hidden="1">#REF!</definedName>
    <definedName name="BExITBNYANV2S8KD56GOGCKW393R" localSheetId="9" hidden="1">#REF!</definedName>
    <definedName name="BExITBNYANV2S8KD56GOGCKW393R" localSheetId="12" hidden="1">#REF!</definedName>
    <definedName name="BExITBNYANV2S8KD56GOGCKW393R" localSheetId="3" hidden="1">#REF!</definedName>
    <definedName name="BExITBNYANV2S8KD56GOGCKW393R" localSheetId="10" hidden="1">#REF!</definedName>
    <definedName name="BExITBNYANV2S8KD56GOGCKW393R" hidden="1">#REF!</definedName>
    <definedName name="BExITGB4FVAV0LE88D7JMX7FBYXI" localSheetId="9" hidden="1">#REF!</definedName>
    <definedName name="BExITGB4FVAV0LE88D7JMX7FBYXI" localSheetId="12" hidden="1">#REF!</definedName>
    <definedName name="BExITGB4FVAV0LE88D7JMX7FBYXI" localSheetId="3" hidden="1">#REF!</definedName>
    <definedName name="BExITGB4FVAV0LE88D7JMX7FBYXI" localSheetId="10" hidden="1">#REF!</definedName>
    <definedName name="BExITGB4FVAV0LE88D7JMX7FBYXI" hidden="1">#REF!</definedName>
    <definedName name="BExITI3TQ14K842P38QF0PNWSWNO" localSheetId="9" hidden="1">#REF!</definedName>
    <definedName name="BExITI3TQ14K842P38QF0PNWSWNO" localSheetId="12" hidden="1">#REF!</definedName>
    <definedName name="BExITI3TQ14K842P38QF0PNWSWNO" localSheetId="3" hidden="1">#REF!</definedName>
    <definedName name="BExITI3TQ14K842P38QF0PNWSWNO" localSheetId="10" hidden="1">#REF!</definedName>
    <definedName name="BExITI3TQ14K842P38QF0PNWSWNO" hidden="1">#REF!</definedName>
    <definedName name="BExIU9OGER4TPMETACWUEP1UENK0" localSheetId="9" hidden="1">#REF!</definedName>
    <definedName name="BExIU9OGER4TPMETACWUEP1UENK0" localSheetId="12" hidden="1">#REF!</definedName>
    <definedName name="BExIU9OGER4TPMETACWUEP1UENK0" localSheetId="3" hidden="1">#REF!</definedName>
    <definedName name="BExIU9OGER4TPMETACWUEP1UENK0" localSheetId="10" hidden="1">#REF!</definedName>
    <definedName name="BExIU9OGER4TPMETACWUEP1UENK0" hidden="1">#REF!</definedName>
    <definedName name="BExIUD4OJGH65NFNQ4VMCE3R4J1X" localSheetId="9" hidden="1">#REF!</definedName>
    <definedName name="BExIUD4OJGH65NFNQ4VMCE3R4J1X" localSheetId="12" hidden="1">#REF!</definedName>
    <definedName name="BExIUD4OJGH65NFNQ4VMCE3R4J1X" localSheetId="3" hidden="1">#REF!</definedName>
    <definedName name="BExIUD4OJGH65NFNQ4VMCE3R4J1X" localSheetId="10" hidden="1">#REF!</definedName>
    <definedName name="BExIUD4OJGH65NFNQ4VMCE3R4J1X" hidden="1">#REF!</definedName>
    <definedName name="BExIUQM0XWNNW3MJD26EOVIT7FSU" localSheetId="9" hidden="1">#REF!</definedName>
    <definedName name="BExIUQM0XWNNW3MJD26EOVIT7FSU" localSheetId="12" hidden="1">#REF!</definedName>
    <definedName name="BExIUQM0XWNNW3MJD26EOVIT7FSU" localSheetId="3" hidden="1">#REF!</definedName>
    <definedName name="BExIUQM0XWNNW3MJD26EOVIT7FSU" localSheetId="10" hidden="1">#REF!</definedName>
    <definedName name="BExIUQM0XWNNW3MJD26EOVIT7FSU" hidden="1">#REF!</definedName>
    <definedName name="BExIUTB5OAAXYW0OFMP0PS40SPOB" localSheetId="9" hidden="1">#REF!</definedName>
    <definedName name="BExIUTB5OAAXYW0OFMP0PS40SPOB" localSheetId="12" hidden="1">#REF!</definedName>
    <definedName name="BExIUTB5OAAXYW0OFMP0PS40SPOB" localSheetId="3" hidden="1">#REF!</definedName>
    <definedName name="BExIUTB5OAAXYW0OFMP0PS40SPOB" localSheetId="10" hidden="1">#REF!</definedName>
    <definedName name="BExIUTB5OAAXYW0OFMP0PS40SPOB" hidden="1">#REF!</definedName>
    <definedName name="BExIUUT2MHIOV6R3WHA0DPM1KBKY" localSheetId="9" hidden="1">#REF!</definedName>
    <definedName name="BExIUUT2MHIOV6R3WHA0DPM1KBKY" localSheetId="12" hidden="1">#REF!</definedName>
    <definedName name="BExIUUT2MHIOV6R3WHA0DPM1KBKY" localSheetId="3" hidden="1">#REF!</definedName>
    <definedName name="BExIUUT2MHIOV6R3WHA0DPM1KBKY" localSheetId="10" hidden="1">#REF!</definedName>
    <definedName name="BExIUUT2MHIOV6R3WHA0DPM1KBKY" hidden="1">#REF!</definedName>
    <definedName name="BExIUYPDT1AM6MWGWQS646PIZIWC" localSheetId="9" hidden="1">#REF!</definedName>
    <definedName name="BExIUYPDT1AM6MWGWQS646PIZIWC" localSheetId="12" hidden="1">#REF!</definedName>
    <definedName name="BExIUYPDT1AM6MWGWQS646PIZIWC" localSheetId="3" hidden="1">#REF!</definedName>
    <definedName name="BExIUYPDT1AM6MWGWQS646PIZIWC" localSheetId="10" hidden="1">#REF!</definedName>
    <definedName name="BExIUYPDT1AM6MWGWQS646PIZIWC" hidden="1">#REF!</definedName>
    <definedName name="BExIV0I2O9F8D1UK1SI8AEYR6U0A" localSheetId="9" hidden="1">#REF!</definedName>
    <definedName name="BExIV0I2O9F8D1UK1SI8AEYR6U0A" localSheetId="12" hidden="1">#REF!</definedName>
    <definedName name="BExIV0I2O9F8D1UK1SI8AEYR6U0A" localSheetId="3" hidden="1">#REF!</definedName>
    <definedName name="BExIV0I2O9F8D1UK1SI8AEYR6U0A" localSheetId="10" hidden="1">#REF!</definedName>
    <definedName name="BExIV0I2O9F8D1UK1SI8AEYR6U0A" hidden="1">#REF!</definedName>
    <definedName name="BExIV2LM38XPLRTWT0R44TMQ59E5" localSheetId="9" hidden="1">#REF!</definedName>
    <definedName name="BExIV2LM38XPLRTWT0R44TMQ59E5" localSheetId="12" hidden="1">#REF!</definedName>
    <definedName name="BExIV2LM38XPLRTWT0R44TMQ59E5" localSheetId="3" hidden="1">#REF!</definedName>
    <definedName name="BExIV2LM38XPLRTWT0R44TMQ59E5" localSheetId="10" hidden="1">#REF!</definedName>
    <definedName name="BExIV2LM38XPLRTWT0R44TMQ59E5" hidden="1">#REF!</definedName>
    <definedName name="BExIV3HY4S0YRV1F7XEMF2YHAR2I" localSheetId="9" hidden="1">#REF!</definedName>
    <definedName name="BExIV3HY4S0YRV1F7XEMF2YHAR2I" localSheetId="12" hidden="1">#REF!</definedName>
    <definedName name="BExIV3HY4S0YRV1F7XEMF2YHAR2I" localSheetId="3" hidden="1">#REF!</definedName>
    <definedName name="BExIV3HY4S0YRV1F7XEMF2YHAR2I" localSheetId="10" hidden="1">#REF!</definedName>
    <definedName name="BExIV3HY4S0YRV1F7XEMF2YHAR2I" hidden="1">#REF!</definedName>
    <definedName name="BExIV6HUZFRIFLXW2SICKGTAH1PV" localSheetId="9" hidden="1">#REF!</definedName>
    <definedName name="BExIV6HUZFRIFLXW2SICKGTAH1PV" localSheetId="12" hidden="1">#REF!</definedName>
    <definedName name="BExIV6HUZFRIFLXW2SICKGTAH1PV" localSheetId="3" hidden="1">#REF!</definedName>
    <definedName name="BExIV6HUZFRIFLXW2SICKGTAH1PV" localSheetId="10" hidden="1">#REF!</definedName>
    <definedName name="BExIV6HUZFRIFLXW2SICKGTAH1PV" hidden="1">#REF!</definedName>
    <definedName name="BExIVCXWL6H5LD9DHDIA4F5U9TQL" localSheetId="9" hidden="1">#REF!</definedName>
    <definedName name="BExIVCXWL6H5LD9DHDIA4F5U9TQL" localSheetId="12" hidden="1">#REF!</definedName>
    <definedName name="BExIVCXWL6H5LD9DHDIA4F5U9TQL" localSheetId="3" hidden="1">#REF!</definedName>
    <definedName name="BExIVCXWL6H5LD9DHDIA4F5U9TQL" localSheetId="10" hidden="1">#REF!</definedName>
    <definedName name="BExIVCXWL6H5LD9DHDIA4F5U9TQL" hidden="1">#REF!</definedName>
    <definedName name="BExIVEVYJ7KL8QNR5ZTOSD11I5A6" localSheetId="9" hidden="1">#REF!</definedName>
    <definedName name="BExIVEVYJ7KL8QNR5ZTOSD11I5A6" localSheetId="12" hidden="1">#REF!</definedName>
    <definedName name="BExIVEVYJ7KL8QNR5ZTOSD11I5A6" localSheetId="3" hidden="1">#REF!</definedName>
    <definedName name="BExIVEVYJ7KL8QNR5ZTOSD11I5A6" localSheetId="10" hidden="1">#REF!</definedName>
    <definedName name="BExIVEVYJ7KL8QNR5ZTOSD11I5A6" hidden="1">#REF!</definedName>
    <definedName name="BExIVJ30S9U8MA1TUBRND8DGF96D" localSheetId="9" hidden="1">#REF!</definedName>
    <definedName name="BExIVJ30S9U8MA1TUBRND8DGF96D" localSheetId="12" hidden="1">#REF!</definedName>
    <definedName name="BExIVJ30S9U8MA1TUBRND8DGF96D" localSheetId="3" hidden="1">#REF!</definedName>
    <definedName name="BExIVJ30S9U8MA1TUBRND8DGF96D" localSheetId="10" hidden="1">#REF!</definedName>
    <definedName name="BExIVJ30S9U8MA1TUBRND8DGF96D" hidden="1">#REF!</definedName>
    <definedName name="BExIVMOIPSEWSIHIDDLOXESQ28A0" localSheetId="9" hidden="1">#REF!</definedName>
    <definedName name="BExIVMOIPSEWSIHIDDLOXESQ28A0" localSheetId="12" hidden="1">#REF!</definedName>
    <definedName name="BExIVMOIPSEWSIHIDDLOXESQ28A0" localSheetId="3" hidden="1">#REF!</definedName>
    <definedName name="BExIVMOIPSEWSIHIDDLOXESQ28A0" localSheetId="10" hidden="1">#REF!</definedName>
    <definedName name="BExIVMOIPSEWSIHIDDLOXESQ28A0" hidden="1">#REF!</definedName>
    <definedName name="BExIVNVNJX9BYDLC88NG09YF5XQ6" localSheetId="9" hidden="1">#REF!</definedName>
    <definedName name="BExIVNVNJX9BYDLC88NG09YF5XQ6" localSheetId="12" hidden="1">#REF!</definedName>
    <definedName name="BExIVNVNJX9BYDLC88NG09YF5XQ6" localSheetId="3" hidden="1">#REF!</definedName>
    <definedName name="BExIVNVNJX9BYDLC88NG09YF5XQ6" localSheetId="10" hidden="1">#REF!</definedName>
    <definedName name="BExIVNVNJX9BYDLC88NG09YF5XQ6" hidden="1">#REF!</definedName>
    <definedName name="BExIVQVKLMGSRYT1LFZH0KUIA4OR" localSheetId="9" hidden="1">#REF!</definedName>
    <definedName name="BExIVQVKLMGSRYT1LFZH0KUIA4OR" localSheetId="12" hidden="1">#REF!</definedName>
    <definedName name="BExIVQVKLMGSRYT1LFZH0KUIA4OR" localSheetId="3" hidden="1">#REF!</definedName>
    <definedName name="BExIVQVKLMGSRYT1LFZH0KUIA4OR" localSheetId="10" hidden="1">#REF!</definedName>
    <definedName name="BExIVQVKLMGSRYT1LFZH0KUIA4OR" hidden="1">#REF!</definedName>
    <definedName name="BExIVYTFI35KNR2XSA6N8OJYUTUR" localSheetId="9" hidden="1">#REF!</definedName>
    <definedName name="BExIVYTFI35KNR2XSA6N8OJYUTUR" localSheetId="12" hidden="1">#REF!</definedName>
    <definedName name="BExIVYTFI35KNR2XSA6N8OJYUTUR" localSheetId="3" hidden="1">#REF!</definedName>
    <definedName name="BExIVYTFI35KNR2XSA6N8OJYUTUR" localSheetId="10" hidden="1">#REF!</definedName>
    <definedName name="BExIVYTFI35KNR2XSA6N8OJYUTUR" hidden="1">#REF!</definedName>
    <definedName name="BExIVZF05SNB8DE7VLQOFG9S41HS" localSheetId="9" hidden="1">#REF!</definedName>
    <definedName name="BExIVZF05SNB8DE7VLQOFG9S41HS" localSheetId="12" hidden="1">#REF!</definedName>
    <definedName name="BExIVZF05SNB8DE7VLQOFG9S41HS" localSheetId="3" hidden="1">#REF!</definedName>
    <definedName name="BExIVZF05SNB8DE7VLQOFG9S41HS" localSheetId="10" hidden="1">#REF!</definedName>
    <definedName name="BExIVZF05SNB8DE7VLQOFG9S41HS" hidden="1">#REF!</definedName>
    <definedName name="BExIWB3SY3WRIVIOF988DNNODBOA" localSheetId="9" hidden="1">#REF!</definedName>
    <definedName name="BExIWB3SY3WRIVIOF988DNNODBOA" localSheetId="12" hidden="1">#REF!</definedName>
    <definedName name="BExIWB3SY3WRIVIOF988DNNODBOA" localSheetId="3" hidden="1">#REF!</definedName>
    <definedName name="BExIWB3SY3WRIVIOF988DNNODBOA" localSheetId="10" hidden="1">#REF!</definedName>
    <definedName name="BExIWB3SY3WRIVIOF988DNNODBOA" hidden="1">#REF!</definedName>
    <definedName name="BExIWB99CG0H52LRD6QWPN4L6DV2" localSheetId="9" hidden="1">#REF!</definedName>
    <definedName name="BExIWB99CG0H52LRD6QWPN4L6DV2" localSheetId="12" hidden="1">#REF!</definedName>
    <definedName name="BExIWB99CG0H52LRD6QWPN4L6DV2" localSheetId="3" hidden="1">#REF!</definedName>
    <definedName name="BExIWB99CG0H52LRD6QWPN4L6DV2" localSheetId="10" hidden="1">#REF!</definedName>
    <definedName name="BExIWB99CG0H52LRD6QWPN4L6DV2" hidden="1">#REF!</definedName>
    <definedName name="BExIWG1W7XP9DFYYSZAIOSHM0QLQ" localSheetId="9" hidden="1">#REF!</definedName>
    <definedName name="BExIWG1W7XP9DFYYSZAIOSHM0QLQ" localSheetId="12" hidden="1">#REF!</definedName>
    <definedName name="BExIWG1W7XP9DFYYSZAIOSHM0QLQ" localSheetId="3" hidden="1">#REF!</definedName>
    <definedName name="BExIWG1W7XP9DFYYSZAIOSHM0QLQ" localSheetId="10" hidden="1">#REF!</definedName>
    <definedName name="BExIWG1W7XP9DFYYSZAIOSHM0QLQ" hidden="1">#REF!</definedName>
    <definedName name="BExIWH3KUK94B7833DD4TB0Y6KP9" localSheetId="9" hidden="1">#REF!</definedName>
    <definedName name="BExIWH3KUK94B7833DD4TB0Y6KP9" localSheetId="12" hidden="1">#REF!</definedName>
    <definedName name="BExIWH3KUK94B7833DD4TB0Y6KP9" localSheetId="3" hidden="1">#REF!</definedName>
    <definedName name="BExIWH3KUK94B7833DD4TB0Y6KP9" localSheetId="10" hidden="1">#REF!</definedName>
    <definedName name="BExIWH3KUK94B7833DD4TB0Y6KP9" hidden="1">#REF!</definedName>
    <definedName name="BExIWHZXYAALPLS8CSHZHJ82LBOH" localSheetId="9" hidden="1">#REF!</definedName>
    <definedName name="BExIWHZXYAALPLS8CSHZHJ82LBOH" localSheetId="12" hidden="1">#REF!</definedName>
    <definedName name="BExIWHZXYAALPLS8CSHZHJ82LBOH" localSheetId="3" hidden="1">#REF!</definedName>
    <definedName name="BExIWHZXYAALPLS8CSHZHJ82LBOH" localSheetId="10" hidden="1">#REF!</definedName>
    <definedName name="BExIWHZXYAALPLS8CSHZHJ82LBOH" hidden="1">#REF!</definedName>
    <definedName name="BExIWJY6FHR6KOO0P8U4IZ7VD42D" localSheetId="9" hidden="1">#REF!</definedName>
    <definedName name="BExIWJY6FHR6KOO0P8U4IZ7VD42D" localSheetId="12" hidden="1">#REF!</definedName>
    <definedName name="BExIWJY6FHR6KOO0P8U4IZ7VD42D" localSheetId="3" hidden="1">#REF!</definedName>
    <definedName name="BExIWJY6FHR6KOO0P8U4IZ7VD42D" localSheetId="10" hidden="1">#REF!</definedName>
    <definedName name="BExIWJY6FHR6KOO0P8U4IZ7VD42D" hidden="1">#REF!</definedName>
    <definedName name="BExIWKE9MGIDWORBI43AWTUNYFAN" localSheetId="9" hidden="1">#REF!</definedName>
    <definedName name="BExIWKE9MGIDWORBI43AWTUNYFAN" localSheetId="12" hidden="1">#REF!</definedName>
    <definedName name="BExIWKE9MGIDWORBI43AWTUNYFAN" localSheetId="3" hidden="1">#REF!</definedName>
    <definedName name="BExIWKE9MGIDWORBI43AWTUNYFAN" localSheetId="10" hidden="1">#REF!</definedName>
    <definedName name="BExIWKE9MGIDWORBI43AWTUNYFAN" hidden="1">#REF!</definedName>
    <definedName name="BExIWPHOYLSNGZKVD3RRKOEALEUG" localSheetId="9" hidden="1">#REF!</definedName>
    <definedName name="BExIWPHOYLSNGZKVD3RRKOEALEUG" localSheetId="12" hidden="1">#REF!</definedName>
    <definedName name="BExIWPHOYLSNGZKVD3RRKOEALEUG" localSheetId="3" hidden="1">#REF!</definedName>
    <definedName name="BExIWPHOYLSNGZKVD3RRKOEALEUG" localSheetId="10" hidden="1">#REF!</definedName>
    <definedName name="BExIWPHOYLSNGZKVD3RRKOEALEUG" hidden="1">#REF!</definedName>
    <definedName name="BExIWSHLD1QIZPL5ARLXOJ9Y2CAA" localSheetId="9" hidden="1">#REF!</definedName>
    <definedName name="BExIWSHLD1QIZPL5ARLXOJ9Y2CAA" localSheetId="12" hidden="1">#REF!</definedName>
    <definedName name="BExIWSHLD1QIZPL5ARLXOJ9Y2CAA" localSheetId="3" hidden="1">#REF!</definedName>
    <definedName name="BExIWSHLD1QIZPL5ARLXOJ9Y2CAA" localSheetId="10" hidden="1">#REF!</definedName>
    <definedName name="BExIWSHLD1QIZPL5ARLXOJ9Y2CAA" hidden="1">#REF!</definedName>
    <definedName name="BExIX34PM5DBTRHRQWP6PL6WIX88" localSheetId="9" hidden="1">#REF!</definedName>
    <definedName name="BExIX34PM5DBTRHRQWP6PL6WIX88" localSheetId="12" hidden="1">#REF!</definedName>
    <definedName name="BExIX34PM5DBTRHRQWP6PL6WIX88" localSheetId="3" hidden="1">#REF!</definedName>
    <definedName name="BExIX34PM5DBTRHRQWP6PL6WIX88" localSheetId="10" hidden="1">#REF!</definedName>
    <definedName name="BExIX34PM5DBTRHRQWP6PL6WIX88" hidden="1">#REF!</definedName>
    <definedName name="BExIX5OAP9KSUE5SIZCW9P39Q4WE" localSheetId="9" hidden="1">#REF!</definedName>
    <definedName name="BExIX5OAP9KSUE5SIZCW9P39Q4WE" localSheetId="12" hidden="1">#REF!</definedName>
    <definedName name="BExIX5OAP9KSUE5SIZCW9P39Q4WE" localSheetId="3" hidden="1">#REF!</definedName>
    <definedName name="BExIX5OAP9KSUE5SIZCW9P39Q4WE" localSheetId="10" hidden="1">#REF!</definedName>
    <definedName name="BExIX5OAP9KSUE5SIZCW9P39Q4WE" hidden="1">#REF!</definedName>
    <definedName name="BExIXGRJPVJMUDGSG7IHPXPNO69B" localSheetId="9" hidden="1">#REF!</definedName>
    <definedName name="BExIXGRJPVJMUDGSG7IHPXPNO69B" localSheetId="12" hidden="1">#REF!</definedName>
    <definedName name="BExIXGRJPVJMUDGSG7IHPXPNO69B" localSheetId="3" hidden="1">#REF!</definedName>
    <definedName name="BExIXGRJPVJMUDGSG7IHPXPNO69B" localSheetId="10" hidden="1">#REF!</definedName>
    <definedName name="BExIXGRJPVJMUDGSG7IHPXPNO69B" hidden="1">#REF!</definedName>
    <definedName name="BExIXGWVQ9WOO0NCJLXAU4PJPOPM" localSheetId="9" hidden="1">#REF!</definedName>
    <definedName name="BExIXGWVQ9WOO0NCJLXAU4PJPOPM" localSheetId="12" hidden="1">#REF!</definedName>
    <definedName name="BExIXGWVQ9WOO0NCJLXAU4PJPOPM" localSheetId="3" hidden="1">#REF!</definedName>
    <definedName name="BExIXGWVQ9WOO0NCJLXAU4PJPOPM" localSheetId="10" hidden="1">#REF!</definedName>
    <definedName name="BExIXGWVQ9WOO0NCJLXAU4PJPOPM" hidden="1">#REF!</definedName>
    <definedName name="BExIXLK6SEOTUWQVNLCH4SAKTVGQ" localSheetId="9" hidden="1">#REF!</definedName>
    <definedName name="BExIXLK6SEOTUWQVNLCH4SAKTVGQ" localSheetId="12" hidden="1">#REF!</definedName>
    <definedName name="BExIXLK6SEOTUWQVNLCH4SAKTVGQ" localSheetId="3" hidden="1">#REF!</definedName>
    <definedName name="BExIXLK6SEOTUWQVNLCH4SAKTVGQ" localSheetId="10" hidden="1">#REF!</definedName>
    <definedName name="BExIXLK6SEOTUWQVNLCH4SAKTVGQ" hidden="1">#REF!</definedName>
    <definedName name="BExIXM5R87ZL3FHALWZXYCPHGX3E" localSheetId="9" hidden="1">#REF!</definedName>
    <definedName name="BExIXM5R87ZL3FHALWZXYCPHGX3E" localSheetId="12" hidden="1">#REF!</definedName>
    <definedName name="BExIXM5R87ZL3FHALWZXYCPHGX3E" localSheetId="3" hidden="1">#REF!</definedName>
    <definedName name="BExIXM5R87ZL3FHALWZXYCPHGX3E" localSheetId="10" hidden="1">#REF!</definedName>
    <definedName name="BExIXM5R87ZL3FHALWZXYCPHGX3E" hidden="1">#REF!</definedName>
    <definedName name="BExIXN24YK8MIB3OZ905DHU9CDH1" localSheetId="9" hidden="1">#REF!</definedName>
    <definedName name="BExIXN24YK8MIB3OZ905DHU9CDH1" localSheetId="12" hidden="1">#REF!</definedName>
    <definedName name="BExIXN24YK8MIB3OZ905DHU9CDH1" localSheetId="3" hidden="1">#REF!</definedName>
    <definedName name="BExIXN24YK8MIB3OZ905DHU9CDH1" localSheetId="10" hidden="1">#REF!</definedName>
    <definedName name="BExIXN24YK8MIB3OZ905DHU9CDH1" hidden="1">#REF!</definedName>
    <definedName name="BExIXS036ZCKT2Z8XZKLZ8PFWQGL" localSheetId="9" hidden="1">#REF!</definedName>
    <definedName name="BExIXS036ZCKT2Z8XZKLZ8PFWQGL" localSheetId="12" hidden="1">#REF!</definedName>
    <definedName name="BExIXS036ZCKT2Z8XZKLZ8PFWQGL" localSheetId="3" hidden="1">#REF!</definedName>
    <definedName name="BExIXS036ZCKT2Z8XZKLZ8PFWQGL" localSheetId="10" hidden="1">#REF!</definedName>
    <definedName name="BExIXS036ZCKT2Z8XZKLZ8PFWQGL" hidden="1">#REF!</definedName>
    <definedName name="BExIXY5CF9PFM0P40AZ4U51TMWV0" localSheetId="9" hidden="1">#REF!</definedName>
    <definedName name="BExIXY5CF9PFM0P40AZ4U51TMWV0" localSheetId="12" hidden="1">#REF!</definedName>
    <definedName name="BExIXY5CF9PFM0P40AZ4U51TMWV0" localSheetId="3" hidden="1">#REF!</definedName>
    <definedName name="BExIXY5CF9PFM0P40AZ4U51TMWV0" localSheetId="10" hidden="1">#REF!</definedName>
    <definedName name="BExIXY5CF9PFM0P40AZ4U51TMWV0" hidden="1">#REF!</definedName>
    <definedName name="BExIYEXJBK8JDWIRSVV4RJSKZVV1" localSheetId="9" hidden="1">#REF!</definedName>
    <definedName name="BExIYEXJBK8JDWIRSVV4RJSKZVV1" localSheetId="12" hidden="1">#REF!</definedName>
    <definedName name="BExIYEXJBK8JDWIRSVV4RJSKZVV1" localSheetId="3" hidden="1">#REF!</definedName>
    <definedName name="BExIYEXJBK8JDWIRSVV4RJSKZVV1" localSheetId="10" hidden="1">#REF!</definedName>
    <definedName name="BExIYEXJBK8JDWIRSVV4RJSKZVV1" hidden="1">#REF!</definedName>
    <definedName name="BExIYFJ59KLIPRTGIHX9X07UVGT3" localSheetId="9" hidden="1">#REF!</definedName>
    <definedName name="BExIYFJ59KLIPRTGIHX9X07UVGT3" localSheetId="12" hidden="1">#REF!</definedName>
    <definedName name="BExIYFJ59KLIPRTGIHX9X07UVGT3" localSheetId="3" hidden="1">#REF!</definedName>
    <definedName name="BExIYFJ59KLIPRTGIHX9X07UVGT3" localSheetId="10" hidden="1">#REF!</definedName>
    <definedName name="BExIYFJ59KLIPRTGIHX9X07UVGT3" hidden="1">#REF!</definedName>
    <definedName name="BExIYHH7GZO6BU3DC4GRLH3FD3ZS" localSheetId="9" hidden="1">#REF!</definedName>
    <definedName name="BExIYHH7GZO6BU3DC4GRLH3FD3ZS" localSheetId="12" hidden="1">#REF!</definedName>
    <definedName name="BExIYHH7GZO6BU3DC4GRLH3FD3ZS" localSheetId="3" hidden="1">#REF!</definedName>
    <definedName name="BExIYHH7GZO6BU3DC4GRLH3FD3ZS" localSheetId="10" hidden="1">#REF!</definedName>
    <definedName name="BExIYHH7GZO6BU3DC4GRLH3FD3ZS" hidden="1">#REF!</definedName>
    <definedName name="BExIYHMPBTD67ZNUL9O76FZQHYPT" localSheetId="9" hidden="1">#REF!</definedName>
    <definedName name="BExIYHMPBTD67ZNUL9O76FZQHYPT" localSheetId="12" hidden="1">#REF!</definedName>
    <definedName name="BExIYHMPBTD67ZNUL9O76FZQHYPT" localSheetId="3" hidden="1">#REF!</definedName>
    <definedName name="BExIYHMPBTD67ZNUL9O76FZQHYPT" localSheetId="10" hidden="1">#REF!</definedName>
    <definedName name="BExIYHMPBTD67ZNUL9O76FZQHYPT" hidden="1">#REF!</definedName>
    <definedName name="BExIYI2RH0K4225XO970K2IQ1E79" localSheetId="9" hidden="1">#REF!</definedName>
    <definedName name="BExIYI2RH0K4225XO970K2IQ1E79" localSheetId="12" hidden="1">#REF!</definedName>
    <definedName name="BExIYI2RH0K4225XO970K2IQ1E79" localSheetId="3" hidden="1">#REF!</definedName>
    <definedName name="BExIYI2RH0K4225XO970K2IQ1E79" localSheetId="10" hidden="1">#REF!</definedName>
    <definedName name="BExIYI2RH0K4225XO970K2IQ1E79" hidden="1">#REF!</definedName>
    <definedName name="BExIYMPZ0KS2KOJFQAUQJ77L7701" localSheetId="9" hidden="1">#REF!</definedName>
    <definedName name="BExIYMPZ0KS2KOJFQAUQJ77L7701" localSheetId="12" hidden="1">#REF!</definedName>
    <definedName name="BExIYMPZ0KS2KOJFQAUQJ77L7701" localSheetId="3" hidden="1">#REF!</definedName>
    <definedName name="BExIYMPZ0KS2KOJFQAUQJ77L7701" localSheetId="10" hidden="1">#REF!</definedName>
    <definedName name="BExIYMPZ0KS2KOJFQAUQJ77L7701" hidden="1">#REF!</definedName>
    <definedName name="BExIYP9Q6FV9T0R9G3UDKLS4TTYX" localSheetId="9" hidden="1">#REF!</definedName>
    <definedName name="BExIYP9Q6FV9T0R9G3UDKLS4TTYX" localSheetId="12" hidden="1">#REF!</definedName>
    <definedName name="BExIYP9Q6FV9T0R9G3UDKLS4TTYX" localSheetId="3" hidden="1">#REF!</definedName>
    <definedName name="BExIYP9Q6FV9T0R9G3UDKLS4TTYX" localSheetId="10" hidden="1">#REF!</definedName>
    <definedName name="BExIYP9Q6FV9T0R9G3UDKLS4TTYX" hidden="1">#REF!</definedName>
    <definedName name="BExIYZGLDQ1TN7BIIN4RLDP31GIM" localSheetId="9" hidden="1">#REF!</definedName>
    <definedName name="BExIYZGLDQ1TN7BIIN4RLDP31GIM" localSheetId="12" hidden="1">#REF!</definedName>
    <definedName name="BExIYZGLDQ1TN7BIIN4RLDP31GIM" localSheetId="3" hidden="1">#REF!</definedName>
    <definedName name="BExIYZGLDQ1TN7BIIN4RLDP31GIM" localSheetId="10" hidden="1">#REF!</definedName>
    <definedName name="BExIYZGLDQ1TN7BIIN4RLDP31GIM" hidden="1">#REF!</definedName>
    <definedName name="BExIZ4K0EZJK6PW3L8SVKTJFSWW9" localSheetId="9" hidden="1">#REF!</definedName>
    <definedName name="BExIZ4K0EZJK6PW3L8SVKTJFSWW9" localSheetId="12" hidden="1">#REF!</definedName>
    <definedName name="BExIZ4K0EZJK6PW3L8SVKTJFSWW9" localSheetId="3" hidden="1">#REF!</definedName>
    <definedName name="BExIZ4K0EZJK6PW3L8SVKTJFSWW9" localSheetId="10" hidden="1">#REF!</definedName>
    <definedName name="BExIZ4K0EZJK6PW3L8SVKTJFSWW9" hidden="1">#REF!</definedName>
    <definedName name="BExIZAECOEZGBAO29QMV14E6XDIV" localSheetId="9" hidden="1">#REF!</definedName>
    <definedName name="BExIZAECOEZGBAO29QMV14E6XDIV" localSheetId="12" hidden="1">#REF!</definedName>
    <definedName name="BExIZAECOEZGBAO29QMV14E6XDIV" localSheetId="3" hidden="1">#REF!</definedName>
    <definedName name="BExIZAECOEZGBAO29QMV14E6XDIV" localSheetId="10" hidden="1">#REF!</definedName>
    <definedName name="BExIZAECOEZGBAO29QMV14E6XDIV" hidden="1">#REF!</definedName>
    <definedName name="BExIZHQR3N1546MQS83ZJ8I6SPZ3" localSheetId="9" hidden="1">#REF!</definedName>
    <definedName name="BExIZHQR3N1546MQS83ZJ8I6SPZ3" localSheetId="12" hidden="1">#REF!</definedName>
    <definedName name="BExIZHQR3N1546MQS83ZJ8I6SPZ3" localSheetId="3" hidden="1">#REF!</definedName>
    <definedName name="BExIZHQR3N1546MQS83ZJ8I6SPZ3" localSheetId="10" hidden="1">#REF!</definedName>
    <definedName name="BExIZHQR3N1546MQS83ZJ8I6SPZ3" hidden="1">#REF!</definedName>
    <definedName name="BExIZKVXYD5O2JBU81F2UFJZLLSI" localSheetId="9" hidden="1">#REF!</definedName>
    <definedName name="BExIZKVXYD5O2JBU81F2UFJZLLSI" localSheetId="12" hidden="1">#REF!</definedName>
    <definedName name="BExIZKVXYD5O2JBU81F2UFJZLLSI" localSheetId="3" hidden="1">#REF!</definedName>
    <definedName name="BExIZKVXYD5O2JBU81F2UFJZLLSI" localSheetId="10" hidden="1">#REF!</definedName>
    <definedName name="BExIZKVXYD5O2JBU81F2UFJZLLSI" hidden="1">#REF!</definedName>
    <definedName name="BExIZPZDHC8HGER83WHCZAHOX7LK" localSheetId="9" hidden="1">#REF!</definedName>
    <definedName name="BExIZPZDHC8HGER83WHCZAHOX7LK" localSheetId="12" hidden="1">#REF!</definedName>
    <definedName name="BExIZPZDHC8HGER83WHCZAHOX7LK" localSheetId="3" hidden="1">#REF!</definedName>
    <definedName name="BExIZPZDHC8HGER83WHCZAHOX7LK" localSheetId="10" hidden="1">#REF!</definedName>
    <definedName name="BExIZPZDHC8HGER83WHCZAHOX7LK" hidden="1">#REF!</definedName>
    <definedName name="BExIZQA5XCS39QKXMYR1MH2ZIGPS" localSheetId="9" hidden="1">#REF!</definedName>
    <definedName name="BExIZQA5XCS39QKXMYR1MH2ZIGPS" localSheetId="12" hidden="1">#REF!</definedName>
    <definedName name="BExIZQA5XCS39QKXMYR1MH2ZIGPS" localSheetId="3" hidden="1">#REF!</definedName>
    <definedName name="BExIZQA5XCS39QKXMYR1MH2ZIGPS" localSheetId="10" hidden="1">#REF!</definedName>
    <definedName name="BExIZQA5XCS39QKXMYR1MH2ZIGPS" hidden="1">#REF!</definedName>
    <definedName name="BExIZVDLRUNAL32D9KO9X7Y4PB3O" localSheetId="9" hidden="1">#REF!</definedName>
    <definedName name="BExIZVDLRUNAL32D9KO9X7Y4PB3O" localSheetId="12" hidden="1">#REF!</definedName>
    <definedName name="BExIZVDLRUNAL32D9KO9X7Y4PB3O" localSheetId="3" hidden="1">#REF!</definedName>
    <definedName name="BExIZVDLRUNAL32D9KO9X7Y4PB3O" localSheetId="10" hidden="1">#REF!</definedName>
    <definedName name="BExIZVDLRUNAL32D9KO9X7Y4PB3O" hidden="1">#REF!</definedName>
    <definedName name="BExIZY2PUZ0OF9YKK1B13IW0VS6G" localSheetId="9" hidden="1">#REF!</definedName>
    <definedName name="BExIZY2PUZ0OF9YKK1B13IW0VS6G" localSheetId="12" hidden="1">#REF!</definedName>
    <definedName name="BExIZY2PUZ0OF9YKK1B13IW0VS6G" localSheetId="3" hidden="1">#REF!</definedName>
    <definedName name="BExIZY2PUZ0OF9YKK1B13IW0VS6G" localSheetId="10" hidden="1">#REF!</definedName>
    <definedName name="BExIZY2PUZ0OF9YKK1B13IW0VS6G" hidden="1">#REF!</definedName>
    <definedName name="BExJ08KBRR2XMWW3VZMPSQKXHZUH" localSheetId="9" hidden="1">#REF!</definedName>
    <definedName name="BExJ08KBRR2XMWW3VZMPSQKXHZUH" localSheetId="12" hidden="1">#REF!</definedName>
    <definedName name="BExJ08KBRR2XMWW3VZMPSQKXHZUH" localSheetId="3" hidden="1">#REF!</definedName>
    <definedName name="BExJ08KBRR2XMWW3VZMPSQKXHZUH" localSheetId="10" hidden="1">#REF!</definedName>
    <definedName name="BExJ08KBRR2XMWW3VZMPSQKXHZUH" hidden="1">#REF!</definedName>
    <definedName name="BExJ0DYJWXGE7DA39PYL3WM05U9O" localSheetId="9" hidden="1">#REF!</definedName>
    <definedName name="BExJ0DYJWXGE7DA39PYL3WM05U9O" localSheetId="12" hidden="1">#REF!</definedName>
    <definedName name="BExJ0DYJWXGE7DA39PYL3WM05U9O" localSheetId="3" hidden="1">#REF!</definedName>
    <definedName name="BExJ0DYJWXGE7DA39PYL3WM05U9O" localSheetId="10" hidden="1">#REF!</definedName>
    <definedName name="BExJ0DYJWXGE7DA39PYL3WM05U9O" hidden="1">#REF!</definedName>
    <definedName name="BExJ0JYDEZPM2303TRBXOZ74M7N6" localSheetId="9" hidden="1">#REF!</definedName>
    <definedName name="BExJ0JYDEZPM2303TRBXOZ74M7N6" localSheetId="12" hidden="1">#REF!</definedName>
    <definedName name="BExJ0JYDEZPM2303TRBXOZ74M7N6" localSheetId="3" hidden="1">#REF!</definedName>
    <definedName name="BExJ0JYDEZPM2303TRBXOZ74M7N6" localSheetId="10" hidden="1">#REF!</definedName>
    <definedName name="BExJ0JYDEZPM2303TRBXOZ74M7N6" hidden="1">#REF!</definedName>
    <definedName name="BExJ0MY8SY5J5V50H3UKE78ODTVB" localSheetId="9" hidden="1">#REF!</definedName>
    <definedName name="BExJ0MY8SY5J5V50H3UKE78ODTVB" localSheetId="12" hidden="1">#REF!</definedName>
    <definedName name="BExJ0MY8SY5J5V50H3UKE78ODTVB" localSheetId="3" hidden="1">#REF!</definedName>
    <definedName name="BExJ0MY8SY5J5V50H3UKE78ODTVB" localSheetId="10" hidden="1">#REF!</definedName>
    <definedName name="BExJ0MY8SY5J5V50H3UKE78ODTVB" hidden="1">#REF!</definedName>
    <definedName name="BExJ0YC98G37ML4N8FLP8D95EFRF" localSheetId="9" hidden="1">#REF!</definedName>
    <definedName name="BExJ0YC98G37ML4N8FLP8D95EFRF" localSheetId="12" hidden="1">#REF!</definedName>
    <definedName name="BExJ0YC98G37ML4N8FLP8D95EFRF" localSheetId="3" hidden="1">#REF!</definedName>
    <definedName name="BExJ0YC98G37ML4N8FLP8D95EFRF" localSheetId="10" hidden="1">#REF!</definedName>
    <definedName name="BExJ0YC98G37ML4N8FLP8D95EFRF" hidden="1">#REF!</definedName>
    <definedName name="BExKCDYKAEV45AFXHVHZZ62E5BM3" localSheetId="9" hidden="1">#REF!</definedName>
    <definedName name="BExKCDYKAEV45AFXHVHZZ62E5BM3" localSheetId="12" hidden="1">#REF!</definedName>
    <definedName name="BExKCDYKAEV45AFXHVHZZ62E5BM3" localSheetId="3" hidden="1">#REF!</definedName>
    <definedName name="BExKCDYKAEV45AFXHVHZZ62E5BM3" localSheetId="10" hidden="1">#REF!</definedName>
    <definedName name="BExKCDYKAEV45AFXHVHZZ62E5BM3" hidden="1">#REF!</definedName>
    <definedName name="BExKCYXU0W2VQVDI3N3N37K2598P" localSheetId="9" hidden="1">#REF!</definedName>
    <definedName name="BExKCYXU0W2VQVDI3N3N37K2598P" localSheetId="12" hidden="1">#REF!</definedName>
    <definedName name="BExKCYXU0W2VQVDI3N3N37K2598P" localSheetId="3" hidden="1">#REF!</definedName>
    <definedName name="BExKCYXU0W2VQVDI3N3N37K2598P" localSheetId="10" hidden="1">#REF!</definedName>
    <definedName name="BExKCYXU0W2VQVDI3N3N37K2598P" hidden="1">#REF!</definedName>
    <definedName name="BExKDJX3Z1TS0WFDD9EAO42JHL9G" localSheetId="9" hidden="1">#REF!</definedName>
    <definedName name="BExKDJX3Z1TS0WFDD9EAO42JHL9G" localSheetId="12" hidden="1">#REF!</definedName>
    <definedName name="BExKDJX3Z1TS0WFDD9EAO42JHL9G" localSheetId="3" hidden="1">#REF!</definedName>
    <definedName name="BExKDJX3Z1TS0WFDD9EAO42JHL9G" localSheetId="10" hidden="1">#REF!</definedName>
    <definedName name="BExKDJX3Z1TS0WFDD9EAO42JHL9G" hidden="1">#REF!</definedName>
    <definedName name="BExKDK7WVA5I2WBACAZHAHN35D0I" localSheetId="9" hidden="1">#REF!</definedName>
    <definedName name="BExKDK7WVA5I2WBACAZHAHN35D0I" localSheetId="12" hidden="1">#REF!</definedName>
    <definedName name="BExKDK7WVA5I2WBACAZHAHN35D0I" localSheetId="3" hidden="1">#REF!</definedName>
    <definedName name="BExKDK7WVA5I2WBACAZHAHN35D0I" localSheetId="10" hidden="1">#REF!</definedName>
    <definedName name="BExKDK7WVA5I2WBACAZHAHN35D0I" hidden="1">#REF!</definedName>
    <definedName name="BExKDKO0W4AGQO1V7K6Q4VM750FT" localSheetId="9" hidden="1">#REF!</definedName>
    <definedName name="BExKDKO0W4AGQO1V7K6Q4VM750FT" localSheetId="12" hidden="1">#REF!</definedName>
    <definedName name="BExKDKO0W4AGQO1V7K6Q4VM750FT" localSheetId="3" hidden="1">#REF!</definedName>
    <definedName name="BExKDKO0W4AGQO1V7K6Q4VM750FT" localSheetId="10" hidden="1">#REF!</definedName>
    <definedName name="BExKDKO0W4AGQO1V7K6Q4VM750FT" hidden="1">#REF!</definedName>
    <definedName name="BExKDLF10G7W77J87QWH3ZGLUCLW" localSheetId="9" hidden="1">#REF!</definedName>
    <definedName name="BExKDLF10G7W77J87QWH3ZGLUCLW" localSheetId="12" hidden="1">#REF!</definedName>
    <definedName name="BExKDLF10G7W77J87QWH3ZGLUCLW" localSheetId="3" hidden="1">#REF!</definedName>
    <definedName name="BExKDLF10G7W77J87QWH3ZGLUCLW" localSheetId="10" hidden="1">#REF!</definedName>
    <definedName name="BExKDLF10G7W77J87QWH3ZGLUCLW" hidden="1">#REF!</definedName>
    <definedName name="BExKE2NDBQ14HOJH945N4W9ZZFJO" localSheetId="9" hidden="1">#REF!</definedName>
    <definedName name="BExKE2NDBQ14HOJH945N4W9ZZFJO" localSheetId="12" hidden="1">#REF!</definedName>
    <definedName name="BExKE2NDBQ14HOJH945N4W9ZZFJO" localSheetId="3" hidden="1">#REF!</definedName>
    <definedName name="BExKE2NDBQ14HOJH945N4W9ZZFJO" localSheetId="10" hidden="1">#REF!</definedName>
    <definedName name="BExKE2NDBQ14HOJH945N4W9ZZFJO" hidden="1">#REF!</definedName>
    <definedName name="BExKEFE0I3MT6ZLC4T1L9465HKTN" localSheetId="9" hidden="1">#REF!</definedName>
    <definedName name="BExKEFE0I3MT6ZLC4T1L9465HKTN" localSheetId="12" hidden="1">#REF!</definedName>
    <definedName name="BExKEFE0I3MT6ZLC4T1L9465HKTN" localSheetId="3" hidden="1">#REF!</definedName>
    <definedName name="BExKEFE0I3MT6ZLC4T1L9465HKTN" localSheetId="10" hidden="1">#REF!</definedName>
    <definedName name="BExKEFE0I3MT6ZLC4T1L9465HKTN" hidden="1">#REF!</definedName>
    <definedName name="BExKEK6O5BVJP4VY02FY7JNAZ6BT" localSheetId="9" hidden="1">#REF!</definedName>
    <definedName name="BExKEK6O5BVJP4VY02FY7JNAZ6BT" localSheetId="12" hidden="1">#REF!</definedName>
    <definedName name="BExKEK6O5BVJP4VY02FY7JNAZ6BT" localSheetId="3" hidden="1">#REF!</definedName>
    <definedName name="BExKEK6O5BVJP4VY02FY7JNAZ6BT" localSheetId="10" hidden="1">#REF!</definedName>
    <definedName name="BExKEK6O5BVJP4VY02FY7JNAZ6BT" hidden="1">#REF!</definedName>
    <definedName name="BExKEKXK6E6QX339ELPXDIRZSJE0" localSheetId="9" hidden="1">#REF!</definedName>
    <definedName name="BExKEKXK6E6QX339ELPXDIRZSJE0" localSheetId="12" hidden="1">#REF!</definedName>
    <definedName name="BExKEKXK6E6QX339ELPXDIRZSJE0" localSheetId="3" hidden="1">#REF!</definedName>
    <definedName name="BExKEKXK6E6QX339ELPXDIRZSJE0" localSheetId="10" hidden="1">#REF!</definedName>
    <definedName name="BExKEKXK6E6QX339ELPXDIRZSJE0" hidden="1">#REF!</definedName>
    <definedName name="BExKEMFI35R0D4WN4A59V9QH7I5S" localSheetId="9" hidden="1">#REF!</definedName>
    <definedName name="BExKEMFI35R0D4WN4A59V9QH7I5S" localSheetId="12" hidden="1">#REF!</definedName>
    <definedName name="BExKEMFI35R0D4WN4A59V9QH7I5S" localSheetId="3" hidden="1">#REF!</definedName>
    <definedName name="BExKEMFI35R0D4WN4A59V9QH7I5S" localSheetId="10" hidden="1">#REF!</definedName>
    <definedName name="BExKEMFI35R0D4WN4A59V9QH7I5S" hidden="1">#REF!</definedName>
    <definedName name="BExKEOOIBMP7N8033EY2CJYCBX6H" localSheetId="9" hidden="1">#REF!</definedName>
    <definedName name="BExKEOOIBMP7N8033EY2CJYCBX6H" localSheetId="12" hidden="1">#REF!</definedName>
    <definedName name="BExKEOOIBMP7N8033EY2CJYCBX6H" localSheetId="3" hidden="1">#REF!</definedName>
    <definedName name="BExKEOOIBMP7N8033EY2CJYCBX6H" localSheetId="10" hidden="1">#REF!</definedName>
    <definedName name="BExKEOOIBMP7N8033EY2CJYCBX6H" hidden="1">#REF!</definedName>
    <definedName name="BExKEW0RR5LA3VC46A2BEOOMQE56" localSheetId="9" hidden="1">#REF!</definedName>
    <definedName name="BExKEW0RR5LA3VC46A2BEOOMQE56" localSheetId="12" hidden="1">#REF!</definedName>
    <definedName name="BExKEW0RR5LA3VC46A2BEOOMQE56" localSheetId="3" hidden="1">#REF!</definedName>
    <definedName name="BExKEW0RR5LA3VC46A2BEOOMQE56" localSheetId="10" hidden="1">#REF!</definedName>
    <definedName name="BExKEW0RR5LA3VC46A2BEOOMQE56" hidden="1">#REF!</definedName>
    <definedName name="BExKF37PTJB4PE1PUQWG20ASBX4E" localSheetId="9" hidden="1">#REF!</definedName>
    <definedName name="BExKF37PTJB4PE1PUQWG20ASBX4E" localSheetId="12" hidden="1">#REF!</definedName>
    <definedName name="BExKF37PTJB4PE1PUQWG20ASBX4E" localSheetId="3" hidden="1">#REF!</definedName>
    <definedName name="BExKF37PTJB4PE1PUQWG20ASBX4E" localSheetId="10" hidden="1">#REF!</definedName>
    <definedName name="BExKF37PTJB4PE1PUQWG20ASBX4E" hidden="1">#REF!</definedName>
    <definedName name="BExKFA3VI1CZK21SM0N3LZWT9LA1" localSheetId="9" hidden="1">#REF!</definedName>
    <definedName name="BExKFA3VI1CZK21SM0N3LZWT9LA1" localSheetId="12" hidden="1">#REF!</definedName>
    <definedName name="BExKFA3VI1CZK21SM0N3LZWT9LA1" localSheetId="3" hidden="1">#REF!</definedName>
    <definedName name="BExKFA3VI1CZK21SM0N3LZWT9LA1" localSheetId="10" hidden="1">#REF!</definedName>
    <definedName name="BExKFA3VI1CZK21SM0N3LZWT9LA1" hidden="1">#REF!</definedName>
    <definedName name="BExKFBB29XXT9A2LVUXYSIVKPWGB" localSheetId="9" hidden="1">#REF!</definedName>
    <definedName name="BExKFBB29XXT9A2LVUXYSIVKPWGB" localSheetId="12" hidden="1">#REF!</definedName>
    <definedName name="BExKFBB29XXT9A2LVUXYSIVKPWGB" localSheetId="3" hidden="1">#REF!</definedName>
    <definedName name="BExKFBB29XXT9A2LVUXYSIVKPWGB" localSheetId="10" hidden="1">#REF!</definedName>
    <definedName name="BExKFBB29XXT9A2LVUXYSIVKPWGB" hidden="1">#REF!</definedName>
    <definedName name="BExKFINBFV5J2NFRCL4YUO3YF0ZE" localSheetId="9" hidden="1">#REF!</definedName>
    <definedName name="BExKFINBFV5J2NFRCL4YUO3YF0ZE" localSheetId="12" hidden="1">#REF!</definedName>
    <definedName name="BExKFINBFV5J2NFRCL4YUO3YF0ZE" localSheetId="3" hidden="1">#REF!</definedName>
    <definedName name="BExKFINBFV5J2NFRCL4YUO3YF0ZE" localSheetId="10" hidden="1">#REF!</definedName>
    <definedName name="BExKFINBFV5J2NFRCL4YUO3YF0ZE" hidden="1">#REF!</definedName>
    <definedName name="BExKFISRBFACTAMJSALEYMY66F6X" localSheetId="9" hidden="1">#REF!</definedName>
    <definedName name="BExKFISRBFACTAMJSALEYMY66F6X" localSheetId="12" hidden="1">#REF!</definedName>
    <definedName name="BExKFISRBFACTAMJSALEYMY66F6X" localSheetId="3" hidden="1">#REF!</definedName>
    <definedName name="BExKFISRBFACTAMJSALEYMY66F6X" localSheetId="10" hidden="1">#REF!</definedName>
    <definedName name="BExKFISRBFACTAMJSALEYMY66F6X" hidden="1">#REF!</definedName>
    <definedName name="BExKFOSK5DJ151C4E8544UWMYTOC" localSheetId="9" hidden="1">#REF!</definedName>
    <definedName name="BExKFOSK5DJ151C4E8544UWMYTOC" localSheetId="12" hidden="1">#REF!</definedName>
    <definedName name="BExKFOSK5DJ151C4E8544UWMYTOC" localSheetId="3" hidden="1">#REF!</definedName>
    <definedName name="BExKFOSK5DJ151C4E8544UWMYTOC" localSheetId="10" hidden="1">#REF!</definedName>
    <definedName name="BExKFOSK5DJ151C4E8544UWMYTOC" hidden="1">#REF!</definedName>
    <definedName name="BExKFWL3DE1V1VOVHAFYBE85QUB7" localSheetId="9" hidden="1">#REF!</definedName>
    <definedName name="BExKFWL3DE1V1VOVHAFYBE85QUB7" localSheetId="12" hidden="1">#REF!</definedName>
    <definedName name="BExKFWL3DE1V1VOVHAFYBE85QUB7" localSheetId="3" hidden="1">#REF!</definedName>
    <definedName name="BExKFWL3DE1V1VOVHAFYBE85QUB7" localSheetId="10" hidden="1">#REF!</definedName>
    <definedName name="BExKFWL3DE1V1VOVHAFYBE85QUB7" hidden="1">#REF!</definedName>
    <definedName name="BExKFXS9NDEWPZDVGLTMOM3CFO7N" localSheetId="9" hidden="1">#REF!</definedName>
    <definedName name="BExKFXS9NDEWPZDVGLTMOM3CFO7N" localSheetId="12" hidden="1">#REF!</definedName>
    <definedName name="BExKFXS9NDEWPZDVGLTMOM3CFO7N" localSheetId="3" hidden="1">#REF!</definedName>
    <definedName name="BExKFXS9NDEWPZDVGLTMOM3CFO7N" localSheetId="10" hidden="1">#REF!</definedName>
    <definedName name="BExKFXS9NDEWPZDVGLTMOM3CFO7N" hidden="1">#REF!</definedName>
    <definedName name="BExKFYJC4EVEV54F82K6VKP7Q3OU" localSheetId="9" hidden="1">#REF!</definedName>
    <definedName name="BExKFYJC4EVEV54F82K6VKP7Q3OU" localSheetId="12" hidden="1">#REF!</definedName>
    <definedName name="BExKFYJC4EVEV54F82K6VKP7Q3OU" localSheetId="3" hidden="1">#REF!</definedName>
    <definedName name="BExKFYJC4EVEV54F82K6VKP7Q3OU" localSheetId="10" hidden="1">#REF!</definedName>
    <definedName name="BExKFYJC4EVEV54F82K6VKP7Q3OU" hidden="1">#REF!</definedName>
    <definedName name="BExKG4IYHBKQQ8J8FN10GB2IKO33" localSheetId="9" hidden="1">#REF!</definedName>
    <definedName name="BExKG4IYHBKQQ8J8FN10GB2IKO33" localSheetId="12" hidden="1">#REF!</definedName>
    <definedName name="BExKG4IYHBKQQ8J8FN10GB2IKO33" localSheetId="3" hidden="1">#REF!</definedName>
    <definedName name="BExKG4IYHBKQQ8J8FN10GB2IKO33" localSheetId="10" hidden="1">#REF!</definedName>
    <definedName name="BExKG4IYHBKQQ8J8FN10GB2IKO33" hidden="1">#REF!</definedName>
    <definedName name="BExKGBVDO2JNJUFOFQMF0RJG03ZK" localSheetId="9" hidden="1">#REF!</definedName>
    <definedName name="BExKGBVDO2JNJUFOFQMF0RJG03ZK" localSheetId="12" hidden="1">#REF!</definedName>
    <definedName name="BExKGBVDO2JNJUFOFQMF0RJG03ZK" localSheetId="3" hidden="1">#REF!</definedName>
    <definedName name="BExKGBVDO2JNJUFOFQMF0RJG03ZK" localSheetId="10" hidden="1">#REF!</definedName>
    <definedName name="BExKGBVDO2JNJUFOFQMF0RJG03ZK" hidden="1">#REF!</definedName>
    <definedName name="BExKGF0L44S78D33WMQ1A75TRKB9" localSheetId="9" hidden="1">#REF!</definedName>
    <definedName name="BExKGF0L44S78D33WMQ1A75TRKB9" localSheetId="12" hidden="1">#REF!</definedName>
    <definedName name="BExKGF0L44S78D33WMQ1A75TRKB9" localSheetId="3" hidden="1">#REF!</definedName>
    <definedName name="BExKGF0L44S78D33WMQ1A75TRKB9" localSheetId="10" hidden="1">#REF!</definedName>
    <definedName name="BExKGF0L44S78D33WMQ1A75TRKB9" hidden="1">#REF!</definedName>
    <definedName name="BExKGFRN31B3G20LMQ4LRF879J68" localSheetId="9" hidden="1">#REF!</definedName>
    <definedName name="BExKGFRN31B3G20LMQ4LRF879J68" localSheetId="12" hidden="1">#REF!</definedName>
    <definedName name="BExKGFRN31B3G20LMQ4LRF879J68" localSheetId="3" hidden="1">#REF!</definedName>
    <definedName name="BExKGFRN31B3G20LMQ4LRF879J68" localSheetId="10" hidden="1">#REF!</definedName>
    <definedName name="BExKGFRN31B3G20LMQ4LRF879J68" hidden="1">#REF!</definedName>
    <definedName name="BExKGJD3U3ADZILP20U3EURP0UQP" localSheetId="9" hidden="1">#REF!</definedName>
    <definedName name="BExKGJD3U3ADZILP20U3EURP0UQP" localSheetId="12" hidden="1">#REF!</definedName>
    <definedName name="BExKGJD3U3ADZILP20U3EURP0UQP" localSheetId="3" hidden="1">#REF!</definedName>
    <definedName name="BExKGJD3U3ADZILP20U3EURP0UQP" localSheetId="10" hidden="1">#REF!</definedName>
    <definedName name="BExKGJD3U3ADZILP20U3EURP0UQP" hidden="1">#REF!</definedName>
    <definedName name="BExKGNK5YGKP0YHHTAAOV17Z9EIM" localSheetId="9" hidden="1">#REF!</definedName>
    <definedName name="BExKGNK5YGKP0YHHTAAOV17Z9EIM" localSheetId="12" hidden="1">#REF!</definedName>
    <definedName name="BExKGNK5YGKP0YHHTAAOV17Z9EIM" localSheetId="3" hidden="1">#REF!</definedName>
    <definedName name="BExKGNK5YGKP0YHHTAAOV17Z9EIM" localSheetId="10" hidden="1">#REF!</definedName>
    <definedName name="BExKGNK5YGKP0YHHTAAOV17Z9EIM" hidden="1">#REF!</definedName>
    <definedName name="BExKGQ3T3TWGZUSNVWJE1XWXHGRQ" localSheetId="12" hidden="1">#REF!</definedName>
    <definedName name="BExKGQ3T3TWGZUSNVWJE1XWXHGRQ" hidden="1">#REF!</definedName>
    <definedName name="BExKGV77YH9YXIQTRKK2331QGYKF" localSheetId="9" hidden="1">#REF!</definedName>
    <definedName name="BExKGV77YH9YXIQTRKK2331QGYKF" localSheetId="12" hidden="1">#REF!</definedName>
    <definedName name="BExKGV77YH9YXIQTRKK2331QGYKF" localSheetId="3" hidden="1">#REF!</definedName>
    <definedName name="BExKGV77YH9YXIQTRKK2331QGYKF" localSheetId="10" hidden="1">#REF!</definedName>
    <definedName name="BExKGV77YH9YXIQTRKK2331QGYKF" hidden="1">#REF!</definedName>
    <definedName name="BExKH3FTZ5VGTB86W9M4AB39R0G8" localSheetId="9" hidden="1">#REF!</definedName>
    <definedName name="BExKH3FTZ5VGTB86W9M4AB39R0G8" localSheetId="12" hidden="1">#REF!</definedName>
    <definedName name="BExKH3FTZ5VGTB86W9M4AB39R0G8" localSheetId="3" hidden="1">#REF!</definedName>
    <definedName name="BExKH3FTZ5VGTB86W9M4AB39R0G8" localSheetId="10" hidden="1">#REF!</definedName>
    <definedName name="BExKH3FTZ5VGTB86W9M4AB39R0G8" hidden="1">#REF!</definedName>
    <definedName name="BExKH3FV5U5O6XZM7STS3NZKQFGJ" localSheetId="9" hidden="1">#REF!</definedName>
    <definedName name="BExKH3FV5U5O6XZM7STS3NZKQFGJ" localSheetId="12" hidden="1">#REF!</definedName>
    <definedName name="BExKH3FV5U5O6XZM7STS3NZKQFGJ" localSheetId="3" hidden="1">#REF!</definedName>
    <definedName name="BExKH3FV5U5O6XZM7STS3NZKQFGJ" localSheetId="10" hidden="1">#REF!</definedName>
    <definedName name="BExKH3FV5U5O6XZM7STS3NZKQFGJ" hidden="1">#REF!</definedName>
    <definedName name="BExKH3W5435VN8DZ68OCKI93SEO4" localSheetId="9" hidden="1">#REF!</definedName>
    <definedName name="BExKH3W5435VN8DZ68OCKI93SEO4" localSheetId="12" hidden="1">#REF!</definedName>
    <definedName name="BExKH3W5435VN8DZ68OCKI93SEO4" localSheetId="3" hidden="1">#REF!</definedName>
    <definedName name="BExKH3W5435VN8DZ68OCKI93SEO4" localSheetId="10" hidden="1">#REF!</definedName>
    <definedName name="BExKH3W5435VN8DZ68OCKI93SEO4" hidden="1">#REF!</definedName>
    <definedName name="BExKH9L4L5ZUAA98QAZ7DB7YH4QE" localSheetId="9" hidden="1">#REF!</definedName>
    <definedName name="BExKH9L4L5ZUAA98QAZ7DB7YH4QE" localSheetId="12" hidden="1">#REF!</definedName>
    <definedName name="BExKH9L4L5ZUAA98QAZ7DB7YH4QE" localSheetId="3" hidden="1">#REF!</definedName>
    <definedName name="BExKH9L4L5ZUAA98QAZ7DB7YH4QE" localSheetId="10" hidden="1">#REF!</definedName>
    <definedName name="BExKH9L4L5ZUAA98QAZ7DB7YH4QE" hidden="1">#REF!</definedName>
    <definedName name="BExKHAMUH8NR3HRV0V6FHJE3ROLN" localSheetId="9" hidden="1">#REF!</definedName>
    <definedName name="BExKHAMUH8NR3HRV0V6FHJE3ROLN" localSheetId="12" hidden="1">#REF!</definedName>
    <definedName name="BExKHAMUH8NR3HRV0V6FHJE3ROLN" localSheetId="3" hidden="1">#REF!</definedName>
    <definedName name="BExKHAMUH8NR3HRV0V6FHJE3ROLN" localSheetId="10" hidden="1">#REF!</definedName>
    <definedName name="BExKHAMUH8NR3HRV0V6FHJE3ROLN" hidden="1">#REF!</definedName>
    <definedName name="BExKHCFKOWFHO2WW0N7Y5XDXEWAO" localSheetId="9" hidden="1">#REF!</definedName>
    <definedName name="BExKHCFKOWFHO2WW0N7Y5XDXEWAO" localSheetId="12" hidden="1">#REF!</definedName>
    <definedName name="BExKHCFKOWFHO2WW0N7Y5XDXEWAO" localSheetId="3" hidden="1">#REF!</definedName>
    <definedName name="BExKHCFKOWFHO2WW0N7Y5XDXEWAO" localSheetId="10" hidden="1">#REF!</definedName>
    <definedName name="BExKHCFKOWFHO2WW0N7Y5XDXEWAO" hidden="1">#REF!</definedName>
    <definedName name="BExKHIVLONZ46HLMR50DEXKEUNEP" localSheetId="9" hidden="1">#REF!</definedName>
    <definedName name="BExKHIVLONZ46HLMR50DEXKEUNEP" localSheetId="12" hidden="1">#REF!</definedName>
    <definedName name="BExKHIVLONZ46HLMR50DEXKEUNEP" localSheetId="3" hidden="1">#REF!</definedName>
    <definedName name="BExKHIVLONZ46HLMR50DEXKEUNEP" localSheetId="10" hidden="1">#REF!</definedName>
    <definedName name="BExKHIVLONZ46HLMR50DEXKEUNEP" hidden="1">#REF!</definedName>
    <definedName name="BExKHPM9XA0ADDK7TUR0N38EXWEP" localSheetId="9" hidden="1">#REF!</definedName>
    <definedName name="BExKHPM9XA0ADDK7TUR0N38EXWEP" localSheetId="12" hidden="1">#REF!</definedName>
    <definedName name="BExKHPM9XA0ADDK7TUR0N38EXWEP" localSheetId="3" hidden="1">#REF!</definedName>
    <definedName name="BExKHPM9XA0ADDK7TUR0N38EXWEP" localSheetId="10" hidden="1">#REF!</definedName>
    <definedName name="BExKHPM9XA0ADDK7TUR0N38EXWEP" hidden="1">#REF!</definedName>
    <definedName name="BExKHQYXEM47TMIQRQVHE4T5LT8K" localSheetId="9" hidden="1">#REF!</definedName>
    <definedName name="BExKHQYXEM47TMIQRQVHE4T5LT8K" localSheetId="12" hidden="1">#REF!</definedName>
    <definedName name="BExKHQYXEM47TMIQRQVHE4T5LT8K" localSheetId="3" hidden="1">#REF!</definedName>
    <definedName name="BExKHQYXEM47TMIQRQVHE4T5LT8K" localSheetId="10" hidden="1">#REF!</definedName>
    <definedName name="BExKHQYXEM47TMIQRQVHE4T5LT8K" hidden="1">#REF!</definedName>
    <definedName name="BExKI4076KXCDE5KXL79KT36OKLO" localSheetId="9" hidden="1">#REF!</definedName>
    <definedName name="BExKI4076KXCDE5KXL79KT36OKLO" localSheetId="12" hidden="1">#REF!</definedName>
    <definedName name="BExKI4076KXCDE5KXL79KT36OKLO" localSheetId="3" hidden="1">#REF!</definedName>
    <definedName name="BExKI4076KXCDE5KXL79KT36OKLO" localSheetId="10" hidden="1">#REF!</definedName>
    <definedName name="BExKI4076KXCDE5KXL79KT36OKLO" hidden="1">#REF!</definedName>
    <definedName name="BExKI7AUWXBP1WBLFRIYSNQZDWCY" localSheetId="9" hidden="1">#REF!</definedName>
    <definedName name="BExKI7AUWXBP1WBLFRIYSNQZDWCY" localSheetId="12" hidden="1">#REF!</definedName>
    <definedName name="BExKI7AUWXBP1WBLFRIYSNQZDWCY" localSheetId="3" hidden="1">#REF!</definedName>
    <definedName name="BExKI7AUWXBP1WBLFRIYSNQZDWCY" localSheetId="10" hidden="1">#REF!</definedName>
    <definedName name="BExKI7AUWXBP1WBLFRIYSNQZDWCY" hidden="1">#REF!</definedName>
    <definedName name="BExKI7LO70WYISR7Q0Y1ZDWO9M3B" localSheetId="9" hidden="1">#REF!</definedName>
    <definedName name="BExKI7LO70WYISR7Q0Y1ZDWO9M3B" localSheetId="12" hidden="1">#REF!</definedName>
    <definedName name="BExKI7LO70WYISR7Q0Y1ZDWO9M3B" localSheetId="3" hidden="1">#REF!</definedName>
    <definedName name="BExKI7LO70WYISR7Q0Y1ZDWO9M3B" localSheetId="10" hidden="1">#REF!</definedName>
    <definedName name="BExKI7LO70WYISR7Q0Y1ZDWO9M3B" hidden="1">#REF!</definedName>
    <definedName name="BExKIF3EIT434ZQKMDXUBJCRLMK8" localSheetId="9" hidden="1">#REF!</definedName>
    <definedName name="BExKIF3EIT434ZQKMDXUBJCRLMK8" localSheetId="12" hidden="1">#REF!</definedName>
    <definedName name="BExKIF3EIT434ZQKMDXUBJCRLMK8" localSheetId="3" hidden="1">#REF!</definedName>
    <definedName name="BExKIF3EIT434ZQKMDXUBJCRLMK8" localSheetId="10" hidden="1">#REF!</definedName>
    <definedName name="BExKIF3EIT434ZQKMDXUBJCRLMK8" hidden="1">#REF!</definedName>
    <definedName name="BExKIGQV6TXIZG039HBOJU62WP2U" localSheetId="9" hidden="1">#REF!</definedName>
    <definedName name="BExKIGQV6TXIZG039HBOJU62WP2U" localSheetId="12" hidden="1">#REF!</definedName>
    <definedName name="BExKIGQV6TXIZG039HBOJU62WP2U" localSheetId="3" hidden="1">#REF!</definedName>
    <definedName name="BExKIGQV6TXIZG039HBOJU62WP2U" localSheetId="10" hidden="1">#REF!</definedName>
    <definedName name="BExKIGQV6TXIZG039HBOJU62WP2U" hidden="1">#REF!</definedName>
    <definedName name="BExKILE008SF3KTAN8WML3XKI1NZ" localSheetId="9" hidden="1">#REF!</definedName>
    <definedName name="BExKILE008SF3KTAN8WML3XKI1NZ" localSheetId="12" hidden="1">#REF!</definedName>
    <definedName name="BExKILE008SF3KTAN8WML3XKI1NZ" localSheetId="3" hidden="1">#REF!</definedName>
    <definedName name="BExKILE008SF3KTAN8WML3XKI1NZ" localSheetId="10" hidden="1">#REF!</definedName>
    <definedName name="BExKILE008SF3KTAN8WML3XKI1NZ" hidden="1">#REF!</definedName>
    <definedName name="BExKINSBB6RS7I489QHMCOMU4Z2X" localSheetId="9" hidden="1">#REF!</definedName>
    <definedName name="BExKINSBB6RS7I489QHMCOMU4Z2X" localSheetId="12" hidden="1">#REF!</definedName>
    <definedName name="BExKINSBB6RS7I489QHMCOMU4Z2X" localSheetId="3" hidden="1">#REF!</definedName>
    <definedName name="BExKINSBB6RS7I489QHMCOMU4Z2X" localSheetId="10" hidden="1">#REF!</definedName>
    <definedName name="BExKINSBB6RS7I489QHMCOMU4Z2X" hidden="1">#REF!</definedName>
    <definedName name="BExKINXMPEA03CETGL1VOW1XRJIR" localSheetId="9" hidden="1">#REF!</definedName>
    <definedName name="BExKINXMPEA03CETGL1VOW1XRJIR" localSheetId="12" hidden="1">#REF!</definedName>
    <definedName name="BExKINXMPEA03CETGL1VOW1XRJIR" localSheetId="3" hidden="1">#REF!</definedName>
    <definedName name="BExKINXMPEA03CETGL1VOW1XRJIR" localSheetId="10" hidden="1">#REF!</definedName>
    <definedName name="BExKINXMPEA03CETGL1VOW1XRJIR" hidden="1">#REF!</definedName>
    <definedName name="BExKITBU5LXLZYDJS3D3BAVWEY3U" localSheetId="9" hidden="1">#REF!</definedName>
    <definedName name="BExKITBU5LXLZYDJS3D3BAVWEY3U" localSheetId="12" hidden="1">#REF!</definedName>
    <definedName name="BExKITBU5LXLZYDJS3D3BAVWEY3U" localSheetId="3" hidden="1">#REF!</definedName>
    <definedName name="BExKITBU5LXLZYDJS3D3BAVWEY3U" localSheetId="10" hidden="1">#REF!</definedName>
    <definedName name="BExKITBU5LXLZYDJS3D3BAVWEY3U" hidden="1">#REF!</definedName>
    <definedName name="BExKIU87ZKSOC2DYZWFK6SAK9I8E" localSheetId="9" hidden="1">#REF!</definedName>
    <definedName name="BExKIU87ZKSOC2DYZWFK6SAK9I8E" localSheetId="12" hidden="1">#REF!</definedName>
    <definedName name="BExKIU87ZKSOC2DYZWFK6SAK9I8E" localSheetId="3" hidden="1">#REF!</definedName>
    <definedName name="BExKIU87ZKSOC2DYZWFK6SAK9I8E" localSheetId="10" hidden="1">#REF!</definedName>
    <definedName name="BExKIU87ZKSOC2DYZWFK6SAK9I8E" hidden="1">#REF!</definedName>
    <definedName name="BExKJ449HLYX2DJ9UF0H9GTPSQ73" localSheetId="9" hidden="1">#REF!</definedName>
    <definedName name="BExKJ449HLYX2DJ9UF0H9GTPSQ73" localSheetId="12" hidden="1">#REF!</definedName>
    <definedName name="BExKJ449HLYX2DJ9UF0H9GTPSQ73" localSheetId="3" hidden="1">#REF!</definedName>
    <definedName name="BExKJ449HLYX2DJ9UF0H9GTPSQ73" localSheetId="10" hidden="1">#REF!</definedName>
    <definedName name="BExKJ449HLYX2DJ9UF0H9GTPSQ73" hidden="1">#REF!</definedName>
    <definedName name="BExKJ5649R9IC0GKQD6QI2G7C99Q" localSheetId="9" hidden="1">#REF!</definedName>
    <definedName name="BExKJ5649R9IC0GKQD6QI2G7C99Q" localSheetId="12" hidden="1">#REF!</definedName>
    <definedName name="BExKJ5649R9IC0GKQD6QI2G7C99Q" localSheetId="3" hidden="1">#REF!</definedName>
    <definedName name="BExKJ5649R9IC0GKQD6QI2G7C99Q" localSheetId="10" hidden="1">#REF!</definedName>
    <definedName name="BExKJ5649R9IC0GKQD6QI2G7C99Q" hidden="1">#REF!</definedName>
    <definedName name="BExKJEB4FXIMV2AAE9S3FCGRK1R0" localSheetId="9" hidden="1">#REF!</definedName>
    <definedName name="BExKJEB4FXIMV2AAE9S3FCGRK1R0" localSheetId="12" hidden="1">#REF!</definedName>
    <definedName name="BExKJEB4FXIMV2AAE9S3FCGRK1R0" localSheetId="3" hidden="1">#REF!</definedName>
    <definedName name="BExKJEB4FXIMV2AAE9S3FCGRK1R0" localSheetId="10" hidden="1">#REF!</definedName>
    <definedName name="BExKJEB4FXIMV2AAE9S3FCGRK1R0" hidden="1">#REF!</definedName>
    <definedName name="BExKJELX2RUC8UEC56IZPYYZXHA7" localSheetId="9" hidden="1">#REF!</definedName>
    <definedName name="BExKJELX2RUC8UEC56IZPYYZXHA7" localSheetId="12" hidden="1">#REF!</definedName>
    <definedName name="BExKJELX2RUC8UEC56IZPYYZXHA7" localSheetId="3" hidden="1">#REF!</definedName>
    <definedName name="BExKJELX2RUC8UEC56IZPYYZXHA7" localSheetId="10" hidden="1">#REF!</definedName>
    <definedName name="BExKJELX2RUC8UEC56IZPYYZXHA7" hidden="1">#REF!</definedName>
    <definedName name="BExKJI7CV9I6ILFIZ3SVO4DGK64J" localSheetId="9" hidden="1">#REF!</definedName>
    <definedName name="BExKJI7CV9I6ILFIZ3SVO4DGK64J" localSheetId="12" hidden="1">#REF!</definedName>
    <definedName name="BExKJI7CV9I6ILFIZ3SVO4DGK64J" localSheetId="3" hidden="1">#REF!</definedName>
    <definedName name="BExKJI7CV9I6ILFIZ3SVO4DGK64J" localSheetId="10" hidden="1">#REF!</definedName>
    <definedName name="BExKJI7CV9I6ILFIZ3SVO4DGK64J" hidden="1">#REF!</definedName>
    <definedName name="BExKJINMXS61G2TZEXCJAWVV4F57" localSheetId="9" hidden="1">#REF!</definedName>
    <definedName name="BExKJINMXS61G2TZEXCJAWVV4F57" localSheetId="12" hidden="1">#REF!</definedName>
    <definedName name="BExKJINMXS61G2TZEXCJAWVV4F57" localSheetId="3" hidden="1">#REF!</definedName>
    <definedName name="BExKJINMXS61G2TZEXCJAWVV4F57" localSheetId="10" hidden="1">#REF!</definedName>
    <definedName name="BExKJINMXS61G2TZEXCJAWVV4F57" hidden="1">#REF!</definedName>
    <definedName name="BExKJK5ME8KB7HA0180L7OUZDDGV" localSheetId="9" hidden="1">#REF!</definedName>
    <definedName name="BExKJK5ME8KB7HA0180L7OUZDDGV" localSheetId="12" hidden="1">#REF!</definedName>
    <definedName name="BExKJK5ME8KB7HA0180L7OUZDDGV" localSheetId="3" hidden="1">#REF!</definedName>
    <definedName name="BExKJK5ME8KB7HA0180L7OUZDDGV" localSheetId="10" hidden="1">#REF!</definedName>
    <definedName name="BExKJK5ME8KB7HA0180L7OUZDDGV" hidden="1">#REF!</definedName>
    <definedName name="BExKJLY652HI5GNEEWQXOB08K2C1" localSheetId="9" hidden="1">#REF!</definedName>
    <definedName name="BExKJLY652HI5GNEEWQXOB08K2C1" localSheetId="12" hidden="1">#REF!</definedName>
    <definedName name="BExKJLY652HI5GNEEWQXOB08K2C1" localSheetId="3" hidden="1">#REF!</definedName>
    <definedName name="BExKJLY652HI5GNEEWQXOB08K2C1" localSheetId="10" hidden="1">#REF!</definedName>
    <definedName name="BExKJLY652HI5GNEEWQXOB08K2C1" hidden="1">#REF!</definedName>
    <definedName name="BExKJN5IF0VMDILJ5K8ZENF2QYV1" localSheetId="9" hidden="1">#REF!</definedName>
    <definedName name="BExKJN5IF0VMDILJ5K8ZENF2QYV1" localSheetId="12" hidden="1">#REF!</definedName>
    <definedName name="BExKJN5IF0VMDILJ5K8ZENF2QYV1" localSheetId="3" hidden="1">#REF!</definedName>
    <definedName name="BExKJN5IF0VMDILJ5K8ZENF2QYV1" localSheetId="10" hidden="1">#REF!</definedName>
    <definedName name="BExKJN5IF0VMDILJ5K8ZENF2QYV1" hidden="1">#REF!</definedName>
    <definedName name="BExKJUSJPFUIK20FTVAFJWR2OUYX" localSheetId="9" hidden="1">#REF!</definedName>
    <definedName name="BExKJUSJPFUIK20FTVAFJWR2OUYX" localSheetId="12" hidden="1">#REF!</definedName>
    <definedName name="BExKJUSJPFUIK20FTVAFJWR2OUYX" localSheetId="3" hidden="1">#REF!</definedName>
    <definedName name="BExKJUSJPFUIK20FTVAFJWR2OUYX" localSheetId="10" hidden="1">#REF!</definedName>
    <definedName name="BExKJUSJPFUIK20FTVAFJWR2OUYX" hidden="1">#REF!</definedName>
    <definedName name="BExKJXHNZTE5OMRQ1KTVM1DIQE9I" localSheetId="9" hidden="1">#REF!</definedName>
    <definedName name="BExKJXHNZTE5OMRQ1KTVM1DIQE9I" localSheetId="12" hidden="1">#REF!</definedName>
    <definedName name="BExKJXHNZTE5OMRQ1KTVM1DIQE9I" localSheetId="3" hidden="1">#REF!</definedName>
    <definedName name="BExKJXHNZTE5OMRQ1KTVM1DIQE9I" localSheetId="10" hidden="1">#REF!</definedName>
    <definedName name="BExKJXHNZTE5OMRQ1KTVM1DIQE9I" hidden="1">#REF!</definedName>
    <definedName name="BExKK8VP5RS3D0UXZVKA37C4SYBP" localSheetId="9" hidden="1">#REF!</definedName>
    <definedName name="BExKK8VP5RS3D0UXZVKA37C4SYBP" localSheetId="12" hidden="1">#REF!</definedName>
    <definedName name="BExKK8VP5RS3D0UXZVKA37C4SYBP" localSheetId="3" hidden="1">#REF!</definedName>
    <definedName name="BExKK8VP5RS3D0UXZVKA37C4SYBP" localSheetId="10" hidden="1">#REF!</definedName>
    <definedName name="BExKK8VP5RS3D0UXZVKA37C4SYBP" hidden="1">#REF!</definedName>
    <definedName name="BExKKIM9NPF6B3SPMPIQB27HQME4" localSheetId="9" hidden="1">#REF!</definedName>
    <definedName name="BExKKIM9NPF6B3SPMPIQB27HQME4" localSheetId="12" hidden="1">#REF!</definedName>
    <definedName name="BExKKIM9NPF6B3SPMPIQB27HQME4" localSheetId="3" hidden="1">#REF!</definedName>
    <definedName name="BExKKIM9NPF6B3SPMPIQB27HQME4" localSheetId="10" hidden="1">#REF!</definedName>
    <definedName name="BExKKIM9NPF6B3SPMPIQB27HQME4" hidden="1">#REF!</definedName>
    <definedName name="BExKKIX1BCBQ4R3K41QD8NTV0OV0" localSheetId="9" hidden="1">#REF!</definedName>
    <definedName name="BExKKIX1BCBQ4R3K41QD8NTV0OV0" localSheetId="12" hidden="1">#REF!</definedName>
    <definedName name="BExKKIX1BCBQ4R3K41QD8NTV0OV0" localSheetId="3" hidden="1">#REF!</definedName>
    <definedName name="BExKKIX1BCBQ4R3K41QD8NTV0OV0" localSheetId="10" hidden="1">#REF!</definedName>
    <definedName name="BExKKIX1BCBQ4R3K41QD8NTV0OV0" hidden="1">#REF!</definedName>
    <definedName name="BExKKJ2IHMOO66DQ0V2YABR4GV05" localSheetId="9" hidden="1">#REF!</definedName>
    <definedName name="BExKKJ2IHMOO66DQ0V2YABR4GV05" localSheetId="12" hidden="1">#REF!</definedName>
    <definedName name="BExKKJ2IHMOO66DQ0V2YABR4GV05" localSheetId="3" hidden="1">#REF!</definedName>
    <definedName name="BExKKJ2IHMOO66DQ0V2YABR4GV05" localSheetId="10" hidden="1">#REF!</definedName>
    <definedName name="BExKKJ2IHMOO66DQ0V2YABR4GV05" hidden="1">#REF!</definedName>
    <definedName name="BExKKQ3ZWADYV03YHMXDOAMU90EB" localSheetId="9" hidden="1">#REF!</definedName>
    <definedName name="BExKKQ3ZWADYV03YHMXDOAMU90EB" localSheetId="12" hidden="1">#REF!</definedName>
    <definedName name="BExKKQ3ZWADYV03YHMXDOAMU90EB" localSheetId="3" hidden="1">#REF!</definedName>
    <definedName name="BExKKQ3ZWADYV03YHMXDOAMU90EB" localSheetId="10" hidden="1">#REF!</definedName>
    <definedName name="BExKKQ3ZWADYV03YHMXDOAMU90EB" hidden="1">#REF!</definedName>
    <definedName name="BExKKUGD2HMJWQEYZ8H3X1BMXFS9" localSheetId="9" hidden="1">#REF!</definedName>
    <definedName name="BExKKUGD2HMJWQEYZ8H3X1BMXFS9" localSheetId="12" hidden="1">#REF!</definedName>
    <definedName name="BExKKUGD2HMJWQEYZ8H3X1BMXFS9" localSheetId="3" hidden="1">#REF!</definedName>
    <definedName name="BExKKUGD2HMJWQEYZ8H3X1BMXFS9" localSheetId="10" hidden="1">#REF!</definedName>
    <definedName name="BExKKUGD2HMJWQEYZ8H3X1BMXFS9" hidden="1">#REF!</definedName>
    <definedName name="BExKKX05KCZZZPKOR1NE5A8RGVT4" localSheetId="9" hidden="1">#REF!</definedName>
    <definedName name="BExKKX05KCZZZPKOR1NE5A8RGVT4" localSheetId="12" hidden="1">#REF!</definedName>
    <definedName name="BExKKX05KCZZZPKOR1NE5A8RGVT4" localSheetId="3" hidden="1">#REF!</definedName>
    <definedName name="BExKKX05KCZZZPKOR1NE5A8RGVT4" localSheetId="10" hidden="1">#REF!</definedName>
    <definedName name="BExKKX05KCZZZPKOR1NE5A8RGVT4" hidden="1">#REF!</definedName>
    <definedName name="BExKL3QUCLQLECGZM555PRF8EN56" localSheetId="9" hidden="1">#REF!</definedName>
    <definedName name="BExKL3QUCLQLECGZM555PRF8EN56" localSheetId="12" hidden="1">#REF!</definedName>
    <definedName name="BExKL3QUCLQLECGZM555PRF8EN56" localSheetId="3" hidden="1">#REF!</definedName>
    <definedName name="BExKL3QUCLQLECGZM555PRF8EN56" localSheetId="10" hidden="1">#REF!</definedName>
    <definedName name="BExKL3QUCLQLECGZM555PRF8EN56" hidden="1">#REF!</definedName>
    <definedName name="BExKL7CGLA62V9UQH9ZDEHIK8W4O" localSheetId="9" hidden="1">#REF!</definedName>
    <definedName name="BExKL7CGLA62V9UQH9ZDEHIK8W4O" localSheetId="12" hidden="1">#REF!</definedName>
    <definedName name="BExKL7CGLA62V9UQH9ZDEHIK8W4O" localSheetId="3" hidden="1">#REF!</definedName>
    <definedName name="BExKL7CGLA62V9UQH9ZDEHIK8W4O" localSheetId="10" hidden="1">#REF!</definedName>
    <definedName name="BExKL7CGLA62V9UQH9ZDEHIK8W4O" hidden="1">#REF!</definedName>
    <definedName name="BExKLD6S9L66QYREYHBE5J44OK7X" localSheetId="9" hidden="1">#REF!</definedName>
    <definedName name="BExKLD6S9L66QYREYHBE5J44OK7X" localSheetId="12" hidden="1">#REF!</definedName>
    <definedName name="BExKLD6S9L66QYREYHBE5J44OK7X" localSheetId="3" hidden="1">#REF!</definedName>
    <definedName name="BExKLD6S9L66QYREYHBE5J44OK7X" localSheetId="10" hidden="1">#REF!</definedName>
    <definedName name="BExKLD6S9L66QYREYHBE5J44OK7X" hidden="1">#REF!</definedName>
    <definedName name="BExKLEZK32L28GYJWVO63BZ5E1JD" localSheetId="9" hidden="1">#REF!</definedName>
    <definedName name="BExKLEZK32L28GYJWVO63BZ5E1JD" localSheetId="12" hidden="1">#REF!</definedName>
    <definedName name="BExKLEZK32L28GYJWVO63BZ5E1JD" localSheetId="3" hidden="1">#REF!</definedName>
    <definedName name="BExKLEZK32L28GYJWVO63BZ5E1JD" localSheetId="10" hidden="1">#REF!</definedName>
    <definedName name="BExKLEZK32L28GYJWVO63BZ5E1JD" hidden="1">#REF!</definedName>
    <definedName name="BExKLLKVVHT06LA55JB2FC871DC5" localSheetId="9" hidden="1">#REF!</definedName>
    <definedName name="BExKLLKVVHT06LA55JB2FC871DC5" localSheetId="12" hidden="1">#REF!</definedName>
    <definedName name="BExKLLKVVHT06LA55JB2FC871DC5" localSheetId="3" hidden="1">#REF!</definedName>
    <definedName name="BExKLLKVVHT06LA55JB2FC871DC5" localSheetId="10" hidden="1">#REF!</definedName>
    <definedName name="BExKLLKVVHT06LA55JB2FC871DC5" hidden="1">#REF!</definedName>
    <definedName name="BExKMKNALVJRCZS69GFJA4M1J08O" localSheetId="9" hidden="1">#REF!</definedName>
    <definedName name="BExKMKNALVJRCZS69GFJA4M1J08O" localSheetId="12" hidden="1">#REF!</definedName>
    <definedName name="BExKMKNALVJRCZS69GFJA4M1J08O" localSheetId="3" hidden="1">#REF!</definedName>
    <definedName name="BExKMKNALVJRCZS69GFJA4M1J08O" localSheetId="10" hidden="1">#REF!</definedName>
    <definedName name="BExKMKNALVJRCZS69GFJA4M1J08O" hidden="1">#REF!</definedName>
    <definedName name="BExKMMFZIDRFNSBCWVADJ4S2JE52" localSheetId="9" hidden="1">#REF!</definedName>
    <definedName name="BExKMMFZIDRFNSBCWVADJ4S2JE52" localSheetId="12" hidden="1">#REF!</definedName>
    <definedName name="BExKMMFZIDRFNSBCWVADJ4S2JE52" localSheetId="3" hidden="1">#REF!</definedName>
    <definedName name="BExKMMFZIDRFNSBCWVADJ4S2JE52" localSheetId="10" hidden="1">#REF!</definedName>
    <definedName name="BExKMMFZIDRFNSBCWVADJ4S2JE52" hidden="1">#REF!</definedName>
    <definedName name="BExKMRZJS845FERFW6HUXLFAOMYD" localSheetId="9" hidden="1">#REF!</definedName>
    <definedName name="BExKMRZJS845FERFW6HUXLFAOMYD" localSheetId="12" hidden="1">#REF!</definedName>
    <definedName name="BExKMRZJS845FERFW6HUXLFAOMYD" localSheetId="3" hidden="1">#REF!</definedName>
    <definedName name="BExKMRZJS845FERFW6HUXLFAOMYD" localSheetId="10" hidden="1">#REF!</definedName>
    <definedName name="BExKMRZJS845FERFW6HUXLFAOMYD" hidden="1">#REF!</definedName>
    <definedName name="BExKMS514WWPGUGRYGTH6XU97T8B" localSheetId="9" hidden="1">#REF!</definedName>
    <definedName name="BExKMS514WWPGUGRYGTH6XU97T8B" localSheetId="12" hidden="1">#REF!</definedName>
    <definedName name="BExKMS514WWPGUGRYGTH6XU97T8B" localSheetId="3" hidden="1">#REF!</definedName>
    <definedName name="BExKMS514WWPGUGRYGTH6XU97T8B" localSheetId="10" hidden="1">#REF!</definedName>
    <definedName name="BExKMS514WWPGUGRYGTH6XU97T8B" hidden="1">#REF!</definedName>
    <definedName name="BExKMUDV8AH8HQAD5HJVUW7GFDWU" localSheetId="9" hidden="1">#REF!</definedName>
    <definedName name="BExKMUDV8AH8HQAD5HJVUW7GFDWU" localSheetId="12" hidden="1">#REF!</definedName>
    <definedName name="BExKMUDV8AH8HQAD5HJVUW7GFDWU" localSheetId="3" hidden="1">#REF!</definedName>
    <definedName name="BExKMUDV8AH8HQAD5HJVUW7GFDWU" localSheetId="10" hidden="1">#REF!</definedName>
    <definedName name="BExKMUDV8AH8HQAD5HJVUW7GFDWU" hidden="1">#REF!</definedName>
    <definedName name="BExKMWBX4EH3EYJ07UFEM08NB40Z" localSheetId="9" hidden="1">#REF!</definedName>
    <definedName name="BExKMWBX4EH3EYJ07UFEM08NB40Z" localSheetId="12" hidden="1">#REF!</definedName>
    <definedName name="BExKMWBX4EH3EYJ07UFEM08NB40Z" localSheetId="3" hidden="1">#REF!</definedName>
    <definedName name="BExKMWBX4EH3EYJ07UFEM08NB40Z" localSheetId="10" hidden="1">#REF!</definedName>
    <definedName name="BExKMWBX4EH3EYJ07UFEM08NB40Z" hidden="1">#REF!</definedName>
    <definedName name="BExKN4Q70IU9OY91QRUSK3044MQD" localSheetId="9" hidden="1">#REF!</definedName>
    <definedName name="BExKN4Q70IU9OY91QRUSK3044MQD" localSheetId="12" hidden="1">#REF!</definedName>
    <definedName name="BExKN4Q70IU9OY91QRUSK3044MQD" localSheetId="3" hidden="1">#REF!</definedName>
    <definedName name="BExKN4Q70IU9OY91QRUSK3044MQD" localSheetId="10" hidden="1">#REF!</definedName>
    <definedName name="BExKN4Q70IU9OY91QRUSK3044MQD" hidden="1">#REF!</definedName>
    <definedName name="BExKNBGV2IR3S7M0BX4810KZB4V3" localSheetId="9" hidden="1">#REF!</definedName>
    <definedName name="BExKNBGV2IR3S7M0BX4810KZB4V3" localSheetId="12" hidden="1">#REF!</definedName>
    <definedName name="BExKNBGV2IR3S7M0BX4810KZB4V3" localSheetId="3" hidden="1">#REF!</definedName>
    <definedName name="BExKNBGV2IR3S7M0BX4810KZB4V3" localSheetId="10" hidden="1">#REF!</definedName>
    <definedName name="BExKNBGV2IR3S7M0BX4810KZB4V3" hidden="1">#REF!</definedName>
    <definedName name="BExKNCTBZTSY3MO42VU5PLV6YUHZ" localSheetId="9" hidden="1">#REF!</definedName>
    <definedName name="BExKNCTBZTSY3MO42VU5PLV6YUHZ" localSheetId="12" hidden="1">#REF!</definedName>
    <definedName name="BExKNCTBZTSY3MO42VU5PLV6YUHZ" localSheetId="3" hidden="1">#REF!</definedName>
    <definedName name="BExKNCTBZTSY3MO42VU5PLV6YUHZ" localSheetId="10" hidden="1">#REF!</definedName>
    <definedName name="BExKNCTBZTSY3MO42VU5PLV6YUHZ" hidden="1">#REF!</definedName>
    <definedName name="BExKNGV2YY749C42AQ2T9QNIE5C3" localSheetId="9" hidden="1">#REF!</definedName>
    <definedName name="BExKNGV2YY749C42AQ2T9QNIE5C3" localSheetId="12" hidden="1">#REF!</definedName>
    <definedName name="BExKNGV2YY749C42AQ2T9QNIE5C3" localSheetId="3" hidden="1">#REF!</definedName>
    <definedName name="BExKNGV2YY749C42AQ2T9QNIE5C3" localSheetId="10" hidden="1">#REF!</definedName>
    <definedName name="BExKNGV2YY749C42AQ2T9QNIE5C3" hidden="1">#REF!</definedName>
    <definedName name="BExKNH0F1WPNUEQITIUN5T4NDX9H" localSheetId="9" hidden="1">#REF!</definedName>
    <definedName name="BExKNH0F1WPNUEQITIUN5T4NDX9H" localSheetId="12" hidden="1">#REF!</definedName>
    <definedName name="BExKNH0F1WPNUEQITIUN5T4NDX9H" localSheetId="3" hidden="1">#REF!</definedName>
    <definedName name="BExKNH0F1WPNUEQITIUN5T4NDX9H" localSheetId="10" hidden="1">#REF!</definedName>
    <definedName name="BExKNH0F1WPNUEQITIUN5T4NDX9H" hidden="1">#REF!</definedName>
    <definedName name="BExKNV8UOHVWEHDJWI2WMJ9X6QHZ" localSheetId="9" hidden="1">#REF!</definedName>
    <definedName name="BExKNV8UOHVWEHDJWI2WMJ9X6QHZ" localSheetId="12" hidden="1">#REF!</definedName>
    <definedName name="BExKNV8UOHVWEHDJWI2WMJ9X6QHZ" localSheetId="3" hidden="1">#REF!</definedName>
    <definedName name="BExKNV8UOHVWEHDJWI2WMJ9X6QHZ" localSheetId="10" hidden="1">#REF!</definedName>
    <definedName name="BExKNV8UOHVWEHDJWI2WMJ9X6QHZ" hidden="1">#REF!</definedName>
    <definedName name="BExKNZLD7UATC1MYRNJD8H2NH4KU" localSheetId="9" hidden="1">#REF!</definedName>
    <definedName name="BExKNZLD7UATC1MYRNJD8H2NH4KU" localSheetId="12" hidden="1">#REF!</definedName>
    <definedName name="BExKNZLD7UATC1MYRNJD8H2NH4KU" localSheetId="3" hidden="1">#REF!</definedName>
    <definedName name="BExKNZLD7UATC1MYRNJD8H2NH4KU" localSheetId="10" hidden="1">#REF!</definedName>
    <definedName name="BExKNZLD7UATC1MYRNJD8H2NH4KU" hidden="1">#REF!</definedName>
    <definedName name="BExKNZQUKQQG2Y97R74G4O4BJP1L" localSheetId="9" hidden="1">#REF!</definedName>
    <definedName name="BExKNZQUKQQG2Y97R74G4O4BJP1L" localSheetId="12" hidden="1">#REF!</definedName>
    <definedName name="BExKNZQUKQQG2Y97R74G4O4BJP1L" localSheetId="3" hidden="1">#REF!</definedName>
    <definedName name="BExKNZQUKQQG2Y97R74G4O4BJP1L" localSheetId="10" hidden="1">#REF!</definedName>
    <definedName name="BExKNZQUKQQG2Y97R74G4O4BJP1L" hidden="1">#REF!</definedName>
    <definedName name="BExKO06X0EAD3ABEG1E8PWLDWHBA" localSheetId="9" hidden="1">#REF!</definedName>
    <definedName name="BExKO06X0EAD3ABEG1E8PWLDWHBA" localSheetId="12" hidden="1">#REF!</definedName>
    <definedName name="BExKO06X0EAD3ABEG1E8PWLDWHBA" localSheetId="3" hidden="1">#REF!</definedName>
    <definedName name="BExKO06X0EAD3ABEG1E8PWLDWHBA" localSheetId="10" hidden="1">#REF!</definedName>
    <definedName name="BExKO06X0EAD3ABEG1E8PWLDWHBA" hidden="1">#REF!</definedName>
    <definedName name="BExKO2AHHSGNI1AZOIOW21KPXKPE" localSheetId="9" hidden="1">#REF!</definedName>
    <definedName name="BExKO2AHHSGNI1AZOIOW21KPXKPE" localSheetId="12" hidden="1">#REF!</definedName>
    <definedName name="BExKO2AHHSGNI1AZOIOW21KPXKPE" localSheetId="3" hidden="1">#REF!</definedName>
    <definedName name="BExKO2AHHSGNI1AZOIOW21KPXKPE" localSheetId="10" hidden="1">#REF!</definedName>
    <definedName name="BExKO2AHHSGNI1AZOIOW21KPXKPE" hidden="1">#REF!</definedName>
    <definedName name="BExKO2FXWJWC5IZLDN8JHYILQJ2N" localSheetId="9" hidden="1">#REF!</definedName>
    <definedName name="BExKO2FXWJWC5IZLDN8JHYILQJ2N" localSheetId="12" hidden="1">#REF!</definedName>
    <definedName name="BExKO2FXWJWC5IZLDN8JHYILQJ2N" localSheetId="3" hidden="1">#REF!</definedName>
    <definedName name="BExKO2FXWJWC5IZLDN8JHYILQJ2N" localSheetId="10" hidden="1">#REF!</definedName>
    <definedName name="BExKO2FXWJWC5IZLDN8JHYILQJ2N" hidden="1">#REF!</definedName>
    <definedName name="BExKO438WZ8FKOU00NURGFMOYXWN" localSheetId="9" hidden="1">#REF!</definedName>
    <definedName name="BExKO438WZ8FKOU00NURGFMOYXWN" localSheetId="12" hidden="1">#REF!</definedName>
    <definedName name="BExKO438WZ8FKOU00NURGFMOYXWN" localSheetId="3" hidden="1">#REF!</definedName>
    <definedName name="BExKO438WZ8FKOU00NURGFMOYXWN" localSheetId="10" hidden="1">#REF!</definedName>
    <definedName name="BExKO438WZ8FKOU00NURGFMOYXWN" hidden="1">#REF!</definedName>
    <definedName name="BExKO551EZ73M80UFHBQE7BQVU4L" localSheetId="9" hidden="1">#REF!</definedName>
    <definedName name="BExKO551EZ73M80UFHBQE7BQVU4L" localSheetId="12" hidden="1">#REF!</definedName>
    <definedName name="BExKO551EZ73M80UFHBQE7BQVU4L" localSheetId="3" hidden="1">#REF!</definedName>
    <definedName name="BExKO551EZ73M80UFHBQE7BQVU4L" localSheetId="10" hidden="1">#REF!</definedName>
    <definedName name="BExKO551EZ73M80UFHBQE7BQVU4L" hidden="1">#REF!</definedName>
    <definedName name="BExKOBA4VTRV9YG31IM1PDDO3J9M" localSheetId="9" hidden="1">#REF!</definedName>
    <definedName name="BExKOBA4VTRV9YG31IM1PDDO3J9M" localSheetId="12" hidden="1">#REF!</definedName>
    <definedName name="BExKOBA4VTRV9YG31IM1PDDO3J9M" localSheetId="3" hidden="1">#REF!</definedName>
    <definedName name="BExKOBA4VTRV9YG31IM1PDDO3J9M" localSheetId="10" hidden="1">#REF!</definedName>
    <definedName name="BExKOBA4VTRV9YG31IM1PDDO3J9M" hidden="1">#REF!</definedName>
    <definedName name="BExKODIZGWW2EQD0FEYW6WK6XLCM" localSheetId="9" hidden="1">#REF!</definedName>
    <definedName name="BExKODIZGWW2EQD0FEYW6WK6XLCM" localSheetId="12" hidden="1">#REF!</definedName>
    <definedName name="BExKODIZGWW2EQD0FEYW6WK6XLCM" localSheetId="3" hidden="1">#REF!</definedName>
    <definedName name="BExKODIZGWW2EQD0FEYW6WK6XLCM" localSheetId="10" hidden="1">#REF!</definedName>
    <definedName name="BExKODIZGWW2EQD0FEYW6WK6XLCM" hidden="1">#REF!</definedName>
    <definedName name="BExKOPO2HPWVQGAKW8LOZMPIDEFG" localSheetId="9" hidden="1">#REF!</definedName>
    <definedName name="BExKOPO2HPWVQGAKW8LOZMPIDEFG" localSheetId="12" hidden="1">#REF!</definedName>
    <definedName name="BExKOPO2HPWVQGAKW8LOZMPIDEFG" localSheetId="3" hidden="1">#REF!</definedName>
    <definedName name="BExKOPO2HPWVQGAKW8LOZMPIDEFG" localSheetId="10" hidden="1">#REF!</definedName>
    <definedName name="BExKOPO2HPWVQGAKW8LOZMPIDEFG" hidden="1">#REF!</definedName>
    <definedName name="BExKP7SRQ3MN5BDYXV2XMBQNUH23" localSheetId="9" hidden="1">#REF!</definedName>
    <definedName name="BExKP7SRQ3MN5BDYXV2XMBQNUH23" localSheetId="12" hidden="1">#REF!</definedName>
    <definedName name="BExKP7SRQ3MN5BDYXV2XMBQNUH23" localSheetId="3" hidden="1">#REF!</definedName>
    <definedName name="BExKP7SRQ3MN5BDYXV2XMBQNUH23" localSheetId="10" hidden="1">#REF!</definedName>
    <definedName name="BExKP7SRQ3MN5BDYXV2XMBQNUH23" hidden="1">#REF!</definedName>
    <definedName name="BExKPEZP0QTKOTLIMMIFSVTHQEEK" localSheetId="9" hidden="1">#REF!</definedName>
    <definedName name="BExKPEZP0QTKOTLIMMIFSVTHQEEK" localSheetId="12" hidden="1">#REF!</definedName>
    <definedName name="BExKPEZP0QTKOTLIMMIFSVTHQEEK" localSheetId="3" hidden="1">#REF!</definedName>
    <definedName name="BExKPEZP0QTKOTLIMMIFSVTHQEEK" localSheetId="10" hidden="1">#REF!</definedName>
    <definedName name="BExKPEZP0QTKOTLIMMIFSVTHQEEK" hidden="1">#REF!</definedName>
    <definedName name="BExKPFFSVTL757PNITV8R9RN4452" localSheetId="9" hidden="1">#REF!</definedName>
    <definedName name="BExKPFFSVTL757PNITV8R9RN4452" localSheetId="12" hidden="1">#REF!</definedName>
    <definedName name="BExKPFFSVTL757PNITV8R9RN4452" localSheetId="3" hidden="1">#REF!</definedName>
    <definedName name="BExKPFFSVTL757PNITV8R9RN4452" localSheetId="10" hidden="1">#REF!</definedName>
    <definedName name="BExKPFFSVTL757PNITV8R9RN4452" hidden="1">#REF!</definedName>
    <definedName name="BExKPIL5ZWOXQAENH3VP3ZHA2N7N" localSheetId="12" hidden="1">#REF!</definedName>
    <definedName name="BExKPIL5ZWOXQAENH3VP3ZHA2N7N" hidden="1">#REF!</definedName>
    <definedName name="BExKPJHKPVROP9QX9BMBZMU2HEZ1" localSheetId="9" hidden="1">#REF!</definedName>
    <definedName name="BExKPJHKPVROP9QX9BMBZMU2HEZ1" localSheetId="12" hidden="1">#REF!</definedName>
    <definedName name="BExKPJHKPVROP9QX9BMBZMU2HEZ1" localSheetId="3" hidden="1">#REF!</definedName>
    <definedName name="BExKPJHKPVROP9QX9BMBZMU2HEZ1" localSheetId="10" hidden="1">#REF!</definedName>
    <definedName name="BExKPJHKPVROP9QX9BMBZMU2HEZ1" hidden="1">#REF!</definedName>
    <definedName name="BExKPLQJX0HJ8OTXBXH9IC9J2V0W" localSheetId="9" hidden="1">#REF!</definedName>
    <definedName name="BExKPLQJX0HJ8OTXBXH9IC9J2V0W" localSheetId="12" hidden="1">#REF!</definedName>
    <definedName name="BExKPLQJX0HJ8OTXBXH9IC9J2V0W" localSheetId="3" hidden="1">#REF!</definedName>
    <definedName name="BExKPLQJX0HJ8OTXBXH9IC9J2V0W" localSheetId="10" hidden="1">#REF!</definedName>
    <definedName name="BExKPLQJX0HJ8OTXBXH9IC9J2V0W" hidden="1">#REF!</definedName>
    <definedName name="BExKPN8C7GN36ZJZHLOB74LU6KT0" localSheetId="9" hidden="1">#REF!</definedName>
    <definedName name="BExKPN8C7GN36ZJZHLOB74LU6KT0" localSheetId="12" hidden="1">#REF!</definedName>
    <definedName name="BExKPN8C7GN36ZJZHLOB74LU6KT0" localSheetId="3" hidden="1">#REF!</definedName>
    <definedName name="BExKPN8C7GN36ZJZHLOB74LU6KT0" localSheetId="10" hidden="1">#REF!</definedName>
    <definedName name="BExKPN8C7GN36ZJZHLOB74LU6KT0" hidden="1">#REF!</definedName>
    <definedName name="BExKPX9VZ1J5021Q98K60HMPJU58" localSheetId="9" hidden="1">#REF!</definedName>
    <definedName name="BExKPX9VZ1J5021Q98K60HMPJU58" localSheetId="12" hidden="1">#REF!</definedName>
    <definedName name="BExKPX9VZ1J5021Q98K60HMPJU58" localSheetId="3" hidden="1">#REF!</definedName>
    <definedName name="BExKPX9VZ1J5021Q98K60HMPJU58" localSheetId="10" hidden="1">#REF!</definedName>
    <definedName name="BExKPX9VZ1J5021Q98K60HMPJU58" hidden="1">#REF!</definedName>
    <definedName name="BExKQGGEP203MUWSJVORTY7RFOFT" localSheetId="9" hidden="1">#REF!</definedName>
    <definedName name="BExKQGGEP203MUWSJVORTY7RFOFT" localSheetId="12" hidden="1">#REF!</definedName>
    <definedName name="BExKQGGEP203MUWSJVORTY7RFOFT" localSheetId="3" hidden="1">#REF!</definedName>
    <definedName name="BExKQGGEP203MUWSJVORTY7RFOFT" localSheetId="10" hidden="1">#REF!</definedName>
    <definedName name="BExKQGGEP203MUWSJVORTY7RFOFT" hidden="1">#REF!</definedName>
    <definedName name="BExKQJGAAWNM3NT19E9I0CQDBTU0" localSheetId="9" hidden="1">#REF!</definedName>
    <definedName name="BExKQJGAAWNM3NT19E9I0CQDBTU0" localSheetId="12" hidden="1">#REF!</definedName>
    <definedName name="BExKQJGAAWNM3NT19E9I0CQDBTU0" localSheetId="3" hidden="1">#REF!</definedName>
    <definedName name="BExKQJGAAWNM3NT19E9I0CQDBTU0" localSheetId="10" hidden="1">#REF!</definedName>
    <definedName name="BExKQJGAAWNM3NT19E9I0CQDBTU0" hidden="1">#REF!</definedName>
    <definedName name="BExKQM5GJ1ZN5REKFE7YVBQ0KXWF" localSheetId="9" hidden="1">#REF!</definedName>
    <definedName name="BExKQM5GJ1ZN5REKFE7YVBQ0KXWF" localSheetId="12" hidden="1">#REF!</definedName>
    <definedName name="BExKQM5GJ1ZN5REKFE7YVBQ0KXWF" localSheetId="3" hidden="1">#REF!</definedName>
    <definedName name="BExKQM5GJ1ZN5REKFE7YVBQ0KXWF" localSheetId="10" hidden="1">#REF!</definedName>
    <definedName name="BExKQM5GJ1ZN5REKFE7YVBQ0KXWF" hidden="1">#REF!</definedName>
    <definedName name="BExKQQ71278061G7ZFYGPWOMOMY2" localSheetId="9" hidden="1">#REF!</definedName>
    <definedName name="BExKQQ71278061G7ZFYGPWOMOMY2" localSheetId="12" hidden="1">#REF!</definedName>
    <definedName name="BExKQQ71278061G7ZFYGPWOMOMY2" localSheetId="3" hidden="1">#REF!</definedName>
    <definedName name="BExKQQ71278061G7ZFYGPWOMOMY2" localSheetId="10" hidden="1">#REF!</definedName>
    <definedName name="BExKQQ71278061G7ZFYGPWOMOMY2" hidden="1">#REF!</definedName>
    <definedName name="BExKQTXRG3ECU8NT47UR7643LO5G" localSheetId="9" hidden="1">#REF!</definedName>
    <definedName name="BExKQTXRG3ECU8NT47UR7643LO5G" localSheetId="12" hidden="1">#REF!</definedName>
    <definedName name="BExKQTXRG3ECU8NT47UR7643LO5G" localSheetId="3" hidden="1">#REF!</definedName>
    <definedName name="BExKQTXRG3ECU8NT47UR7643LO5G" localSheetId="10" hidden="1">#REF!</definedName>
    <definedName name="BExKQTXRG3ECU8NT47UR7643LO5G" hidden="1">#REF!</definedName>
    <definedName name="BExKQVL7HPOIZ4FHANDFMVOJLEPR" localSheetId="9" hidden="1">#REF!</definedName>
    <definedName name="BExKQVL7HPOIZ4FHANDFMVOJLEPR" localSheetId="12" hidden="1">#REF!</definedName>
    <definedName name="BExKQVL7HPOIZ4FHANDFMVOJLEPR" localSheetId="3" hidden="1">#REF!</definedName>
    <definedName name="BExKQVL7HPOIZ4FHANDFMVOJLEPR" localSheetId="10" hidden="1">#REF!</definedName>
    <definedName name="BExKQVL7HPOIZ4FHANDFMVOJLEPR" hidden="1">#REF!</definedName>
    <definedName name="BExKR3ZAJRYXZB4M7XZPK0I7E55W" localSheetId="9" hidden="1">#REF!</definedName>
    <definedName name="BExKR3ZAJRYXZB4M7XZPK0I7E55W" localSheetId="12" hidden="1">#REF!</definedName>
    <definedName name="BExKR3ZAJRYXZB4M7XZPK0I7E55W" localSheetId="3" hidden="1">#REF!</definedName>
    <definedName name="BExKR3ZAJRYXZB4M7XZPK0I7E55W" localSheetId="10" hidden="1">#REF!</definedName>
    <definedName name="BExKR3ZAJRYXZB4M7XZPK0I7E55W" hidden="1">#REF!</definedName>
    <definedName name="BExKR8RZSEHW184G0Z56B4EGNU72" localSheetId="9" hidden="1">#REF!</definedName>
    <definedName name="BExKR8RZSEHW184G0Z56B4EGNU72" localSheetId="12" hidden="1">#REF!</definedName>
    <definedName name="BExKR8RZSEHW184G0Z56B4EGNU72" localSheetId="3" hidden="1">#REF!</definedName>
    <definedName name="BExKR8RZSEHW184G0Z56B4EGNU72" localSheetId="10" hidden="1">#REF!</definedName>
    <definedName name="BExKR8RZSEHW184G0Z56B4EGNU72" hidden="1">#REF!</definedName>
    <definedName name="BExKRHM60KUPM7RGAAFRSKX4TMS5" localSheetId="9" hidden="1">#REF!</definedName>
    <definedName name="BExKRHM60KUPM7RGAAFRSKX4TMS5" localSheetId="12" hidden="1">#REF!</definedName>
    <definedName name="BExKRHM60KUPM7RGAAFRSKX4TMS5" localSheetId="3" hidden="1">#REF!</definedName>
    <definedName name="BExKRHM60KUPM7RGAAFRSKX4TMS5" localSheetId="10" hidden="1">#REF!</definedName>
    <definedName name="BExKRHM60KUPM7RGAAFRSKX4TMS5" hidden="1">#REF!</definedName>
    <definedName name="BExKRQB2LX164R610N3VXJPD3C1W" localSheetId="9" hidden="1">#REF!</definedName>
    <definedName name="BExKRQB2LX164R610N3VXJPD3C1W" localSheetId="12" hidden="1">#REF!</definedName>
    <definedName name="BExKRQB2LX164R610N3VXJPD3C1W" localSheetId="3" hidden="1">#REF!</definedName>
    <definedName name="BExKRQB2LX164R610N3VXJPD3C1W" localSheetId="10" hidden="1">#REF!</definedName>
    <definedName name="BExKRQB2LX164R610N3VXJPD3C1W" hidden="1">#REF!</definedName>
    <definedName name="BExKRVUSQ6PA7ZYQSTEQL3X7PB9P" localSheetId="9" hidden="1">#REF!</definedName>
    <definedName name="BExKRVUSQ6PA7ZYQSTEQL3X7PB9P" localSheetId="12" hidden="1">#REF!</definedName>
    <definedName name="BExKRVUSQ6PA7ZYQSTEQL3X7PB9P" localSheetId="3" hidden="1">#REF!</definedName>
    <definedName name="BExKRVUSQ6PA7ZYQSTEQL3X7PB9P" localSheetId="10" hidden="1">#REF!</definedName>
    <definedName name="BExKRVUSQ6PA7ZYQSTEQL3X7PB9P" hidden="1">#REF!</definedName>
    <definedName name="BExKRY3KZ7F7RB2KH8HXSQ85IEQO" localSheetId="9" hidden="1">#REF!</definedName>
    <definedName name="BExKRY3KZ7F7RB2KH8HXSQ85IEQO" localSheetId="12" hidden="1">#REF!</definedName>
    <definedName name="BExKRY3KZ7F7RB2KH8HXSQ85IEQO" localSheetId="3" hidden="1">#REF!</definedName>
    <definedName name="BExKRY3KZ7F7RB2KH8HXSQ85IEQO" localSheetId="10" hidden="1">#REF!</definedName>
    <definedName name="BExKRY3KZ7F7RB2KH8HXSQ85IEQO" hidden="1">#REF!</definedName>
    <definedName name="BExKS91CCVW1YKNE1EQ4MCE1E9JX" localSheetId="9" hidden="1">#REF!</definedName>
    <definedName name="BExKS91CCVW1YKNE1EQ4MCE1E9JX" localSheetId="12" hidden="1">#REF!</definedName>
    <definedName name="BExKS91CCVW1YKNE1EQ4MCE1E9JX" localSheetId="3" hidden="1">#REF!</definedName>
    <definedName name="BExKS91CCVW1YKNE1EQ4MCE1E9JX" localSheetId="10" hidden="1">#REF!</definedName>
    <definedName name="BExKS91CCVW1YKNE1EQ4MCE1E9JX" hidden="1">#REF!</definedName>
    <definedName name="BExKSA37DZTCK6H13HPIKR0ZFVL8" localSheetId="9" hidden="1">#REF!</definedName>
    <definedName name="BExKSA37DZTCK6H13HPIKR0ZFVL8" localSheetId="12" hidden="1">#REF!</definedName>
    <definedName name="BExKSA37DZTCK6H13HPIKR0ZFVL8" localSheetId="3" hidden="1">#REF!</definedName>
    <definedName name="BExKSA37DZTCK6H13HPIKR0ZFVL8" localSheetId="10" hidden="1">#REF!</definedName>
    <definedName name="BExKSA37DZTCK6H13HPIKR0ZFVL8" hidden="1">#REF!</definedName>
    <definedName name="BExKSB51O073JLM4PEU353GBBSMI" localSheetId="9" hidden="1">#REF!</definedName>
    <definedName name="BExKSB51O073JLM4PEU353GBBSMI" localSheetId="12" hidden="1">#REF!</definedName>
    <definedName name="BExKSB51O073JLM4PEU353GBBSMI" localSheetId="3" hidden="1">#REF!</definedName>
    <definedName name="BExKSB51O073JLM4PEU353GBBSMI" localSheetId="10" hidden="1">#REF!</definedName>
    <definedName name="BExKSB51O073JLM4PEU353GBBSMI" hidden="1">#REF!</definedName>
    <definedName name="BExKSC1EDUXA6RM44LZV6HMMHKLX" localSheetId="9" hidden="1">#REF!</definedName>
    <definedName name="BExKSC1EDUXA6RM44LZV6HMMHKLX" localSheetId="12" hidden="1">#REF!</definedName>
    <definedName name="BExKSC1EDUXA6RM44LZV6HMMHKLX" localSheetId="3" hidden="1">#REF!</definedName>
    <definedName name="BExKSC1EDUXA6RM44LZV6HMMHKLX" localSheetId="10" hidden="1">#REF!</definedName>
    <definedName name="BExKSC1EDUXA6RM44LZV6HMMHKLX" hidden="1">#REF!</definedName>
    <definedName name="BExKSFMOMSZYDE0WNC94F40S6636" localSheetId="9" hidden="1">#REF!</definedName>
    <definedName name="BExKSFMOMSZYDE0WNC94F40S6636" localSheetId="12" hidden="1">#REF!</definedName>
    <definedName name="BExKSFMOMSZYDE0WNC94F40S6636" localSheetId="3" hidden="1">#REF!</definedName>
    <definedName name="BExKSFMOMSZYDE0WNC94F40S6636" localSheetId="10" hidden="1">#REF!</definedName>
    <definedName name="BExKSFMOMSZYDE0WNC94F40S6636" hidden="1">#REF!</definedName>
    <definedName name="BExKSHQ9K79S8KYUWIV5M5LAHHF1" localSheetId="9" hidden="1">#REF!</definedName>
    <definedName name="BExKSHQ9K79S8KYUWIV5M5LAHHF1" localSheetId="12" hidden="1">#REF!</definedName>
    <definedName name="BExKSHQ9K79S8KYUWIV5M5LAHHF1" localSheetId="3" hidden="1">#REF!</definedName>
    <definedName name="BExKSHQ9K79S8KYUWIV5M5LAHHF1" localSheetId="10" hidden="1">#REF!</definedName>
    <definedName name="BExKSHQ9K79S8KYUWIV5M5LAHHF1" hidden="1">#REF!</definedName>
    <definedName name="BExKSJTWG9L3FCX8FLK4EMUJMF27" localSheetId="9" hidden="1">#REF!</definedName>
    <definedName name="BExKSJTWG9L3FCX8FLK4EMUJMF27" localSheetId="12" hidden="1">#REF!</definedName>
    <definedName name="BExKSJTWG9L3FCX8FLK4EMUJMF27" localSheetId="3" hidden="1">#REF!</definedName>
    <definedName name="BExKSJTWG9L3FCX8FLK4EMUJMF27" localSheetId="10" hidden="1">#REF!</definedName>
    <definedName name="BExKSJTWG9L3FCX8FLK4EMUJMF27" hidden="1">#REF!</definedName>
    <definedName name="BExKSU0MKNAVZYYPKCYTZDWQX4R8" localSheetId="9" hidden="1">#REF!</definedName>
    <definedName name="BExKSU0MKNAVZYYPKCYTZDWQX4R8" localSheetId="12" hidden="1">#REF!</definedName>
    <definedName name="BExKSU0MKNAVZYYPKCYTZDWQX4R8" localSheetId="3" hidden="1">#REF!</definedName>
    <definedName name="BExKSU0MKNAVZYYPKCYTZDWQX4R8" localSheetId="10" hidden="1">#REF!</definedName>
    <definedName name="BExKSU0MKNAVZYYPKCYTZDWQX4R8" hidden="1">#REF!</definedName>
    <definedName name="BExKSX60G1MUS689FXIGYP2F7C62" localSheetId="9" hidden="1">#REF!</definedName>
    <definedName name="BExKSX60G1MUS689FXIGYP2F7C62" localSheetId="12" hidden="1">#REF!</definedName>
    <definedName name="BExKSX60G1MUS689FXIGYP2F7C62" localSheetId="3" hidden="1">#REF!</definedName>
    <definedName name="BExKSX60G1MUS689FXIGYP2F7C62" localSheetId="10" hidden="1">#REF!</definedName>
    <definedName name="BExKSX60G1MUS689FXIGYP2F7C62" hidden="1">#REF!</definedName>
    <definedName name="BExKT2UZ7Y2VWF5NQE18SJRLD2RN" localSheetId="9" hidden="1">#REF!</definedName>
    <definedName name="BExKT2UZ7Y2VWF5NQE18SJRLD2RN" localSheetId="12" hidden="1">#REF!</definedName>
    <definedName name="BExKT2UZ7Y2VWF5NQE18SJRLD2RN" localSheetId="3" hidden="1">#REF!</definedName>
    <definedName name="BExKT2UZ7Y2VWF5NQE18SJRLD2RN" localSheetId="10" hidden="1">#REF!</definedName>
    <definedName name="BExKT2UZ7Y2VWF5NQE18SJRLD2RN" hidden="1">#REF!</definedName>
    <definedName name="BExKT3GJFNGAM09H5F615E36A38C" localSheetId="9" hidden="1">#REF!</definedName>
    <definedName name="BExKT3GJFNGAM09H5F615E36A38C" localSheetId="12" hidden="1">#REF!</definedName>
    <definedName name="BExKT3GJFNGAM09H5F615E36A38C" localSheetId="3" hidden="1">#REF!</definedName>
    <definedName name="BExKT3GJFNGAM09H5F615E36A38C" localSheetId="10" hidden="1">#REF!</definedName>
    <definedName name="BExKT3GJFNGAM09H5F615E36A38C" hidden="1">#REF!</definedName>
    <definedName name="BExKTD1UM9PTLYETG1RM502XDNC0" localSheetId="9" hidden="1">#REF!</definedName>
    <definedName name="BExKTD1UM9PTLYETG1RM502XDNC0" localSheetId="12" hidden="1">#REF!</definedName>
    <definedName name="BExKTD1UM9PTLYETG1RM502XDNC0" localSheetId="3" hidden="1">#REF!</definedName>
    <definedName name="BExKTD1UM9PTLYETG1RM502XDNC0" localSheetId="10" hidden="1">#REF!</definedName>
    <definedName name="BExKTD1UM9PTLYETG1RM502XDNC0" hidden="1">#REF!</definedName>
    <definedName name="BExKTJN26AY45CE6JUAX3OIL48F7" localSheetId="9" hidden="1">#REF!</definedName>
    <definedName name="BExKTJN26AY45CE6JUAX3OIL48F7" localSheetId="12" hidden="1">#REF!</definedName>
    <definedName name="BExKTJN26AY45CE6JUAX3OIL48F7" localSheetId="3" hidden="1">#REF!</definedName>
    <definedName name="BExKTJN26AY45CE6JUAX3OIL48F7" localSheetId="10" hidden="1">#REF!</definedName>
    <definedName name="BExKTJN26AY45CE6JUAX3OIL48F7" hidden="1">#REF!</definedName>
    <definedName name="BExKTQZGN8GI3XGSEXMPCCA3S19H" localSheetId="9" hidden="1">#REF!</definedName>
    <definedName name="BExKTQZGN8GI3XGSEXMPCCA3S19H" localSheetId="12" hidden="1">#REF!</definedName>
    <definedName name="BExKTQZGN8GI3XGSEXMPCCA3S19H" localSheetId="3" hidden="1">#REF!</definedName>
    <definedName name="BExKTQZGN8GI3XGSEXMPCCA3S19H" localSheetId="10" hidden="1">#REF!</definedName>
    <definedName name="BExKTQZGN8GI3XGSEXMPCCA3S19H" hidden="1">#REF!</definedName>
    <definedName name="BExKTUKYYU0F6TUW1RXV24LRAZFE" localSheetId="9" hidden="1">#REF!</definedName>
    <definedName name="BExKTUKYYU0F6TUW1RXV24LRAZFE" localSheetId="12" hidden="1">#REF!</definedName>
    <definedName name="BExKTUKYYU0F6TUW1RXV24LRAZFE" localSheetId="3" hidden="1">#REF!</definedName>
    <definedName name="BExKTUKYYU0F6TUW1RXV24LRAZFE" localSheetId="10" hidden="1">#REF!</definedName>
    <definedName name="BExKTUKYYU0F6TUW1RXV24LRAZFE" hidden="1">#REF!</definedName>
    <definedName name="BExKU3FBLHQBIUTN6XEZW5GC9OG1" localSheetId="9" hidden="1">#REF!</definedName>
    <definedName name="BExKU3FBLHQBIUTN6XEZW5GC9OG1" localSheetId="12" hidden="1">#REF!</definedName>
    <definedName name="BExKU3FBLHQBIUTN6XEZW5GC9OG1" localSheetId="3" hidden="1">#REF!</definedName>
    <definedName name="BExKU3FBLHQBIUTN6XEZW5GC9OG1" localSheetId="10" hidden="1">#REF!</definedName>
    <definedName name="BExKU3FBLHQBIUTN6XEZW5GC9OG1" hidden="1">#REF!</definedName>
    <definedName name="BExKU82I99FEUIZLODXJDOJC96CQ" localSheetId="9" hidden="1">#REF!</definedName>
    <definedName name="BExKU82I99FEUIZLODXJDOJC96CQ" localSheetId="12" hidden="1">#REF!</definedName>
    <definedName name="BExKU82I99FEUIZLODXJDOJC96CQ" localSheetId="3" hidden="1">#REF!</definedName>
    <definedName name="BExKU82I99FEUIZLODXJDOJC96CQ" localSheetId="10" hidden="1">#REF!</definedName>
    <definedName name="BExKU82I99FEUIZLODXJDOJC96CQ" hidden="1">#REF!</definedName>
    <definedName name="BExKUDM0DFSCM3D91SH0XLXJSL18" localSheetId="9" hidden="1">#REF!</definedName>
    <definedName name="BExKUDM0DFSCM3D91SH0XLXJSL18" localSheetId="12" hidden="1">#REF!</definedName>
    <definedName name="BExKUDM0DFSCM3D91SH0XLXJSL18" localSheetId="3" hidden="1">#REF!</definedName>
    <definedName name="BExKUDM0DFSCM3D91SH0XLXJSL18" localSheetId="10" hidden="1">#REF!</definedName>
    <definedName name="BExKUDM0DFSCM3D91SH0XLXJSL18" hidden="1">#REF!</definedName>
    <definedName name="BExKUHYKD9TJTMQOOBS4EX04FCEZ" localSheetId="9" hidden="1">#REF!</definedName>
    <definedName name="BExKUHYKD9TJTMQOOBS4EX04FCEZ" localSheetId="12" hidden="1">#REF!</definedName>
    <definedName name="BExKUHYKD9TJTMQOOBS4EX04FCEZ" localSheetId="3" hidden="1">#REF!</definedName>
    <definedName name="BExKUHYKD9TJTMQOOBS4EX04FCEZ" localSheetId="10" hidden="1">#REF!</definedName>
    <definedName name="BExKUHYKD9TJTMQOOBS4EX04FCEZ" hidden="1">#REF!</definedName>
    <definedName name="BExKULEKJLA77AUQPDUHSM94Y76Z" localSheetId="9" hidden="1">#REF!</definedName>
    <definedName name="BExKULEKJLA77AUQPDUHSM94Y76Z" localSheetId="12" hidden="1">#REF!</definedName>
    <definedName name="BExKULEKJLA77AUQPDUHSM94Y76Z" localSheetId="3" hidden="1">#REF!</definedName>
    <definedName name="BExKULEKJLA77AUQPDUHSM94Y76Z" localSheetId="10" hidden="1">#REF!</definedName>
    <definedName name="BExKULEKJLA77AUQPDUHSM94Y76Z" hidden="1">#REF!</definedName>
    <definedName name="BExKUXE506JSYMR4CV866RHRDYR9" localSheetId="9" hidden="1">#REF!</definedName>
    <definedName name="BExKUXE506JSYMR4CV866RHRDYR9" localSheetId="12" hidden="1">#REF!</definedName>
    <definedName name="BExKUXE506JSYMR4CV866RHRDYR9" localSheetId="3" hidden="1">#REF!</definedName>
    <definedName name="BExKUXE506JSYMR4CV866RHRDYR9" localSheetId="10" hidden="1">#REF!</definedName>
    <definedName name="BExKUXE506JSYMR4CV866RHRDYR9" hidden="1">#REF!</definedName>
    <definedName name="BExKV08R85MKI3MAX9E2HERNQUNL" localSheetId="9" hidden="1">#REF!</definedName>
    <definedName name="BExKV08R85MKI3MAX9E2HERNQUNL" localSheetId="12" hidden="1">#REF!</definedName>
    <definedName name="BExKV08R85MKI3MAX9E2HERNQUNL" localSheetId="3" hidden="1">#REF!</definedName>
    <definedName name="BExKV08R85MKI3MAX9E2HERNQUNL" localSheetId="10" hidden="1">#REF!</definedName>
    <definedName name="BExKV08R85MKI3MAX9E2HERNQUNL" hidden="1">#REF!</definedName>
    <definedName name="BExKV4AAUNNJL5JWD7PX6BFKVS6O" localSheetId="9" hidden="1">#REF!</definedName>
    <definedName name="BExKV4AAUNNJL5JWD7PX6BFKVS6O" localSheetId="12" hidden="1">#REF!</definedName>
    <definedName name="BExKV4AAUNNJL5JWD7PX6BFKVS6O" localSheetId="3" hidden="1">#REF!</definedName>
    <definedName name="BExKV4AAUNNJL5JWD7PX6BFKVS6O" localSheetId="10" hidden="1">#REF!</definedName>
    <definedName name="BExKV4AAUNNJL5JWD7PX6BFKVS6O" hidden="1">#REF!</definedName>
    <definedName name="BExKVDVK6HN74GQPTXICP9BFC8CF" localSheetId="9" hidden="1">#REF!</definedName>
    <definedName name="BExKVDVK6HN74GQPTXICP9BFC8CF" localSheetId="12" hidden="1">#REF!</definedName>
    <definedName name="BExKVDVK6HN74GQPTXICP9BFC8CF" localSheetId="3" hidden="1">#REF!</definedName>
    <definedName name="BExKVDVK6HN74GQPTXICP9BFC8CF" localSheetId="10" hidden="1">#REF!</definedName>
    <definedName name="BExKVDVK6HN74GQPTXICP9BFC8CF" hidden="1">#REF!</definedName>
    <definedName name="BExKVFZ3ZZGIC1QI8XN6BYFWN0ZY" localSheetId="9" hidden="1">#REF!</definedName>
    <definedName name="BExKVFZ3ZZGIC1QI8XN6BYFWN0ZY" localSheetId="12" hidden="1">#REF!</definedName>
    <definedName name="BExKVFZ3ZZGIC1QI8XN6BYFWN0ZY" localSheetId="3" hidden="1">#REF!</definedName>
    <definedName name="BExKVFZ3ZZGIC1QI8XN6BYFWN0ZY" localSheetId="10" hidden="1">#REF!</definedName>
    <definedName name="BExKVFZ3ZZGIC1QI8XN6BYFWN0ZY" hidden="1">#REF!</definedName>
    <definedName name="BExKVG4KGO28KPGTAFL1R8TTZ10N" localSheetId="9" hidden="1">#REF!</definedName>
    <definedName name="BExKVG4KGO28KPGTAFL1R8TTZ10N" localSheetId="12" hidden="1">#REF!</definedName>
    <definedName name="BExKVG4KGO28KPGTAFL1R8TTZ10N" localSheetId="3" hidden="1">#REF!</definedName>
    <definedName name="BExKVG4KGO28KPGTAFL1R8TTZ10N" localSheetId="10" hidden="1">#REF!</definedName>
    <definedName name="BExKVG4KGO28KPGTAFL1R8TTZ10N" hidden="1">#REF!</definedName>
    <definedName name="BExKW0CSH7DA02YSNV64PSEIXB2P" localSheetId="9" hidden="1">#REF!</definedName>
    <definedName name="BExKW0CSH7DA02YSNV64PSEIXB2P" localSheetId="12" hidden="1">#REF!</definedName>
    <definedName name="BExKW0CSH7DA02YSNV64PSEIXB2P" localSheetId="3" hidden="1">#REF!</definedName>
    <definedName name="BExKW0CSH7DA02YSNV64PSEIXB2P" localSheetId="10" hidden="1">#REF!</definedName>
    <definedName name="BExKW0CSH7DA02YSNV64PSEIXB2P" hidden="1">#REF!</definedName>
    <definedName name="BExM9NUG3Q31X01AI9ZJCZIX25CS" localSheetId="9" hidden="1">#REF!</definedName>
    <definedName name="BExM9NUG3Q31X01AI9ZJCZIX25CS" localSheetId="12" hidden="1">#REF!</definedName>
    <definedName name="BExM9NUG3Q31X01AI9ZJCZIX25CS" localSheetId="3" hidden="1">#REF!</definedName>
    <definedName name="BExM9NUG3Q31X01AI9ZJCZIX25CS" localSheetId="10" hidden="1">#REF!</definedName>
    <definedName name="BExM9NUG3Q31X01AI9ZJCZIX25CS" hidden="1">#REF!</definedName>
    <definedName name="BExM9OG182RP30MY23PG49LVPZ1C" localSheetId="9" hidden="1">#REF!</definedName>
    <definedName name="BExM9OG182RP30MY23PG49LVPZ1C" localSheetId="12" hidden="1">#REF!</definedName>
    <definedName name="BExM9OG182RP30MY23PG49LVPZ1C" localSheetId="3" hidden="1">#REF!</definedName>
    <definedName name="BExM9OG182RP30MY23PG49LVPZ1C" localSheetId="10" hidden="1">#REF!</definedName>
    <definedName name="BExM9OG182RP30MY23PG49LVPZ1C" hidden="1">#REF!</definedName>
    <definedName name="BExMA64MW1S18NH8DCKPCCEI5KCB" localSheetId="9" hidden="1">#REF!</definedName>
    <definedName name="BExMA64MW1S18NH8DCKPCCEI5KCB" localSheetId="12" hidden="1">#REF!</definedName>
    <definedName name="BExMA64MW1S18NH8DCKPCCEI5KCB" localSheetId="3" hidden="1">#REF!</definedName>
    <definedName name="BExMA64MW1S18NH8DCKPCCEI5KCB" localSheetId="10" hidden="1">#REF!</definedName>
    <definedName name="BExMA64MW1S18NH8DCKPCCEI5KCB" hidden="1">#REF!</definedName>
    <definedName name="BExMALEWFUEM8Y686IT03ECURUBR" localSheetId="9" hidden="1">#REF!</definedName>
    <definedName name="BExMALEWFUEM8Y686IT03ECURUBR" localSheetId="12" hidden="1">#REF!</definedName>
    <definedName name="BExMALEWFUEM8Y686IT03ECURUBR" localSheetId="3" hidden="1">#REF!</definedName>
    <definedName name="BExMALEWFUEM8Y686IT03ECURUBR" localSheetId="10" hidden="1">#REF!</definedName>
    <definedName name="BExMALEWFUEM8Y686IT03ECURUBR" hidden="1">#REF!</definedName>
    <definedName name="BExMAS0AQY7KMMTBTBPK0SWWDITB" localSheetId="9" hidden="1">#REF!</definedName>
    <definedName name="BExMAS0AQY7KMMTBTBPK0SWWDITB" localSheetId="12" hidden="1">#REF!</definedName>
    <definedName name="BExMAS0AQY7KMMTBTBPK0SWWDITB" localSheetId="3" hidden="1">#REF!</definedName>
    <definedName name="BExMAS0AQY7KMMTBTBPK0SWWDITB" localSheetId="10" hidden="1">#REF!</definedName>
    <definedName name="BExMAS0AQY7KMMTBTBPK0SWWDITB" hidden="1">#REF!</definedName>
    <definedName name="BExMAXJS82ZJ8RS22VLE0V0LDUII" localSheetId="9" hidden="1">#REF!</definedName>
    <definedName name="BExMAXJS82ZJ8RS22VLE0V0LDUII" localSheetId="12" hidden="1">#REF!</definedName>
    <definedName name="BExMAXJS82ZJ8RS22VLE0V0LDUII" localSheetId="3" hidden="1">#REF!</definedName>
    <definedName name="BExMAXJS82ZJ8RS22VLE0V0LDUII" localSheetId="10" hidden="1">#REF!</definedName>
    <definedName name="BExMAXJS82ZJ8RS22VLE0V0LDUII" hidden="1">#REF!</definedName>
    <definedName name="BExMB4QRS0R3MTB4CMUHFZ84LNZQ" localSheetId="9" hidden="1">#REF!</definedName>
    <definedName name="BExMB4QRS0R3MTB4CMUHFZ84LNZQ" localSheetId="12" hidden="1">#REF!</definedName>
    <definedName name="BExMB4QRS0R3MTB4CMUHFZ84LNZQ" localSheetId="3" hidden="1">#REF!</definedName>
    <definedName name="BExMB4QRS0R3MTB4CMUHFZ84LNZQ" localSheetId="10" hidden="1">#REF!</definedName>
    <definedName name="BExMB4QRS0R3MTB4CMUHFZ84LNZQ" hidden="1">#REF!</definedName>
    <definedName name="BExMB7AICZ233JKSCEUSR9RQXRS0" localSheetId="9" hidden="1">#REF!</definedName>
    <definedName name="BExMB7AICZ233JKSCEUSR9RQXRS0" localSheetId="12" hidden="1">#REF!</definedName>
    <definedName name="BExMB7AICZ233JKSCEUSR9RQXRS0" localSheetId="3" hidden="1">#REF!</definedName>
    <definedName name="BExMB7AICZ233JKSCEUSR9RQXRS0" localSheetId="10" hidden="1">#REF!</definedName>
    <definedName name="BExMB7AICZ233JKSCEUSR9RQXRS0" hidden="1">#REF!</definedName>
    <definedName name="BExMBC35WKQY5CWQJLV4D05O6971" localSheetId="9" hidden="1">#REF!</definedName>
    <definedName name="BExMBC35WKQY5CWQJLV4D05O6971" localSheetId="12" hidden="1">#REF!</definedName>
    <definedName name="BExMBC35WKQY5CWQJLV4D05O6971" localSheetId="3" hidden="1">#REF!</definedName>
    <definedName name="BExMBC35WKQY5CWQJLV4D05O6971" localSheetId="10" hidden="1">#REF!</definedName>
    <definedName name="BExMBC35WKQY5CWQJLV4D05O6971" hidden="1">#REF!</definedName>
    <definedName name="BExMBFTZV4Q1A5KG25C1N9PHQNSW" localSheetId="9" hidden="1">#REF!</definedName>
    <definedName name="BExMBFTZV4Q1A5KG25C1N9PHQNSW" localSheetId="12" hidden="1">#REF!</definedName>
    <definedName name="BExMBFTZV4Q1A5KG25C1N9PHQNSW" localSheetId="3" hidden="1">#REF!</definedName>
    <definedName name="BExMBFTZV4Q1A5KG25C1N9PHQNSW" localSheetId="10" hidden="1">#REF!</definedName>
    <definedName name="BExMBFTZV4Q1A5KG25C1N9PHQNSW" hidden="1">#REF!</definedName>
    <definedName name="BExMBFZFXQDH3H55R89930TFTU36" localSheetId="9" hidden="1">#REF!</definedName>
    <definedName name="BExMBFZFXQDH3H55R89930TFTU36" localSheetId="12" hidden="1">#REF!</definedName>
    <definedName name="BExMBFZFXQDH3H55R89930TFTU36" localSheetId="3" hidden="1">#REF!</definedName>
    <definedName name="BExMBFZFXQDH3H55R89930TFTU36" localSheetId="10" hidden="1">#REF!</definedName>
    <definedName name="BExMBFZFXQDH3H55R89930TFTU36" hidden="1">#REF!</definedName>
    <definedName name="BExMBK6ISK3U7KHZKUJXIDKGF6VW" localSheetId="9" hidden="1">#REF!</definedName>
    <definedName name="BExMBK6ISK3U7KHZKUJXIDKGF6VW" localSheetId="12" hidden="1">#REF!</definedName>
    <definedName name="BExMBK6ISK3U7KHZKUJXIDKGF6VW" localSheetId="3" hidden="1">#REF!</definedName>
    <definedName name="BExMBK6ISK3U7KHZKUJXIDKGF6VW" localSheetId="10" hidden="1">#REF!</definedName>
    <definedName name="BExMBK6ISK3U7KHZKUJXIDKGF6VW" hidden="1">#REF!</definedName>
    <definedName name="BExMBYPQDG9AYDQ5E8IECVFREPO6" localSheetId="9" hidden="1">#REF!</definedName>
    <definedName name="BExMBYPQDG9AYDQ5E8IECVFREPO6" localSheetId="12" hidden="1">#REF!</definedName>
    <definedName name="BExMBYPQDG9AYDQ5E8IECVFREPO6" localSheetId="3" hidden="1">#REF!</definedName>
    <definedName name="BExMBYPQDG9AYDQ5E8IECVFREPO6" localSheetId="10" hidden="1">#REF!</definedName>
    <definedName name="BExMBYPQDG9AYDQ5E8IECVFREPO6" hidden="1">#REF!</definedName>
    <definedName name="BExMC7PESEESXVMDCGGIP5LPMUGY" localSheetId="12" hidden="1">#REF!</definedName>
    <definedName name="BExMC7PESEESXVMDCGGIP5LPMUGY" hidden="1">#REF!</definedName>
    <definedName name="BExMC8AZUTX8LG89K2JJR7ZG62XX" localSheetId="9" hidden="1">#REF!</definedName>
    <definedName name="BExMC8AZUTX8LG89K2JJR7ZG62XX" localSheetId="12" hidden="1">#REF!</definedName>
    <definedName name="BExMC8AZUTX8LG89K2JJR7ZG62XX" localSheetId="3" hidden="1">#REF!</definedName>
    <definedName name="BExMC8AZUTX8LG89K2JJR7ZG62XX" localSheetId="10" hidden="1">#REF!</definedName>
    <definedName name="BExMC8AZUTX8LG89K2JJR7ZG62XX" hidden="1">#REF!</definedName>
    <definedName name="BExMCA96YR10V72G2R0SCIKPZLIZ" localSheetId="9" hidden="1">#REF!</definedName>
    <definedName name="BExMCA96YR10V72G2R0SCIKPZLIZ" localSheetId="12" hidden="1">#REF!</definedName>
    <definedName name="BExMCA96YR10V72G2R0SCIKPZLIZ" localSheetId="3" hidden="1">#REF!</definedName>
    <definedName name="BExMCA96YR10V72G2R0SCIKPZLIZ" localSheetId="10" hidden="1">#REF!</definedName>
    <definedName name="BExMCA96YR10V72G2R0SCIKPZLIZ" hidden="1">#REF!</definedName>
    <definedName name="BExMCB5JU5I2VQDUBS4O42BTEVKI" localSheetId="9" hidden="1">#REF!</definedName>
    <definedName name="BExMCB5JU5I2VQDUBS4O42BTEVKI" localSheetId="12" hidden="1">#REF!</definedName>
    <definedName name="BExMCB5JU5I2VQDUBS4O42BTEVKI" localSheetId="3" hidden="1">#REF!</definedName>
    <definedName name="BExMCB5JU5I2VQDUBS4O42BTEVKI" localSheetId="10" hidden="1">#REF!</definedName>
    <definedName name="BExMCB5JU5I2VQDUBS4O42BTEVKI" hidden="1">#REF!</definedName>
    <definedName name="BExMCFSQFSEMPY5IXDIRKZDASDBR" localSheetId="9" hidden="1">#REF!</definedName>
    <definedName name="BExMCFSQFSEMPY5IXDIRKZDASDBR" localSheetId="12" hidden="1">#REF!</definedName>
    <definedName name="BExMCFSQFSEMPY5IXDIRKZDASDBR" localSheetId="3" hidden="1">#REF!</definedName>
    <definedName name="BExMCFSQFSEMPY5IXDIRKZDASDBR" localSheetId="10" hidden="1">#REF!</definedName>
    <definedName name="BExMCFSQFSEMPY5IXDIRKZDASDBR" hidden="1">#REF!</definedName>
    <definedName name="BExMCH58I9XOLK7WEE6VSJGYPJGL" localSheetId="9" hidden="1">#REF!</definedName>
    <definedName name="BExMCH58I9XOLK7WEE6VSJGYPJGL" localSheetId="12" hidden="1">#REF!</definedName>
    <definedName name="BExMCH58I9XOLK7WEE6VSJGYPJGL" localSheetId="3" hidden="1">#REF!</definedName>
    <definedName name="BExMCH58I9XOLK7WEE6VSJGYPJGL" localSheetId="10" hidden="1">#REF!</definedName>
    <definedName name="BExMCH58I9XOLK7WEE6VSJGYPJGL" hidden="1">#REF!</definedName>
    <definedName name="BExMCMZOEYWVOOJ98TBHTTCS7XB8" localSheetId="9" hidden="1">#REF!</definedName>
    <definedName name="BExMCMZOEYWVOOJ98TBHTTCS7XB8" localSheetId="12" hidden="1">#REF!</definedName>
    <definedName name="BExMCMZOEYWVOOJ98TBHTTCS7XB8" localSheetId="3" hidden="1">#REF!</definedName>
    <definedName name="BExMCMZOEYWVOOJ98TBHTTCS7XB8" localSheetId="10" hidden="1">#REF!</definedName>
    <definedName name="BExMCMZOEYWVOOJ98TBHTTCS7XB8" hidden="1">#REF!</definedName>
    <definedName name="BExMCS8EF2W3FS9QADNKREYSI8P0" localSheetId="9" hidden="1">#REF!</definedName>
    <definedName name="BExMCS8EF2W3FS9QADNKREYSI8P0" localSheetId="12" hidden="1">#REF!</definedName>
    <definedName name="BExMCS8EF2W3FS9QADNKREYSI8P0" localSheetId="3" hidden="1">#REF!</definedName>
    <definedName name="BExMCS8EF2W3FS9QADNKREYSI8P0" localSheetId="10" hidden="1">#REF!</definedName>
    <definedName name="BExMCS8EF2W3FS9QADNKREYSI8P0" hidden="1">#REF!</definedName>
    <definedName name="BExMCSU0KZGHALEL7N5DJBVL94K7" localSheetId="9" hidden="1">#REF!</definedName>
    <definedName name="BExMCSU0KZGHALEL7N5DJBVL94K7" localSheetId="12" hidden="1">#REF!</definedName>
    <definedName name="BExMCSU0KZGHALEL7N5DJBVL94K7" localSheetId="3" hidden="1">#REF!</definedName>
    <definedName name="BExMCSU0KZGHALEL7N5DJBVL94K7" localSheetId="10" hidden="1">#REF!</definedName>
    <definedName name="BExMCSU0KZGHALEL7N5DJBVL94K7" hidden="1">#REF!</definedName>
    <definedName name="BExMCUS7GSOM96J0HJ7EH0FFM2AC" localSheetId="9" hidden="1">#REF!</definedName>
    <definedName name="BExMCUS7GSOM96J0HJ7EH0FFM2AC" localSheetId="12" hidden="1">#REF!</definedName>
    <definedName name="BExMCUS7GSOM96J0HJ7EH0FFM2AC" localSheetId="3" hidden="1">#REF!</definedName>
    <definedName name="BExMCUS7GSOM96J0HJ7EH0FFM2AC" localSheetId="10" hidden="1">#REF!</definedName>
    <definedName name="BExMCUS7GSOM96J0HJ7EH0FFM2AC" hidden="1">#REF!</definedName>
    <definedName name="BExMCYTT6TVDWMJXO1NZANRTVNAN" localSheetId="9" hidden="1">#REF!</definedName>
    <definedName name="BExMCYTT6TVDWMJXO1NZANRTVNAN" localSheetId="12" hidden="1">#REF!</definedName>
    <definedName name="BExMCYTT6TVDWMJXO1NZANRTVNAN" localSheetId="3" hidden="1">#REF!</definedName>
    <definedName name="BExMCYTT6TVDWMJXO1NZANRTVNAN" localSheetId="10" hidden="1">#REF!</definedName>
    <definedName name="BExMCYTT6TVDWMJXO1NZANRTVNAN" hidden="1">#REF!</definedName>
    <definedName name="BExMD54CT1VTE5YGBM90H90NF28M" localSheetId="9" hidden="1">#REF!</definedName>
    <definedName name="BExMD54CT1VTE5YGBM90H90NF28M" localSheetId="12" hidden="1">#REF!</definedName>
    <definedName name="BExMD54CT1VTE5YGBM90H90NF28M" localSheetId="3" hidden="1">#REF!</definedName>
    <definedName name="BExMD54CT1VTE5YGBM90H90NF28M" localSheetId="10" hidden="1">#REF!</definedName>
    <definedName name="BExMD54CT1VTE5YGBM90H90NF28M" hidden="1">#REF!</definedName>
    <definedName name="BExMD5F6IAV108XYJLXUO9HD0IT6" localSheetId="9" hidden="1">#REF!</definedName>
    <definedName name="BExMD5F6IAV108XYJLXUO9HD0IT6" localSheetId="12" hidden="1">#REF!</definedName>
    <definedName name="BExMD5F6IAV108XYJLXUO9HD0IT6" localSheetId="3" hidden="1">#REF!</definedName>
    <definedName name="BExMD5F6IAV108XYJLXUO9HD0IT6" localSheetId="10" hidden="1">#REF!</definedName>
    <definedName name="BExMD5F6IAV108XYJLXUO9HD0IT6" hidden="1">#REF!</definedName>
    <definedName name="BExMDANV66W9T3XAXID40XFJ0J93" localSheetId="9" hidden="1">#REF!</definedName>
    <definedName name="BExMDANV66W9T3XAXID40XFJ0J93" localSheetId="12" hidden="1">#REF!</definedName>
    <definedName name="BExMDANV66W9T3XAXID40XFJ0J93" localSheetId="3" hidden="1">#REF!</definedName>
    <definedName name="BExMDANV66W9T3XAXID40XFJ0J93" localSheetId="10" hidden="1">#REF!</definedName>
    <definedName name="BExMDANV66W9T3XAXID40XFJ0J93" hidden="1">#REF!</definedName>
    <definedName name="BExMDGD1KQP7NNR78X2ZX4FCBQ1S" localSheetId="9" hidden="1">#REF!</definedName>
    <definedName name="BExMDGD1KQP7NNR78X2ZX4FCBQ1S" localSheetId="12" hidden="1">#REF!</definedName>
    <definedName name="BExMDGD1KQP7NNR78X2ZX4FCBQ1S" localSheetId="3" hidden="1">#REF!</definedName>
    <definedName name="BExMDGD1KQP7NNR78X2ZX4FCBQ1S" localSheetId="10" hidden="1">#REF!</definedName>
    <definedName name="BExMDGD1KQP7NNR78X2ZX4FCBQ1S" hidden="1">#REF!</definedName>
    <definedName name="BExMDIRDK0DI8P86HB7WPH8QWLSQ" localSheetId="9" hidden="1">#REF!</definedName>
    <definedName name="BExMDIRDK0DI8P86HB7WPH8QWLSQ" localSheetId="12" hidden="1">#REF!</definedName>
    <definedName name="BExMDIRDK0DI8P86HB7WPH8QWLSQ" localSheetId="3" hidden="1">#REF!</definedName>
    <definedName name="BExMDIRDK0DI8P86HB7WPH8QWLSQ" localSheetId="10" hidden="1">#REF!</definedName>
    <definedName name="BExMDIRDK0DI8P86HB7WPH8QWLSQ" hidden="1">#REF!</definedName>
    <definedName name="BExMDOWGDLP3BZZB4ZPI31VS10FP" localSheetId="9" hidden="1">#REF!</definedName>
    <definedName name="BExMDOWGDLP3BZZB4ZPI31VS10FP" localSheetId="12" hidden="1">#REF!</definedName>
    <definedName name="BExMDOWGDLP3BZZB4ZPI31VS10FP" localSheetId="3" hidden="1">#REF!</definedName>
    <definedName name="BExMDOWGDLP3BZZB4ZPI31VS10FP" localSheetId="10" hidden="1">#REF!</definedName>
    <definedName name="BExMDOWGDLP3BZZB4ZPI31VS10FP" hidden="1">#REF!</definedName>
    <definedName name="BExMDPI2FVMORSWDDCVAJ85WYAYO" localSheetId="9" hidden="1">#REF!</definedName>
    <definedName name="BExMDPI2FVMORSWDDCVAJ85WYAYO" localSheetId="12" hidden="1">#REF!</definedName>
    <definedName name="BExMDPI2FVMORSWDDCVAJ85WYAYO" localSheetId="3" hidden="1">#REF!</definedName>
    <definedName name="BExMDPI2FVMORSWDDCVAJ85WYAYO" localSheetId="10" hidden="1">#REF!</definedName>
    <definedName name="BExMDPI2FVMORSWDDCVAJ85WYAYO" hidden="1">#REF!</definedName>
    <definedName name="BExMDUWB7VWHFFR266QXO46BNV2S" localSheetId="9" hidden="1">#REF!</definedName>
    <definedName name="BExMDUWB7VWHFFR266QXO46BNV2S" localSheetId="12" hidden="1">#REF!</definedName>
    <definedName name="BExMDUWB7VWHFFR266QXO46BNV2S" localSheetId="3" hidden="1">#REF!</definedName>
    <definedName name="BExMDUWB7VWHFFR266QXO46BNV2S" localSheetId="10" hidden="1">#REF!</definedName>
    <definedName name="BExMDUWB7VWHFFR266QXO46BNV2S" hidden="1">#REF!</definedName>
    <definedName name="BExME2U47N8LZG0BPJ49ANY5QVV2" localSheetId="9" hidden="1">#REF!</definedName>
    <definedName name="BExME2U47N8LZG0BPJ49ANY5QVV2" localSheetId="12" hidden="1">#REF!</definedName>
    <definedName name="BExME2U47N8LZG0BPJ49ANY5QVV2" localSheetId="3" hidden="1">#REF!</definedName>
    <definedName name="BExME2U47N8LZG0BPJ49ANY5QVV2" localSheetId="10" hidden="1">#REF!</definedName>
    <definedName name="BExME2U47N8LZG0BPJ49ANY5QVV2" hidden="1">#REF!</definedName>
    <definedName name="BExME88DH5DUKMUFI9FNVECXFD2E" localSheetId="9" hidden="1">#REF!</definedName>
    <definedName name="BExME88DH5DUKMUFI9FNVECXFD2E" localSheetId="12" hidden="1">#REF!</definedName>
    <definedName name="BExME88DH5DUKMUFI9FNVECXFD2E" localSheetId="3" hidden="1">#REF!</definedName>
    <definedName name="BExME88DH5DUKMUFI9FNVECXFD2E" localSheetId="10" hidden="1">#REF!</definedName>
    <definedName name="BExME88DH5DUKMUFI9FNVECXFD2E" hidden="1">#REF!</definedName>
    <definedName name="BExME9A7MOGAK7YTTQYXP5DL6VYA" localSheetId="9" hidden="1">#REF!</definedName>
    <definedName name="BExME9A7MOGAK7YTTQYXP5DL6VYA" localSheetId="12" hidden="1">#REF!</definedName>
    <definedName name="BExME9A7MOGAK7YTTQYXP5DL6VYA" localSheetId="3" hidden="1">#REF!</definedName>
    <definedName name="BExME9A7MOGAK7YTTQYXP5DL6VYA" localSheetId="10" hidden="1">#REF!</definedName>
    <definedName name="BExME9A7MOGAK7YTTQYXP5DL6VYA" hidden="1">#REF!</definedName>
    <definedName name="BExMEOV9YFRY5C3GDLU60GIX10BY" localSheetId="9" hidden="1">#REF!</definedName>
    <definedName name="BExMEOV9YFRY5C3GDLU60GIX10BY" localSheetId="12" hidden="1">#REF!</definedName>
    <definedName name="BExMEOV9YFRY5C3GDLU60GIX10BY" localSheetId="3" hidden="1">#REF!</definedName>
    <definedName name="BExMEOV9YFRY5C3GDLU60GIX10BY" localSheetId="10" hidden="1">#REF!</definedName>
    <definedName name="BExMEOV9YFRY5C3GDLU60GIX10BY" hidden="1">#REF!</definedName>
    <definedName name="BExMEUK2Q5GZGZFZ77Z2IYUKOOYW" localSheetId="9" hidden="1">#REF!</definedName>
    <definedName name="BExMEUK2Q5GZGZFZ77Z2IYUKOOYW" localSheetId="12" hidden="1">#REF!</definedName>
    <definedName name="BExMEUK2Q5GZGZFZ77Z2IYUKOOYW" localSheetId="3" hidden="1">#REF!</definedName>
    <definedName name="BExMEUK2Q5GZGZFZ77Z2IYUKOOYW" localSheetId="10" hidden="1">#REF!</definedName>
    <definedName name="BExMEUK2Q5GZGZFZ77Z2IYUKOOYW" hidden="1">#REF!</definedName>
    <definedName name="BExMEWT36INWIP0VNS94NEP3WZ4U" localSheetId="9" hidden="1">#REF!</definedName>
    <definedName name="BExMEWT36INWIP0VNS94NEP3WZ4U" localSheetId="12" hidden="1">#REF!</definedName>
    <definedName name="BExMEWT36INWIP0VNS94NEP3WZ4U" localSheetId="3" hidden="1">#REF!</definedName>
    <definedName name="BExMEWT36INWIP0VNS94NEP3WZ4U" localSheetId="10" hidden="1">#REF!</definedName>
    <definedName name="BExMEWT36INWIP0VNS94NEP3WZ4U" hidden="1">#REF!</definedName>
    <definedName name="BExMEY09ESM4H2YGKEQQRYUD114R" localSheetId="9" hidden="1">#REF!</definedName>
    <definedName name="BExMEY09ESM4H2YGKEQQRYUD114R" localSheetId="12" hidden="1">#REF!</definedName>
    <definedName name="BExMEY09ESM4H2YGKEQQRYUD114R" localSheetId="3" hidden="1">#REF!</definedName>
    <definedName name="BExMEY09ESM4H2YGKEQQRYUD114R" localSheetId="10" hidden="1">#REF!</definedName>
    <definedName name="BExMEY09ESM4H2YGKEQQRYUD114R" hidden="1">#REF!</definedName>
    <definedName name="BExMF0UU4SBJHOJ4SG09QMF1TC7H" localSheetId="9" hidden="1">#REF!</definedName>
    <definedName name="BExMF0UU4SBJHOJ4SG09QMF1TC7H" localSheetId="12" hidden="1">#REF!</definedName>
    <definedName name="BExMF0UU4SBJHOJ4SG09QMF1TC7H" localSheetId="3" hidden="1">#REF!</definedName>
    <definedName name="BExMF0UU4SBJHOJ4SG09QMF1TC7H" localSheetId="10" hidden="1">#REF!</definedName>
    <definedName name="BExMF0UU4SBJHOJ4SG09QMF1TC7H" hidden="1">#REF!</definedName>
    <definedName name="BExMF2YDPQWGK3CSN8LJG16MLFQZ" localSheetId="9" hidden="1">#REF!</definedName>
    <definedName name="BExMF2YDPQWGK3CSN8LJG16MLFQZ" localSheetId="12" hidden="1">#REF!</definedName>
    <definedName name="BExMF2YDPQWGK3CSN8LJG16MLFQZ" localSheetId="3" hidden="1">#REF!</definedName>
    <definedName name="BExMF2YDPQWGK3CSN8LJG16MLFQZ" localSheetId="10" hidden="1">#REF!</definedName>
    <definedName name="BExMF2YDPQWGK3CSN8LJG16MLFQZ" hidden="1">#REF!</definedName>
    <definedName name="BExMF4G4IUPQY1Y5GEY5N3E04CL6" localSheetId="9" hidden="1">#REF!</definedName>
    <definedName name="BExMF4G4IUPQY1Y5GEY5N3E04CL6" localSheetId="12" hidden="1">#REF!</definedName>
    <definedName name="BExMF4G4IUPQY1Y5GEY5N3E04CL6" localSheetId="3" hidden="1">#REF!</definedName>
    <definedName name="BExMF4G4IUPQY1Y5GEY5N3E04CL6" localSheetId="10" hidden="1">#REF!</definedName>
    <definedName name="BExMF4G4IUPQY1Y5GEY5N3E04CL6" hidden="1">#REF!</definedName>
    <definedName name="BExMF9UIGYMOAQK0ELUWP0S0HZZY" localSheetId="9" hidden="1">#REF!</definedName>
    <definedName name="BExMF9UIGYMOAQK0ELUWP0S0HZZY" localSheetId="12" hidden="1">#REF!</definedName>
    <definedName name="BExMF9UIGYMOAQK0ELUWP0S0HZZY" localSheetId="3" hidden="1">#REF!</definedName>
    <definedName name="BExMF9UIGYMOAQK0ELUWP0S0HZZY" localSheetId="10" hidden="1">#REF!</definedName>
    <definedName name="BExMF9UIGYMOAQK0ELUWP0S0HZZY" hidden="1">#REF!</definedName>
    <definedName name="BExMFDLBSWFMRDYJ2DZETI3EXKN2" localSheetId="9" hidden="1">#REF!</definedName>
    <definedName name="BExMFDLBSWFMRDYJ2DZETI3EXKN2" localSheetId="12" hidden="1">#REF!</definedName>
    <definedName name="BExMFDLBSWFMRDYJ2DZETI3EXKN2" localSheetId="3" hidden="1">#REF!</definedName>
    <definedName name="BExMFDLBSWFMRDYJ2DZETI3EXKN2" localSheetId="10" hidden="1">#REF!</definedName>
    <definedName name="BExMFDLBSWFMRDYJ2DZETI3EXKN2" hidden="1">#REF!</definedName>
    <definedName name="BExMFLDTMRTCHKA37LQW67BG8D5C" localSheetId="9" hidden="1">#REF!</definedName>
    <definedName name="BExMFLDTMRTCHKA37LQW67BG8D5C" localSheetId="12" hidden="1">#REF!</definedName>
    <definedName name="BExMFLDTMRTCHKA37LQW67BG8D5C" localSheetId="3" hidden="1">#REF!</definedName>
    <definedName name="BExMFLDTMRTCHKA37LQW67BG8D5C" localSheetId="10" hidden="1">#REF!</definedName>
    <definedName name="BExMFLDTMRTCHKA37LQW67BG8D5C" hidden="1">#REF!</definedName>
    <definedName name="BExMFTH63LTWA2JYJTJYMT5K2OF2" localSheetId="9" hidden="1">#REF!</definedName>
    <definedName name="BExMFTH63LTWA2JYJTJYMT5K2OF2" localSheetId="12" hidden="1">#REF!</definedName>
    <definedName name="BExMFTH63LTWA2JYJTJYMT5K2OF2" localSheetId="3" hidden="1">#REF!</definedName>
    <definedName name="BExMFTH63LTWA2JYJTJYMT5K2OF2" localSheetId="10" hidden="1">#REF!</definedName>
    <definedName name="BExMFTH63LTWA2JYJTJYMT5K2OF2" hidden="1">#REF!</definedName>
    <definedName name="BExMFY4AG5T27EVMCCNE00GOAR66" localSheetId="9" hidden="1">#REF!</definedName>
    <definedName name="BExMFY4AG5T27EVMCCNE00GOAR66" localSheetId="12" hidden="1">#REF!</definedName>
    <definedName name="BExMFY4AG5T27EVMCCNE00GOAR66" localSheetId="3" hidden="1">#REF!</definedName>
    <definedName name="BExMFY4AG5T27EVMCCNE00GOAR66" localSheetId="10" hidden="1">#REF!</definedName>
    <definedName name="BExMFY4AG5T27EVMCCNE00GOAR66" hidden="1">#REF!</definedName>
    <definedName name="BExMGQQNOFER1MEVQ961XARTRIOB" localSheetId="9" hidden="1">#REF!</definedName>
    <definedName name="BExMGQQNOFER1MEVQ961XARTRIOB" localSheetId="12" hidden="1">#REF!</definedName>
    <definedName name="BExMGQQNOFER1MEVQ961XARTRIOB" localSheetId="3" hidden="1">#REF!</definedName>
    <definedName name="BExMGQQNOFER1MEVQ961XARTRIOB" localSheetId="10" hidden="1">#REF!</definedName>
    <definedName name="BExMGQQNOFER1MEVQ961XARTRIOB" hidden="1">#REF!</definedName>
    <definedName name="BExMH189E60TZBQFN2UWVA1UZA7X" localSheetId="9" hidden="1">#REF!</definedName>
    <definedName name="BExMH189E60TZBQFN2UWVA1UZA7X" localSheetId="12" hidden="1">#REF!</definedName>
    <definedName name="BExMH189E60TZBQFN2UWVA1UZA7X" localSheetId="3" hidden="1">#REF!</definedName>
    <definedName name="BExMH189E60TZBQFN2UWVA1UZA7X" localSheetId="10" hidden="1">#REF!</definedName>
    <definedName name="BExMH189E60TZBQFN2UWVA1UZA7X" hidden="1">#REF!</definedName>
    <definedName name="BExMH3H9TW5TJCNU5Z1EWXP3BAEP" localSheetId="9" hidden="1">#REF!</definedName>
    <definedName name="BExMH3H9TW5TJCNU5Z1EWXP3BAEP" localSheetId="12" hidden="1">#REF!</definedName>
    <definedName name="BExMH3H9TW5TJCNU5Z1EWXP3BAEP" localSheetId="3" hidden="1">#REF!</definedName>
    <definedName name="BExMH3H9TW5TJCNU5Z1EWXP3BAEP" localSheetId="10" hidden="1">#REF!</definedName>
    <definedName name="BExMH3H9TW5TJCNU5Z1EWXP3BAEP" hidden="1">#REF!</definedName>
    <definedName name="BExMH5A1B01SYXROP70DOKTQ5D6Z" localSheetId="9" hidden="1">#REF!</definedName>
    <definedName name="BExMH5A1B01SYXROP70DOKTQ5D6Z" localSheetId="12" hidden="1">#REF!</definedName>
    <definedName name="BExMH5A1B01SYXROP70DOKTQ5D6Z" localSheetId="3" hidden="1">#REF!</definedName>
    <definedName name="BExMH5A1B01SYXROP70DOKTQ5D6Z" localSheetId="10" hidden="1">#REF!</definedName>
    <definedName name="BExMH5A1B01SYXROP70DOKTQ5D6Z" hidden="1">#REF!</definedName>
    <definedName name="BExMHCGUJ8A3L31NU0XU0FGXE4P3" localSheetId="9" hidden="1">#REF!</definedName>
    <definedName name="BExMHCGUJ8A3L31NU0XU0FGXE4P3" localSheetId="12" hidden="1">#REF!</definedName>
    <definedName name="BExMHCGUJ8A3L31NU0XU0FGXE4P3" localSheetId="3" hidden="1">#REF!</definedName>
    <definedName name="BExMHCGUJ8A3L31NU0XU0FGXE4P3" localSheetId="10" hidden="1">#REF!</definedName>
    <definedName name="BExMHCGUJ8A3L31NU0XU0FGXE4P3" hidden="1">#REF!</definedName>
    <definedName name="BExMHOWPB34KPZ76M2KIX2C9R2VB" localSheetId="9" hidden="1">#REF!</definedName>
    <definedName name="BExMHOWPB34KPZ76M2KIX2C9R2VB" localSheetId="12" hidden="1">#REF!</definedName>
    <definedName name="BExMHOWPB34KPZ76M2KIX2C9R2VB" localSheetId="3" hidden="1">#REF!</definedName>
    <definedName name="BExMHOWPB34KPZ76M2KIX2C9R2VB" localSheetId="10" hidden="1">#REF!</definedName>
    <definedName name="BExMHOWPB34KPZ76M2KIX2C9R2VB" hidden="1">#REF!</definedName>
    <definedName name="BExMHSSYC6KVHA3QDTSYPN92TWMI" localSheetId="9" hidden="1">#REF!</definedName>
    <definedName name="BExMHSSYC6KVHA3QDTSYPN92TWMI" localSheetId="12" hidden="1">#REF!</definedName>
    <definedName name="BExMHSSYC6KVHA3QDTSYPN92TWMI" localSheetId="3" hidden="1">#REF!</definedName>
    <definedName name="BExMHSSYC6KVHA3QDTSYPN92TWMI" localSheetId="10" hidden="1">#REF!</definedName>
    <definedName name="BExMHSSYC6KVHA3QDTSYPN92TWMI" hidden="1">#REF!</definedName>
    <definedName name="BExMI3AJ9477KDL4T9DHET4LJJTW" localSheetId="9" hidden="1">#REF!</definedName>
    <definedName name="BExMI3AJ9477KDL4T9DHET4LJJTW" localSheetId="12" hidden="1">#REF!</definedName>
    <definedName name="BExMI3AJ9477KDL4T9DHET4LJJTW" localSheetId="3" hidden="1">#REF!</definedName>
    <definedName name="BExMI3AJ9477KDL4T9DHET4LJJTW" localSheetId="10" hidden="1">#REF!</definedName>
    <definedName name="BExMI3AJ9477KDL4T9DHET4LJJTW" hidden="1">#REF!</definedName>
    <definedName name="BExMI6QQ20XHD0NWJUN741B37182" localSheetId="9" hidden="1">#REF!</definedName>
    <definedName name="BExMI6QQ20XHD0NWJUN741B37182" localSheetId="12" hidden="1">#REF!</definedName>
    <definedName name="BExMI6QQ20XHD0NWJUN741B37182" localSheetId="3" hidden="1">#REF!</definedName>
    <definedName name="BExMI6QQ20XHD0NWJUN741B37182" localSheetId="10" hidden="1">#REF!</definedName>
    <definedName name="BExMI6QQ20XHD0NWJUN741B37182" hidden="1">#REF!</definedName>
    <definedName name="BExMI7MYDIMC9K16SBAFUY33RHK6" localSheetId="9" hidden="1">#REF!</definedName>
    <definedName name="BExMI7MYDIMC9K16SBAFUY33RHK6" localSheetId="12" hidden="1">#REF!</definedName>
    <definedName name="BExMI7MYDIMC9K16SBAFUY33RHK6" localSheetId="3" hidden="1">#REF!</definedName>
    <definedName name="BExMI7MYDIMC9K16SBAFUY33RHK6" localSheetId="10" hidden="1">#REF!</definedName>
    <definedName name="BExMI7MYDIMC9K16SBAFUY33RHK6" hidden="1">#REF!</definedName>
    <definedName name="BExMI8JB94SBD9EMNJEK7Y2T6GYU" localSheetId="9" hidden="1">#REF!</definedName>
    <definedName name="BExMI8JB94SBD9EMNJEK7Y2T6GYU" localSheetId="12" hidden="1">#REF!</definedName>
    <definedName name="BExMI8JB94SBD9EMNJEK7Y2T6GYU" localSheetId="3" hidden="1">#REF!</definedName>
    <definedName name="BExMI8JB94SBD9EMNJEK7Y2T6GYU" localSheetId="10" hidden="1">#REF!</definedName>
    <definedName name="BExMI8JB94SBD9EMNJEK7Y2T6GYU" hidden="1">#REF!</definedName>
    <definedName name="BExMI8OS85YTW3KYVE4YD0R7Z6UV" localSheetId="9" hidden="1">#REF!</definedName>
    <definedName name="BExMI8OS85YTW3KYVE4YD0R7Z6UV" localSheetId="12" hidden="1">#REF!</definedName>
    <definedName name="BExMI8OS85YTW3KYVE4YD0R7Z6UV" localSheetId="3" hidden="1">#REF!</definedName>
    <definedName name="BExMI8OS85YTW3KYVE4YD0R7Z6UV" localSheetId="10" hidden="1">#REF!</definedName>
    <definedName name="BExMI8OS85YTW3KYVE4YD0R7Z6UV" hidden="1">#REF!</definedName>
    <definedName name="BExMI9QNOMVZ44I3BFMGU1EL1RSY" localSheetId="9" hidden="1">#REF!</definedName>
    <definedName name="BExMI9QNOMVZ44I3BFMGU1EL1RSY" localSheetId="12" hidden="1">#REF!</definedName>
    <definedName name="BExMI9QNOMVZ44I3BFMGU1EL1RSY" localSheetId="3" hidden="1">#REF!</definedName>
    <definedName name="BExMI9QNOMVZ44I3BFMGU1EL1RSY" localSheetId="10" hidden="1">#REF!</definedName>
    <definedName name="BExMI9QNOMVZ44I3BFMGU1EL1RSY" hidden="1">#REF!</definedName>
    <definedName name="BExMIBOOZU40JS3F89OMPSRCE9MM" localSheetId="9" hidden="1">#REF!</definedName>
    <definedName name="BExMIBOOZU40JS3F89OMPSRCE9MM" localSheetId="12" hidden="1">#REF!</definedName>
    <definedName name="BExMIBOOZU40JS3F89OMPSRCE9MM" localSheetId="3" hidden="1">#REF!</definedName>
    <definedName name="BExMIBOOZU40JS3F89OMPSRCE9MM" localSheetId="10" hidden="1">#REF!</definedName>
    <definedName name="BExMIBOOZU40JS3F89OMPSRCE9MM" hidden="1">#REF!</definedName>
    <definedName name="BExMIIQ5MBWSIHTFWAQADXMZC22Q" localSheetId="9" hidden="1">#REF!</definedName>
    <definedName name="BExMIIQ5MBWSIHTFWAQADXMZC22Q" localSheetId="12" hidden="1">#REF!</definedName>
    <definedName name="BExMIIQ5MBWSIHTFWAQADXMZC22Q" localSheetId="3" hidden="1">#REF!</definedName>
    <definedName name="BExMIIQ5MBWSIHTFWAQADXMZC22Q" localSheetId="10" hidden="1">#REF!</definedName>
    <definedName name="BExMIIQ5MBWSIHTFWAQADXMZC22Q" hidden="1">#REF!</definedName>
    <definedName name="BExMIL4I2GE866I25CR5JBLJWJ6A" localSheetId="9" hidden="1">#REF!</definedName>
    <definedName name="BExMIL4I2GE866I25CR5JBLJWJ6A" localSheetId="12" hidden="1">#REF!</definedName>
    <definedName name="BExMIL4I2GE866I25CR5JBLJWJ6A" localSheetId="3" hidden="1">#REF!</definedName>
    <definedName name="BExMIL4I2GE866I25CR5JBLJWJ6A" localSheetId="10" hidden="1">#REF!</definedName>
    <definedName name="BExMIL4I2GE866I25CR5JBLJWJ6A" hidden="1">#REF!</definedName>
    <definedName name="BExMIRKIPF27SNO82SPFSB3T5U17" localSheetId="9" hidden="1">#REF!</definedName>
    <definedName name="BExMIRKIPF27SNO82SPFSB3T5U17" localSheetId="12" hidden="1">#REF!</definedName>
    <definedName name="BExMIRKIPF27SNO82SPFSB3T5U17" localSheetId="3" hidden="1">#REF!</definedName>
    <definedName name="BExMIRKIPF27SNO82SPFSB3T5U17" localSheetId="10" hidden="1">#REF!</definedName>
    <definedName name="BExMIRKIPF27SNO82SPFSB3T5U17" hidden="1">#REF!</definedName>
    <definedName name="BExMIV0KC8555D5E42ZGWG15Y0MO" localSheetId="9" hidden="1">#REF!</definedName>
    <definedName name="BExMIV0KC8555D5E42ZGWG15Y0MO" localSheetId="12" hidden="1">#REF!</definedName>
    <definedName name="BExMIV0KC8555D5E42ZGWG15Y0MO" localSheetId="3" hidden="1">#REF!</definedName>
    <definedName name="BExMIV0KC8555D5E42ZGWG15Y0MO" localSheetId="10" hidden="1">#REF!</definedName>
    <definedName name="BExMIV0KC8555D5E42ZGWG15Y0MO" hidden="1">#REF!</definedName>
    <definedName name="BExMIZT6AN7E6YMW2S87CTCN2UXH" localSheetId="9" hidden="1">#REF!</definedName>
    <definedName name="BExMIZT6AN7E6YMW2S87CTCN2UXH" localSheetId="12" hidden="1">#REF!</definedName>
    <definedName name="BExMIZT6AN7E6YMW2S87CTCN2UXH" localSheetId="3" hidden="1">#REF!</definedName>
    <definedName name="BExMIZT6AN7E6YMW2S87CTCN2UXH" localSheetId="10" hidden="1">#REF!</definedName>
    <definedName name="BExMIZT6AN7E6YMW2S87CTCN2UXH" hidden="1">#REF!</definedName>
    <definedName name="BExMJB76UESLVRD81AJBOB78JDTT" localSheetId="9" hidden="1">#REF!</definedName>
    <definedName name="BExMJB76UESLVRD81AJBOB78JDTT" localSheetId="12" hidden="1">#REF!</definedName>
    <definedName name="BExMJB76UESLVRD81AJBOB78JDTT" localSheetId="3" hidden="1">#REF!</definedName>
    <definedName name="BExMJB76UESLVRD81AJBOB78JDTT" localSheetId="10" hidden="1">#REF!</definedName>
    <definedName name="BExMJB76UESLVRD81AJBOB78JDTT" hidden="1">#REF!</definedName>
    <definedName name="BExMJI8OLFZQCGOW3F99ETW8A21E" localSheetId="9" hidden="1">#REF!</definedName>
    <definedName name="BExMJI8OLFZQCGOW3F99ETW8A21E" localSheetId="12" hidden="1">#REF!</definedName>
    <definedName name="BExMJI8OLFZQCGOW3F99ETW8A21E" localSheetId="3" hidden="1">#REF!</definedName>
    <definedName name="BExMJI8OLFZQCGOW3F99ETW8A21E" localSheetId="10" hidden="1">#REF!</definedName>
    <definedName name="BExMJI8OLFZQCGOW3F99ETW8A21E" hidden="1">#REF!</definedName>
    <definedName name="BExMJNC8ZFB9DRFOJ961ZAJ8U3A8" localSheetId="9" hidden="1">#REF!</definedName>
    <definedName name="BExMJNC8ZFB9DRFOJ961ZAJ8U3A8" localSheetId="12" hidden="1">#REF!</definedName>
    <definedName name="BExMJNC8ZFB9DRFOJ961ZAJ8U3A8" localSheetId="3" hidden="1">#REF!</definedName>
    <definedName name="BExMJNC8ZFB9DRFOJ961ZAJ8U3A8" localSheetId="10" hidden="1">#REF!</definedName>
    <definedName name="BExMJNC8ZFB9DRFOJ961ZAJ8U3A8" hidden="1">#REF!</definedName>
    <definedName name="BExMJTBV8A3D31W2IQHP9RDFPPHQ" localSheetId="9" hidden="1">#REF!</definedName>
    <definedName name="BExMJTBV8A3D31W2IQHP9RDFPPHQ" localSheetId="12" hidden="1">#REF!</definedName>
    <definedName name="BExMJTBV8A3D31W2IQHP9RDFPPHQ" localSheetId="3" hidden="1">#REF!</definedName>
    <definedName name="BExMJTBV8A3D31W2IQHP9RDFPPHQ" localSheetId="10" hidden="1">#REF!</definedName>
    <definedName name="BExMJTBV8A3D31W2IQHP9RDFPPHQ" hidden="1">#REF!</definedName>
    <definedName name="BExMK2RTXN4QJWEUNX002XK8VQP8" localSheetId="9" hidden="1">#REF!</definedName>
    <definedName name="BExMK2RTXN4QJWEUNX002XK8VQP8" localSheetId="12" hidden="1">#REF!</definedName>
    <definedName name="BExMK2RTXN4QJWEUNX002XK8VQP8" localSheetId="3" hidden="1">#REF!</definedName>
    <definedName name="BExMK2RTXN4QJWEUNX002XK8VQP8" localSheetId="10" hidden="1">#REF!</definedName>
    <definedName name="BExMK2RTXN4QJWEUNX002XK8VQP8" hidden="1">#REF!</definedName>
    <definedName name="BExMKBGQDUZ8AWXYHA3QVMSDVZ3D" localSheetId="9" hidden="1">#REF!</definedName>
    <definedName name="BExMKBGQDUZ8AWXYHA3QVMSDVZ3D" localSheetId="12" hidden="1">#REF!</definedName>
    <definedName name="BExMKBGQDUZ8AWXYHA3QVMSDVZ3D" localSheetId="3" hidden="1">#REF!</definedName>
    <definedName name="BExMKBGQDUZ8AWXYHA3QVMSDVZ3D" localSheetId="10" hidden="1">#REF!</definedName>
    <definedName name="BExMKBGQDUZ8AWXYHA3QVMSDVZ3D" hidden="1">#REF!</definedName>
    <definedName name="BExMKBM1467553LDFZRRKVSHN374" localSheetId="9" hidden="1">#REF!</definedName>
    <definedName name="BExMKBM1467553LDFZRRKVSHN374" localSheetId="12" hidden="1">#REF!</definedName>
    <definedName name="BExMKBM1467553LDFZRRKVSHN374" localSheetId="3" hidden="1">#REF!</definedName>
    <definedName name="BExMKBM1467553LDFZRRKVSHN374" localSheetId="10" hidden="1">#REF!</definedName>
    <definedName name="BExMKBM1467553LDFZRRKVSHN374" hidden="1">#REF!</definedName>
    <definedName name="BExMKGK5FJUC0AU8MABRGDC5ZM70" localSheetId="9" hidden="1">#REF!</definedName>
    <definedName name="BExMKGK5FJUC0AU8MABRGDC5ZM70" localSheetId="12" hidden="1">#REF!</definedName>
    <definedName name="BExMKGK5FJUC0AU8MABRGDC5ZM70" localSheetId="3" hidden="1">#REF!</definedName>
    <definedName name="BExMKGK5FJUC0AU8MABRGDC5ZM70" localSheetId="10" hidden="1">#REF!</definedName>
    <definedName name="BExMKGK5FJUC0AU8MABRGDC5ZM70" hidden="1">#REF!</definedName>
    <definedName name="BExMKP92JGBM5BJO174H9A4HQIB9" localSheetId="9" hidden="1">#REF!</definedName>
    <definedName name="BExMKP92JGBM5BJO174H9A4HQIB9" localSheetId="12" hidden="1">#REF!</definedName>
    <definedName name="BExMKP92JGBM5BJO174H9A4HQIB9" localSheetId="3" hidden="1">#REF!</definedName>
    <definedName name="BExMKP92JGBM5BJO174H9A4HQIB9" localSheetId="10" hidden="1">#REF!</definedName>
    <definedName name="BExMKP92JGBM5BJO174H9A4HQIB9" hidden="1">#REF!</definedName>
    <definedName name="BExMKPEDT6IOYLLC3KJKRZOETC3Y" localSheetId="12" hidden="1">#REF!</definedName>
    <definedName name="BExMKPEDT6IOYLLC3KJKRZOETC3Y" hidden="1">#REF!</definedName>
    <definedName name="BExMKTW7R5SOV4PHAFGHU3W73DYE" localSheetId="9" hidden="1">#REF!</definedName>
    <definedName name="BExMKTW7R5SOV4PHAFGHU3W73DYE" localSheetId="12" hidden="1">#REF!</definedName>
    <definedName name="BExMKTW7R5SOV4PHAFGHU3W73DYE" localSheetId="3" hidden="1">#REF!</definedName>
    <definedName name="BExMKTW7R5SOV4PHAFGHU3W73DYE" localSheetId="10" hidden="1">#REF!</definedName>
    <definedName name="BExMKTW7R5SOV4PHAFGHU3W73DYE" hidden="1">#REF!</definedName>
    <definedName name="BExMKU7051J2W1RQXGZGE62NBRUZ" localSheetId="9" hidden="1">#REF!</definedName>
    <definedName name="BExMKU7051J2W1RQXGZGE62NBRUZ" localSheetId="12" hidden="1">#REF!</definedName>
    <definedName name="BExMKU7051J2W1RQXGZGE62NBRUZ" localSheetId="3" hidden="1">#REF!</definedName>
    <definedName name="BExMKU7051J2W1RQXGZGE62NBRUZ" localSheetId="10" hidden="1">#REF!</definedName>
    <definedName name="BExMKU7051J2W1RQXGZGE62NBRUZ" hidden="1">#REF!</definedName>
    <definedName name="BExMKUN3WPECJR2XRID2R7GZRGNX" localSheetId="9" hidden="1">#REF!</definedName>
    <definedName name="BExMKUN3WPECJR2XRID2R7GZRGNX" localSheetId="12" hidden="1">#REF!</definedName>
    <definedName name="BExMKUN3WPECJR2XRID2R7GZRGNX" localSheetId="3" hidden="1">#REF!</definedName>
    <definedName name="BExMKUN3WPECJR2XRID2R7GZRGNX" localSheetId="10" hidden="1">#REF!</definedName>
    <definedName name="BExMKUN3WPECJR2XRID2R7GZRGNX" hidden="1">#REF!</definedName>
    <definedName name="BExMKZ535P011X4TNV16GCOH4H21" localSheetId="9" hidden="1">#REF!</definedName>
    <definedName name="BExMKZ535P011X4TNV16GCOH4H21" localSheetId="12" hidden="1">#REF!</definedName>
    <definedName name="BExMKZ535P011X4TNV16GCOH4H21" localSheetId="3" hidden="1">#REF!</definedName>
    <definedName name="BExMKZ535P011X4TNV16GCOH4H21" localSheetId="10" hidden="1">#REF!</definedName>
    <definedName name="BExMKZ535P011X4TNV16GCOH4H21" hidden="1">#REF!</definedName>
    <definedName name="BExML3XQNDIMX55ZCHHXKUV3D6E6" localSheetId="9" hidden="1">#REF!</definedName>
    <definedName name="BExML3XQNDIMX55ZCHHXKUV3D6E6" localSheetId="12" hidden="1">#REF!</definedName>
    <definedName name="BExML3XQNDIMX55ZCHHXKUV3D6E6" localSheetId="3" hidden="1">#REF!</definedName>
    <definedName name="BExML3XQNDIMX55ZCHHXKUV3D6E6" localSheetId="10" hidden="1">#REF!</definedName>
    <definedName name="BExML3XQNDIMX55ZCHHXKUV3D6E6" hidden="1">#REF!</definedName>
    <definedName name="BExML5QGSWHLI18BGY4CGOTD3UWH" localSheetId="9" hidden="1">#REF!</definedName>
    <definedName name="BExML5QGSWHLI18BGY4CGOTD3UWH" localSheetId="12" hidden="1">#REF!</definedName>
    <definedName name="BExML5QGSWHLI18BGY4CGOTD3UWH" localSheetId="3" hidden="1">#REF!</definedName>
    <definedName name="BExML5QGSWHLI18BGY4CGOTD3UWH" localSheetId="10" hidden="1">#REF!</definedName>
    <definedName name="BExML5QGSWHLI18BGY4CGOTD3UWH" hidden="1">#REF!</definedName>
    <definedName name="BExML6BVFCV80776USR7X70HVRZT" localSheetId="9" hidden="1">#REF!</definedName>
    <definedName name="BExML6BVFCV80776USR7X70HVRZT" localSheetId="12" hidden="1">#REF!</definedName>
    <definedName name="BExML6BVFCV80776USR7X70HVRZT" localSheetId="3" hidden="1">#REF!</definedName>
    <definedName name="BExML6BVFCV80776USR7X70HVRZT" localSheetId="10" hidden="1">#REF!</definedName>
    <definedName name="BExML6BVFCV80776USR7X70HVRZT" hidden="1">#REF!</definedName>
    <definedName name="BExMLO5Z61RE85X8HHX2G4IU3AZW" localSheetId="9" hidden="1">#REF!</definedName>
    <definedName name="BExMLO5Z61RE85X8HHX2G4IU3AZW" localSheetId="12" hidden="1">#REF!</definedName>
    <definedName name="BExMLO5Z61RE85X8HHX2G4IU3AZW" localSheetId="3" hidden="1">#REF!</definedName>
    <definedName name="BExMLO5Z61RE85X8HHX2G4IU3AZW" localSheetId="10" hidden="1">#REF!</definedName>
    <definedName name="BExMLO5Z61RE85X8HHX2G4IU3AZW" hidden="1">#REF!</definedName>
    <definedName name="BExMLVI7UORSHM9FMO8S2EI0TMTS" localSheetId="9" hidden="1">#REF!</definedName>
    <definedName name="BExMLVI7UORSHM9FMO8S2EI0TMTS" localSheetId="12" hidden="1">#REF!</definedName>
    <definedName name="BExMLVI7UORSHM9FMO8S2EI0TMTS" localSheetId="3" hidden="1">#REF!</definedName>
    <definedName name="BExMLVI7UORSHM9FMO8S2EI0TMTS" localSheetId="10" hidden="1">#REF!</definedName>
    <definedName name="BExMLVI7UORSHM9FMO8S2EI0TMTS" hidden="1">#REF!</definedName>
    <definedName name="BExMM5UCOT2HSSN0ZIPZW55GSOVO" localSheetId="9" hidden="1">#REF!</definedName>
    <definedName name="BExMM5UCOT2HSSN0ZIPZW55GSOVO" localSheetId="12" hidden="1">#REF!</definedName>
    <definedName name="BExMM5UCOT2HSSN0ZIPZW55GSOVO" localSheetId="3" hidden="1">#REF!</definedName>
    <definedName name="BExMM5UCOT2HSSN0ZIPZW55GSOVO" localSheetId="10" hidden="1">#REF!</definedName>
    <definedName name="BExMM5UCOT2HSSN0ZIPZW55GSOVO" hidden="1">#REF!</definedName>
    <definedName name="BExMM8ZRS5RQ8H1H55RVPVTDL5NL" localSheetId="9" hidden="1">#REF!</definedName>
    <definedName name="BExMM8ZRS5RQ8H1H55RVPVTDL5NL" localSheetId="12" hidden="1">#REF!</definedName>
    <definedName name="BExMM8ZRS5RQ8H1H55RVPVTDL5NL" localSheetId="3" hidden="1">#REF!</definedName>
    <definedName name="BExMM8ZRS5RQ8H1H55RVPVTDL5NL" localSheetId="10" hidden="1">#REF!</definedName>
    <definedName name="BExMM8ZRS5RQ8H1H55RVPVTDL5NL" hidden="1">#REF!</definedName>
    <definedName name="BExMMH8EAZB09XXQ5X4LR0P4NHG9" localSheetId="9" hidden="1">#REF!</definedName>
    <definedName name="BExMMH8EAZB09XXQ5X4LR0P4NHG9" localSheetId="12" hidden="1">#REF!</definedName>
    <definedName name="BExMMH8EAZB09XXQ5X4LR0P4NHG9" localSheetId="3" hidden="1">#REF!</definedName>
    <definedName name="BExMMH8EAZB09XXQ5X4LR0P4NHG9" localSheetId="10" hidden="1">#REF!</definedName>
    <definedName name="BExMMH8EAZB09XXQ5X4LR0P4NHG9" hidden="1">#REF!</definedName>
    <definedName name="BExMMIQH5BABNZVCIQ7TBCQ10AY5" localSheetId="9" hidden="1">#REF!</definedName>
    <definedName name="BExMMIQH5BABNZVCIQ7TBCQ10AY5" localSheetId="12" hidden="1">#REF!</definedName>
    <definedName name="BExMMIQH5BABNZVCIQ7TBCQ10AY5" localSheetId="3" hidden="1">#REF!</definedName>
    <definedName name="BExMMIQH5BABNZVCIQ7TBCQ10AY5" localSheetId="10" hidden="1">#REF!</definedName>
    <definedName name="BExMMIQH5BABNZVCIQ7TBCQ10AY5" hidden="1">#REF!</definedName>
    <definedName name="BExMMNIZ2T7M22WECMUQXEF4NJ71" localSheetId="9" hidden="1">#REF!</definedName>
    <definedName name="BExMMNIZ2T7M22WECMUQXEF4NJ71" localSheetId="12" hidden="1">#REF!</definedName>
    <definedName name="BExMMNIZ2T7M22WECMUQXEF4NJ71" localSheetId="3" hidden="1">#REF!</definedName>
    <definedName name="BExMMNIZ2T7M22WECMUQXEF4NJ71" localSheetId="10" hidden="1">#REF!</definedName>
    <definedName name="BExMMNIZ2T7M22WECMUQXEF4NJ71" hidden="1">#REF!</definedName>
    <definedName name="BExMMPMIOU7BURTV0L1K6ACW9X73" localSheetId="9" hidden="1">#REF!</definedName>
    <definedName name="BExMMPMIOU7BURTV0L1K6ACW9X73" localSheetId="12" hidden="1">#REF!</definedName>
    <definedName name="BExMMPMIOU7BURTV0L1K6ACW9X73" localSheetId="3" hidden="1">#REF!</definedName>
    <definedName name="BExMMPMIOU7BURTV0L1K6ACW9X73" localSheetId="10" hidden="1">#REF!</definedName>
    <definedName name="BExMMPMIOU7BURTV0L1K6ACW9X73" hidden="1">#REF!</definedName>
    <definedName name="BExMMQ835AJDHS4B419SS645P67Q" localSheetId="9" hidden="1">#REF!</definedName>
    <definedName name="BExMMQ835AJDHS4B419SS645P67Q" localSheetId="12" hidden="1">#REF!</definedName>
    <definedName name="BExMMQ835AJDHS4B419SS645P67Q" localSheetId="3" hidden="1">#REF!</definedName>
    <definedName name="BExMMQ835AJDHS4B419SS645P67Q" localSheetId="10" hidden="1">#REF!</definedName>
    <definedName name="BExMMQ835AJDHS4B419SS645P67Q" hidden="1">#REF!</definedName>
    <definedName name="BExMMQIUVPCOBISTEJJYNCCLUCPY" localSheetId="9" hidden="1">#REF!</definedName>
    <definedName name="BExMMQIUVPCOBISTEJJYNCCLUCPY" localSheetId="12" hidden="1">#REF!</definedName>
    <definedName name="BExMMQIUVPCOBISTEJJYNCCLUCPY" localSheetId="3" hidden="1">#REF!</definedName>
    <definedName name="BExMMQIUVPCOBISTEJJYNCCLUCPY" localSheetId="10" hidden="1">#REF!</definedName>
    <definedName name="BExMMQIUVPCOBISTEJJYNCCLUCPY" hidden="1">#REF!</definedName>
    <definedName name="BExMMTIXETA5VAKBSOFDD5SRU887" localSheetId="9" hidden="1">#REF!</definedName>
    <definedName name="BExMMTIXETA5VAKBSOFDD5SRU887" localSheetId="12" hidden="1">#REF!</definedName>
    <definedName name="BExMMTIXETA5VAKBSOFDD5SRU887" localSheetId="3" hidden="1">#REF!</definedName>
    <definedName name="BExMMTIXETA5VAKBSOFDD5SRU887" localSheetId="10" hidden="1">#REF!</definedName>
    <definedName name="BExMMTIXETA5VAKBSOFDD5SRU887" hidden="1">#REF!</definedName>
    <definedName name="BExMMV0P6P5YS3C35G0JYYHI7992" localSheetId="9" hidden="1">#REF!</definedName>
    <definedName name="BExMMV0P6P5YS3C35G0JYYHI7992" localSheetId="12" hidden="1">#REF!</definedName>
    <definedName name="BExMMV0P6P5YS3C35G0JYYHI7992" localSheetId="3" hidden="1">#REF!</definedName>
    <definedName name="BExMMV0P6P5YS3C35G0JYYHI7992" localSheetId="10" hidden="1">#REF!</definedName>
    <definedName name="BExMMV0P6P5YS3C35G0JYYHI7992" hidden="1">#REF!</definedName>
    <definedName name="BExMNJLFWZBRN9PZF1IO9CYWV1B2" localSheetId="9" hidden="1">#REF!</definedName>
    <definedName name="BExMNJLFWZBRN9PZF1IO9CYWV1B2" localSheetId="12" hidden="1">#REF!</definedName>
    <definedName name="BExMNJLFWZBRN9PZF1IO9CYWV1B2" localSheetId="3" hidden="1">#REF!</definedName>
    <definedName name="BExMNJLFWZBRN9PZF1IO9CYWV1B2" localSheetId="10" hidden="1">#REF!</definedName>
    <definedName name="BExMNJLFWZBRN9PZF1IO9CYWV1B2" hidden="1">#REF!</definedName>
    <definedName name="BExMNKCJ0FA57YEUUAJE43U1QN5P" localSheetId="9" hidden="1">#REF!</definedName>
    <definedName name="BExMNKCJ0FA57YEUUAJE43U1QN5P" localSheetId="12" hidden="1">#REF!</definedName>
    <definedName name="BExMNKCJ0FA57YEUUAJE43U1QN5P" localSheetId="3" hidden="1">#REF!</definedName>
    <definedName name="BExMNKCJ0FA57YEUUAJE43U1QN5P" localSheetId="10" hidden="1">#REF!</definedName>
    <definedName name="BExMNKCJ0FA57YEUUAJE43U1QN5P" hidden="1">#REF!</definedName>
    <definedName name="BExMNKN5D1WEF2OOJVP6LZ6DLU3Y" localSheetId="9" hidden="1">#REF!</definedName>
    <definedName name="BExMNKN5D1WEF2OOJVP6LZ6DLU3Y" localSheetId="12" hidden="1">#REF!</definedName>
    <definedName name="BExMNKN5D1WEF2OOJVP6LZ6DLU3Y" localSheetId="3" hidden="1">#REF!</definedName>
    <definedName name="BExMNKN5D1WEF2OOJVP6LZ6DLU3Y" localSheetId="10" hidden="1">#REF!</definedName>
    <definedName name="BExMNKN5D1WEF2OOJVP6LZ6DLU3Y" hidden="1">#REF!</definedName>
    <definedName name="BExMNR38HMPLWAJRQ9MMS3ZAZ9IU" localSheetId="9" hidden="1">#REF!</definedName>
    <definedName name="BExMNR38HMPLWAJRQ9MMS3ZAZ9IU" localSheetId="12" hidden="1">#REF!</definedName>
    <definedName name="BExMNR38HMPLWAJRQ9MMS3ZAZ9IU" localSheetId="3" hidden="1">#REF!</definedName>
    <definedName name="BExMNR38HMPLWAJRQ9MMS3ZAZ9IU" localSheetId="10" hidden="1">#REF!</definedName>
    <definedName name="BExMNR38HMPLWAJRQ9MMS3ZAZ9IU" hidden="1">#REF!</definedName>
    <definedName name="BExMNRDZULKJMVY2VKIIRM2M5A1M" localSheetId="9" hidden="1">#REF!</definedName>
    <definedName name="BExMNRDZULKJMVY2VKIIRM2M5A1M" localSheetId="12" hidden="1">#REF!</definedName>
    <definedName name="BExMNRDZULKJMVY2VKIIRM2M5A1M" localSheetId="3" hidden="1">#REF!</definedName>
    <definedName name="BExMNRDZULKJMVY2VKIIRM2M5A1M" localSheetId="10" hidden="1">#REF!</definedName>
    <definedName name="BExMNRDZULKJMVY2VKIIRM2M5A1M" hidden="1">#REF!</definedName>
    <definedName name="BExMNVFKZIBQSCAH71DIF1CJG89T" localSheetId="9" hidden="1">#REF!</definedName>
    <definedName name="BExMNVFKZIBQSCAH71DIF1CJG89T" localSheetId="12" hidden="1">#REF!</definedName>
    <definedName name="BExMNVFKZIBQSCAH71DIF1CJG89T" localSheetId="3" hidden="1">#REF!</definedName>
    <definedName name="BExMNVFKZIBQSCAH71DIF1CJG89T" localSheetId="10" hidden="1">#REF!</definedName>
    <definedName name="BExMNVFKZIBQSCAH71DIF1CJG89T" hidden="1">#REF!</definedName>
    <definedName name="BExMNVVUQAGQY9SA29FGI7D7R5MN" localSheetId="9" hidden="1">#REF!</definedName>
    <definedName name="BExMNVVUQAGQY9SA29FGI7D7R5MN" localSheetId="12" hidden="1">#REF!</definedName>
    <definedName name="BExMNVVUQAGQY9SA29FGI7D7R5MN" localSheetId="3" hidden="1">#REF!</definedName>
    <definedName name="BExMNVVUQAGQY9SA29FGI7D7R5MN" localSheetId="10" hidden="1">#REF!</definedName>
    <definedName name="BExMNVVUQAGQY9SA29FGI7D7R5MN" hidden="1">#REF!</definedName>
    <definedName name="BExMO9IOWKTWHO8LQJJQI5P3INWY" localSheetId="9" hidden="1">#REF!</definedName>
    <definedName name="BExMO9IOWKTWHO8LQJJQI5P3INWY" localSheetId="12" hidden="1">#REF!</definedName>
    <definedName name="BExMO9IOWKTWHO8LQJJQI5P3INWY" localSheetId="3" hidden="1">#REF!</definedName>
    <definedName name="BExMO9IOWKTWHO8LQJJQI5P3INWY" localSheetId="10" hidden="1">#REF!</definedName>
    <definedName name="BExMO9IOWKTWHO8LQJJQI5P3INWY" hidden="1">#REF!</definedName>
    <definedName name="BExMOI29DOEK5R1A5QZPUDKF7N6T" localSheetId="9" hidden="1">#REF!</definedName>
    <definedName name="BExMOI29DOEK5R1A5QZPUDKF7N6T" localSheetId="12" hidden="1">#REF!</definedName>
    <definedName name="BExMOI29DOEK5R1A5QZPUDKF7N6T" localSheetId="3" hidden="1">#REF!</definedName>
    <definedName name="BExMOI29DOEK5R1A5QZPUDKF7N6T" localSheetId="10" hidden="1">#REF!</definedName>
    <definedName name="BExMOI29DOEK5R1A5QZPUDKF7N6T" hidden="1">#REF!</definedName>
    <definedName name="BExMONRAU0S904NLJHPI47RVQDBH" localSheetId="9" hidden="1">#REF!</definedName>
    <definedName name="BExMONRAU0S904NLJHPI47RVQDBH" localSheetId="12" hidden="1">#REF!</definedName>
    <definedName name="BExMONRAU0S904NLJHPI47RVQDBH" localSheetId="3" hidden="1">#REF!</definedName>
    <definedName name="BExMONRAU0S904NLJHPI47RVQDBH" localSheetId="10" hidden="1">#REF!</definedName>
    <definedName name="BExMONRAU0S904NLJHPI47RVQDBH" hidden="1">#REF!</definedName>
    <definedName name="BExMPAJ5AJAXGKGK3F6H3ODS6RF4" localSheetId="9" hidden="1">#REF!</definedName>
    <definedName name="BExMPAJ5AJAXGKGK3F6H3ODS6RF4" localSheetId="12" hidden="1">#REF!</definedName>
    <definedName name="BExMPAJ5AJAXGKGK3F6H3ODS6RF4" localSheetId="3" hidden="1">#REF!</definedName>
    <definedName name="BExMPAJ5AJAXGKGK3F6H3ODS6RF4" localSheetId="10" hidden="1">#REF!</definedName>
    <definedName name="BExMPAJ5AJAXGKGK3F6H3ODS6RF4" hidden="1">#REF!</definedName>
    <definedName name="BExMPD2X55FFBVJ6CBUKNPROIOEU" localSheetId="9" hidden="1">#REF!</definedName>
    <definedName name="BExMPD2X55FFBVJ6CBUKNPROIOEU" localSheetId="12" hidden="1">#REF!</definedName>
    <definedName name="BExMPD2X55FFBVJ6CBUKNPROIOEU" localSheetId="3" hidden="1">#REF!</definedName>
    <definedName name="BExMPD2X55FFBVJ6CBUKNPROIOEU" localSheetId="10" hidden="1">#REF!</definedName>
    <definedName name="BExMPD2X55FFBVJ6CBUKNPROIOEU" hidden="1">#REF!</definedName>
    <definedName name="BExMPGZ848E38FUH1JBQN97DGWAT" localSheetId="9" hidden="1">#REF!</definedName>
    <definedName name="BExMPGZ848E38FUH1JBQN97DGWAT" localSheetId="12" hidden="1">#REF!</definedName>
    <definedName name="BExMPGZ848E38FUH1JBQN97DGWAT" localSheetId="3" hidden="1">#REF!</definedName>
    <definedName name="BExMPGZ848E38FUH1JBQN97DGWAT" localSheetId="10" hidden="1">#REF!</definedName>
    <definedName name="BExMPGZ848E38FUH1JBQN97DGWAT" hidden="1">#REF!</definedName>
    <definedName name="BExMPMTICOSMQENOFKQ18K0ZT4S8" localSheetId="9" hidden="1">#REF!</definedName>
    <definedName name="BExMPMTICOSMQENOFKQ18K0ZT4S8" localSheetId="12" hidden="1">#REF!</definedName>
    <definedName name="BExMPMTICOSMQENOFKQ18K0ZT4S8" localSheetId="3" hidden="1">#REF!</definedName>
    <definedName name="BExMPMTICOSMQENOFKQ18K0ZT4S8" localSheetId="10" hidden="1">#REF!</definedName>
    <definedName name="BExMPMTICOSMQENOFKQ18K0ZT4S8" hidden="1">#REF!</definedName>
    <definedName name="BExMPMZ07II0R4KGWQQ7PGS3RZS4" localSheetId="9" hidden="1">#REF!</definedName>
    <definedName name="BExMPMZ07II0R4KGWQQ7PGS3RZS4" localSheetId="12" hidden="1">#REF!</definedName>
    <definedName name="BExMPMZ07II0R4KGWQQ7PGS3RZS4" localSheetId="3" hidden="1">#REF!</definedName>
    <definedName name="BExMPMZ07II0R4KGWQQ7PGS3RZS4" localSheetId="10" hidden="1">#REF!</definedName>
    <definedName name="BExMPMZ07II0R4KGWQQ7PGS3RZS4" hidden="1">#REF!</definedName>
    <definedName name="BExMPOBH04JMDO6Z8DMSEJZM4ANN" localSheetId="9" hidden="1">#REF!</definedName>
    <definedName name="BExMPOBH04JMDO6Z8DMSEJZM4ANN" localSheetId="12" hidden="1">#REF!</definedName>
    <definedName name="BExMPOBH04JMDO6Z8DMSEJZM4ANN" localSheetId="3" hidden="1">#REF!</definedName>
    <definedName name="BExMPOBH04JMDO6Z8DMSEJZM4ANN" localSheetId="10" hidden="1">#REF!</definedName>
    <definedName name="BExMPOBH04JMDO6Z8DMSEJZM4ANN" hidden="1">#REF!</definedName>
    <definedName name="BExMPSD77XQ3HA6A4FZOJK8G2JP3" localSheetId="9" hidden="1">#REF!</definedName>
    <definedName name="BExMPSD77XQ3HA6A4FZOJK8G2JP3" localSheetId="12" hidden="1">#REF!</definedName>
    <definedName name="BExMPSD77XQ3HA6A4FZOJK8G2JP3" localSheetId="3" hidden="1">#REF!</definedName>
    <definedName name="BExMPSD77XQ3HA6A4FZOJK8G2JP3" localSheetId="10" hidden="1">#REF!</definedName>
    <definedName name="BExMPSD77XQ3HA6A4FZOJK8G2JP3" hidden="1">#REF!</definedName>
    <definedName name="BExMQ4I3Q7F0BMPHSFMFW9TZ87UD" localSheetId="9" hidden="1">#REF!</definedName>
    <definedName name="BExMQ4I3Q7F0BMPHSFMFW9TZ87UD" localSheetId="12" hidden="1">#REF!</definedName>
    <definedName name="BExMQ4I3Q7F0BMPHSFMFW9TZ87UD" localSheetId="3" hidden="1">#REF!</definedName>
    <definedName name="BExMQ4I3Q7F0BMPHSFMFW9TZ87UD" localSheetId="10" hidden="1">#REF!</definedName>
    <definedName name="BExMQ4I3Q7F0BMPHSFMFW9TZ87UD" hidden="1">#REF!</definedName>
    <definedName name="BExMQ4SWDWI4N16AZ0T5CJ6HH8WC" localSheetId="9" hidden="1">#REF!</definedName>
    <definedName name="BExMQ4SWDWI4N16AZ0T5CJ6HH8WC" localSheetId="12" hidden="1">#REF!</definedName>
    <definedName name="BExMQ4SWDWI4N16AZ0T5CJ6HH8WC" localSheetId="3" hidden="1">#REF!</definedName>
    <definedName name="BExMQ4SWDWI4N16AZ0T5CJ6HH8WC" localSheetId="10" hidden="1">#REF!</definedName>
    <definedName name="BExMQ4SWDWI4N16AZ0T5CJ6HH8WC" hidden="1">#REF!</definedName>
    <definedName name="BExMQ71WHW50GVX45JU951AGPLFQ" localSheetId="9" hidden="1">#REF!</definedName>
    <definedName name="BExMQ71WHW50GVX45JU951AGPLFQ" localSheetId="12" hidden="1">#REF!</definedName>
    <definedName name="BExMQ71WHW50GVX45JU951AGPLFQ" localSheetId="3" hidden="1">#REF!</definedName>
    <definedName name="BExMQ71WHW50GVX45JU951AGPLFQ" localSheetId="10" hidden="1">#REF!</definedName>
    <definedName name="BExMQ71WHW50GVX45JU951AGPLFQ" hidden="1">#REF!</definedName>
    <definedName name="BExMQGXSLPT4A6N47LE6FBVHWBOF" localSheetId="9" hidden="1">#REF!</definedName>
    <definedName name="BExMQGXSLPT4A6N47LE6FBVHWBOF" localSheetId="12" hidden="1">#REF!</definedName>
    <definedName name="BExMQGXSLPT4A6N47LE6FBVHWBOF" localSheetId="3" hidden="1">#REF!</definedName>
    <definedName name="BExMQGXSLPT4A6N47LE6FBVHWBOF" localSheetId="10" hidden="1">#REF!</definedName>
    <definedName name="BExMQGXSLPT4A6N47LE6FBVHWBOF" hidden="1">#REF!</definedName>
    <definedName name="BExMQNZGFHW75W9HWRCR0FEF0XF0" localSheetId="9" hidden="1">#REF!</definedName>
    <definedName name="BExMQNZGFHW75W9HWRCR0FEF0XF0" localSheetId="12" hidden="1">#REF!</definedName>
    <definedName name="BExMQNZGFHW75W9HWRCR0FEF0XF0" localSheetId="3" hidden="1">#REF!</definedName>
    <definedName name="BExMQNZGFHW75W9HWRCR0FEF0XF0" localSheetId="10" hidden="1">#REF!</definedName>
    <definedName name="BExMQNZGFHW75W9HWRCR0FEF0XF0" hidden="1">#REF!</definedName>
    <definedName name="BExMQRKVQPDFPD0WQUA9QND8OV7P" localSheetId="9" hidden="1">#REF!</definedName>
    <definedName name="BExMQRKVQPDFPD0WQUA9QND8OV7P" localSheetId="12" hidden="1">#REF!</definedName>
    <definedName name="BExMQRKVQPDFPD0WQUA9QND8OV7P" localSheetId="3" hidden="1">#REF!</definedName>
    <definedName name="BExMQRKVQPDFPD0WQUA9QND8OV7P" localSheetId="10" hidden="1">#REF!</definedName>
    <definedName name="BExMQRKVQPDFPD0WQUA9QND8OV7P" hidden="1">#REF!</definedName>
    <definedName name="BExMQSBR7PL4KLB1Q4961QO45Y4G" localSheetId="9" hidden="1">#REF!</definedName>
    <definedName name="BExMQSBR7PL4KLB1Q4961QO45Y4G" localSheetId="12" hidden="1">#REF!</definedName>
    <definedName name="BExMQSBR7PL4KLB1Q4961QO45Y4G" localSheetId="3" hidden="1">#REF!</definedName>
    <definedName name="BExMQSBR7PL4KLB1Q4961QO45Y4G" localSheetId="10" hidden="1">#REF!</definedName>
    <definedName name="BExMQSBR7PL4KLB1Q4961QO45Y4G" hidden="1">#REF!</definedName>
    <definedName name="BExMR1MA4I1X77714ZEPUVC8W398" localSheetId="9" hidden="1">#REF!</definedName>
    <definedName name="BExMR1MA4I1X77714ZEPUVC8W398" localSheetId="12" hidden="1">#REF!</definedName>
    <definedName name="BExMR1MA4I1X77714ZEPUVC8W398" localSheetId="3" hidden="1">#REF!</definedName>
    <definedName name="BExMR1MA4I1X77714ZEPUVC8W398" localSheetId="10" hidden="1">#REF!</definedName>
    <definedName name="BExMR1MA4I1X77714ZEPUVC8W398" hidden="1">#REF!</definedName>
    <definedName name="BExMR8YQHA7N77HGHY4Y6R30I3XT" localSheetId="9" hidden="1">#REF!</definedName>
    <definedName name="BExMR8YQHA7N77HGHY4Y6R30I3XT" localSheetId="12" hidden="1">#REF!</definedName>
    <definedName name="BExMR8YQHA7N77HGHY4Y6R30I3XT" localSheetId="3" hidden="1">#REF!</definedName>
    <definedName name="BExMR8YQHA7N77HGHY4Y6R30I3XT" localSheetId="10" hidden="1">#REF!</definedName>
    <definedName name="BExMR8YQHA7N77HGHY4Y6R30I3XT" hidden="1">#REF!</definedName>
    <definedName name="BExMRENOIARWRYOIVPDIEBVNRDO7" localSheetId="9" hidden="1">#REF!</definedName>
    <definedName name="BExMRENOIARWRYOIVPDIEBVNRDO7" localSheetId="12" hidden="1">#REF!</definedName>
    <definedName name="BExMRENOIARWRYOIVPDIEBVNRDO7" localSheetId="3" hidden="1">#REF!</definedName>
    <definedName name="BExMRENOIARWRYOIVPDIEBVNRDO7" localSheetId="10" hidden="1">#REF!</definedName>
    <definedName name="BExMRENOIARWRYOIVPDIEBVNRDO7" hidden="1">#REF!</definedName>
    <definedName name="BExMRF3SCIUZL945WMMDCT29MTLN" localSheetId="9" hidden="1">#REF!</definedName>
    <definedName name="BExMRF3SCIUZL945WMMDCT29MTLN" localSheetId="12" hidden="1">#REF!</definedName>
    <definedName name="BExMRF3SCIUZL945WMMDCT29MTLN" localSheetId="3" hidden="1">#REF!</definedName>
    <definedName name="BExMRF3SCIUZL945WMMDCT29MTLN" localSheetId="10" hidden="1">#REF!</definedName>
    <definedName name="BExMRF3SCIUZL945WMMDCT29MTLN" hidden="1">#REF!</definedName>
    <definedName name="BExMRRJNUMGRSDD5GGKKGEIZ6FTS" localSheetId="9" hidden="1">#REF!</definedName>
    <definedName name="BExMRRJNUMGRSDD5GGKKGEIZ6FTS" localSheetId="12" hidden="1">#REF!</definedName>
    <definedName name="BExMRRJNUMGRSDD5GGKKGEIZ6FTS" localSheetId="3" hidden="1">#REF!</definedName>
    <definedName name="BExMRRJNUMGRSDD5GGKKGEIZ6FTS" localSheetId="10" hidden="1">#REF!</definedName>
    <definedName name="BExMRRJNUMGRSDD5GGKKGEIZ6FTS" hidden="1">#REF!</definedName>
    <definedName name="BExMRU3ACIU0RD2BNWO55LH5U2BR" localSheetId="9" hidden="1">#REF!</definedName>
    <definedName name="BExMRU3ACIU0RD2BNWO55LH5U2BR" localSheetId="12" hidden="1">#REF!</definedName>
    <definedName name="BExMRU3ACIU0RD2BNWO55LH5U2BR" localSheetId="3" hidden="1">#REF!</definedName>
    <definedName name="BExMRU3ACIU0RD2BNWO55LH5U2BR" localSheetId="10" hidden="1">#REF!</definedName>
    <definedName name="BExMRU3ACIU0RD2BNWO55LH5U2BR" hidden="1">#REF!</definedName>
    <definedName name="BExMRWC9LD1LDAVIUQHQWIYMK129" localSheetId="9" hidden="1">#REF!</definedName>
    <definedName name="BExMRWC9LD1LDAVIUQHQWIYMK129" localSheetId="12" hidden="1">#REF!</definedName>
    <definedName name="BExMRWC9LD1LDAVIUQHQWIYMK129" localSheetId="3" hidden="1">#REF!</definedName>
    <definedName name="BExMRWC9LD1LDAVIUQHQWIYMK129" localSheetId="10" hidden="1">#REF!</definedName>
    <definedName name="BExMRWC9LD1LDAVIUQHQWIYMK129" hidden="1">#REF!</definedName>
    <definedName name="BExMSBH3T898ERC4BT51ZURKDCH1" localSheetId="9" hidden="1">#REF!</definedName>
    <definedName name="BExMSBH3T898ERC4BT51ZURKDCH1" localSheetId="12" hidden="1">#REF!</definedName>
    <definedName name="BExMSBH3T898ERC4BT51ZURKDCH1" localSheetId="3" hidden="1">#REF!</definedName>
    <definedName name="BExMSBH3T898ERC4BT51ZURKDCH1" localSheetId="10" hidden="1">#REF!</definedName>
    <definedName name="BExMSBH3T898ERC4BT51ZURKDCH1" hidden="1">#REF!</definedName>
    <definedName name="BExMSQRCC40AP8BDUPL2I2DNC210" localSheetId="9" hidden="1">#REF!</definedName>
    <definedName name="BExMSQRCC40AP8BDUPL2I2DNC210" localSheetId="12" hidden="1">#REF!</definedName>
    <definedName name="BExMSQRCC40AP8BDUPL2I2DNC210" localSheetId="3" hidden="1">#REF!</definedName>
    <definedName name="BExMSQRCC40AP8BDUPL2I2DNC210" localSheetId="10" hidden="1">#REF!</definedName>
    <definedName name="BExMSQRCC40AP8BDUPL2I2DNC210" hidden="1">#REF!</definedName>
    <definedName name="BExO4J9LR712G00TVA82VNTG8O7H" localSheetId="9" hidden="1">#REF!</definedName>
    <definedName name="BExO4J9LR712G00TVA82VNTG8O7H" localSheetId="12" hidden="1">#REF!</definedName>
    <definedName name="BExO4J9LR712G00TVA82VNTG8O7H" localSheetId="3" hidden="1">#REF!</definedName>
    <definedName name="BExO4J9LR712G00TVA82VNTG8O7H" localSheetId="10" hidden="1">#REF!</definedName>
    <definedName name="BExO4J9LR712G00TVA82VNTG8O7H" hidden="1">#REF!</definedName>
    <definedName name="BExO55G2KVZ7MIJ30N827CLH0I2A" localSheetId="9" hidden="1">#REF!</definedName>
    <definedName name="BExO55G2KVZ7MIJ30N827CLH0I2A" localSheetId="12" hidden="1">#REF!</definedName>
    <definedName name="BExO55G2KVZ7MIJ30N827CLH0I2A" localSheetId="3" hidden="1">#REF!</definedName>
    <definedName name="BExO55G2KVZ7MIJ30N827CLH0I2A" localSheetId="10" hidden="1">#REF!</definedName>
    <definedName name="BExO55G2KVZ7MIJ30N827CLH0I2A" hidden="1">#REF!</definedName>
    <definedName name="BExO5A8PZD9EUHC5CMPU6N3SQ15L" localSheetId="9" hidden="1">#REF!</definedName>
    <definedName name="BExO5A8PZD9EUHC5CMPU6N3SQ15L" localSheetId="12" hidden="1">#REF!</definedName>
    <definedName name="BExO5A8PZD9EUHC5CMPU6N3SQ15L" localSheetId="3" hidden="1">#REF!</definedName>
    <definedName name="BExO5A8PZD9EUHC5CMPU6N3SQ15L" localSheetId="10" hidden="1">#REF!</definedName>
    <definedName name="BExO5A8PZD9EUHC5CMPU6N3SQ15L" hidden="1">#REF!</definedName>
    <definedName name="BExO5XMAHL7CY3X0B1OPKZ28DCJ5" localSheetId="9" hidden="1">#REF!</definedName>
    <definedName name="BExO5XMAHL7CY3X0B1OPKZ28DCJ5" localSheetId="12" hidden="1">#REF!</definedName>
    <definedName name="BExO5XMAHL7CY3X0B1OPKZ28DCJ5" localSheetId="3" hidden="1">#REF!</definedName>
    <definedName name="BExO5XMAHL7CY3X0B1OPKZ28DCJ5" localSheetId="10" hidden="1">#REF!</definedName>
    <definedName name="BExO5XMAHL7CY3X0B1OPKZ28DCJ5" hidden="1">#REF!</definedName>
    <definedName name="BExO66LZJKY4PTQVREELI6POS4AY" localSheetId="9" hidden="1">#REF!</definedName>
    <definedName name="BExO66LZJKY4PTQVREELI6POS4AY" localSheetId="12" hidden="1">#REF!</definedName>
    <definedName name="BExO66LZJKY4PTQVREELI6POS4AY" localSheetId="3" hidden="1">#REF!</definedName>
    <definedName name="BExO66LZJKY4PTQVREELI6POS4AY" localSheetId="10" hidden="1">#REF!</definedName>
    <definedName name="BExO66LZJKY4PTQVREELI6POS4AY" hidden="1">#REF!</definedName>
    <definedName name="BExO6LLHCYTF7CIVHKAO0NMET14Q" localSheetId="9" hidden="1">#REF!</definedName>
    <definedName name="BExO6LLHCYTF7CIVHKAO0NMET14Q" localSheetId="12" hidden="1">#REF!</definedName>
    <definedName name="BExO6LLHCYTF7CIVHKAO0NMET14Q" localSheetId="3" hidden="1">#REF!</definedName>
    <definedName name="BExO6LLHCYTF7CIVHKAO0NMET14Q" localSheetId="10" hidden="1">#REF!</definedName>
    <definedName name="BExO6LLHCYTF7CIVHKAO0NMET14Q" hidden="1">#REF!</definedName>
    <definedName name="BExO6NOZIPWELHV0XX25APL9UNOP" localSheetId="9" hidden="1">#REF!</definedName>
    <definedName name="BExO6NOZIPWELHV0XX25APL9UNOP" localSheetId="12" hidden="1">#REF!</definedName>
    <definedName name="BExO6NOZIPWELHV0XX25APL9UNOP" localSheetId="3" hidden="1">#REF!</definedName>
    <definedName name="BExO6NOZIPWELHV0XX25APL9UNOP" localSheetId="10" hidden="1">#REF!</definedName>
    <definedName name="BExO6NOZIPWELHV0XX25APL9UNOP" hidden="1">#REF!</definedName>
    <definedName name="BExO71MMHEBC11LG4HXDEQNHOII2" localSheetId="9" hidden="1">#REF!</definedName>
    <definedName name="BExO71MMHEBC11LG4HXDEQNHOII2" localSheetId="12" hidden="1">#REF!</definedName>
    <definedName name="BExO71MMHEBC11LG4HXDEQNHOII2" localSheetId="3" hidden="1">#REF!</definedName>
    <definedName name="BExO71MMHEBC11LG4HXDEQNHOII2" localSheetId="10" hidden="1">#REF!</definedName>
    <definedName name="BExO71MMHEBC11LG4HXDEQNHOII2" hidden="1">#REF!</definedName>
    <definedName name="BExO71S28H4XYOYYLAXOO93QV4TF" localSheetId="9" hidden="1">#REF!</definedName>
    <definedName name="BExO71S28H4XYOYYLAXOO93QV4TF" localSheetId="12" hidden="1">#REF!</definedName>
    <definedName name="BExO71S28H4XYOYYLAXOO93QV4TF" localSheetId="3" hidden="1">#REF!</definedName>
    <definedName name="BExO71S28H4XYOYYLAXOO93QV4TF" localSheetId="10" hidden="1">#REF!</definedName>
    <definedName name="BExO71S28H4XYOYYLAXOO93QV4TF" hidden="1">#REF!</definedName>
    <definedName name="BExO7BIP1737MIY7S6K4XYMTIO95" localSheetId="9" hidden="1">#REF!</definedName>
    <definedName name="BExO7BIP1737MIY7S6K4XYMTIO95" localSheetId="12" hidden="1">#REF!</definedName>
    <definedName name="BExO7BIP1737MIY7S6K4XYMTIO95" localSheetId="3" hidden="1">#REF!</definedName>
    <definedName name="BExO7BIP1737MIY7S6K4XYMTIO95" localSheetId="10" hidden="1">#REF!</definedName>
    <definedName name="BExO7BIP1737MIY7S6K4XYMTIO95" hidden="1">#REF!</definedName>
    <definedName name="BExO7OUQS3XTUQ2LDKGQ8AAQ3OJJ" localSheetId="9" hidden="1">#REF!</definedName>
    <definedName name="BExO7OUQS3XTUQ2LDKGQ8AAQ3OJJ" localSheetId="12" hidden="1">#REF!</definedName>
    <definedName name="BExO7OUQS3XTUQ2LDKGQ8AAQ3OJJ" localSheetId="3" hidden="1">#REF!</definedName>
    <definedName name="BExO7OUQS3XTUQ2LDKGQ8AAQ3OJJ" localSheetId="10" hidden="1">#REF!</definedName>
    <definedName name="BExO7OUQS3XTUQ2LDKGQ8AAQ3OJJ" hidden="1">#REF!</definedName>
    <definedName name="BExO85HMYXZJ7SONWBKKIAXMCI3C" localSheetId="9" hidden="1">#REF!</definedName>
    <definedName name="BExO85HMYXZJ7SONWBKKIAXMCI3C" localSheetId="12" hidden="1">#REF!</definedName>
    <definedName name="BExO85HMYXZJ7SONWBKKIAXMCI3C" localSheetId="3" hidden="1">#REF!</definedName>
    <definedName name="BExO85HMYXZJ7SONWBKKIAXMCI3C" localSheetId="10" hidden="1">#REF!</definedName>
    <definedName name="BExO85HMYXZJ7SONWBKKIAXMCI3C" hidden="1">#REF!</definedName>
    <definedName name="BExO863922O4PBGQMUNEQKGN3K96" localSheetId="9" hidden="1">#REF!</definedName>
    <definedName name="BExO863922O4PBGQMUNEQKGN3K96" localSheetId="12" hidden="1">#REF!</definedName>
    <definedName name="BExO863922O4PBGQMUNEQKGN3K96" localSheetId="3" hidden="1">#REF!</definedName>
    <definedName name="BExO863922O4PBGQMUNEQKGN3K96" localSheetId="10" hidden="1">#REF!</definedName>
    <definedName name="BExO863922O4PBGQMUNEQKGN3K96" hidden="1">#REF!</definedName>
    <definedName name="BExO89ZIOXN0HOKHY24F7HDZ87UT" localSheetId="9" hidden="1">#REF!</definedName>
    <definedName name="BExO89ZIOXN0HOKHY24F7HDZ87UT" localSheetId="12" hidden="1">#REF!</definedName>
    <definedName name="BExO89ZIOXN0HOKHY24F7HDZ87UT" localSheetId="3" hidden="1">#REF!</definedName>
    <definedName name="BExO89ZIOXN0HOKHY24F7HDZ87UT" localSheetId="10" hidden="1">#REF!</definedName>
    <definedName name="BExO89ZIOXN0HOKHY24F7HDZ87UT" hidden="1">#REF!</definedName>
    <definedName name="BExO8A4SWOKD9WI5E6DITCL3LZZC" localSheetId="9" hidden="1">#REF!</definedName>
    <definedName name="BExO8A4SWOKD9WI5E6DITCL3LZZC" localSheetId="12" hidden="1">#REF!</definedName>
    <definedName name="BExO8A4SWOKD9WI5E6DITCL3LZZC" localSheetId="3" hidden="1">#REF!</definedName>
    <definedName name="BExO8A4SWOKD9WI5E6DITCL3LZZC" localSheetId="10" hidden="1">#REF!</definedName>
    <definedName name="BExO8A4SWOKD9WI5E6DITCL3LZZC" hidden="1">#REF!</definedName>
    <definedName name="BExO8CDTBCABLEUD6PE2UM2EZ6C4" localSheetId="9" hidden="1">#REF!</definedName>
    <definedName name="BExO8CDTBCABLEUD6PE2UM2EZ6C4" localSheetId="12" hidden="1">#REF!</definedName>
    <definedName name="BExO8CDTBCABLEUD6PE2UM2EZ6C4" localSheetId="3" hidden="1">#REF!</definedName>
    <definedName name="BExO8CDTBCABLEUD6PE2UM2EZ6C4" localSheetId="10" hidden="1">#REF!</definedName>
    <definedName name="BExO8CDTBCABLEUD6PE2UM2EZ6C4" hidden="1">#REF!</definedName>
    <definedName name="BExO8UTAGQWDBQZEEF4HUNMLQCVU" localSheetId="9" hidden="1">#REF!</definedName>
    <definedName name="BExO8UTAGQWDBQZEEF4HUNMLQCVU" localSheetId="12" hidden="1">#REF!</definedName>
    <definedName name="BExO8UTAGQWDBQZEEF4HUNMLQCVU" localSheetId="3" hidden="1">#REF!</definedName>
    <definedName name="BExO8UTAGQWDBQZEEF4HUNMLQCVU" localSheetId="10" hidden="1">#REF!</definedName>
    <definedName name="BExO8UTAGQWDBQZEEF4HUNMLQCVU" hidden="1">#REF!</definedName>
    <definedName name="BExO937E20IHMGQOZMECL3VZC7OX" localSheetId="9" hidden="1">#REF!</definedName>
    <definedName name="BExO937E20IHMGQOZMECL3VZC7OX" localSheetId="12" hidden="1">#REF!</definedName>
    <definedName name="BExO937E20IHMGQOZMECL3VZC7OX" localSheetId="3" hidden="1">#REF!</definedName>
    <definedName name="BExO937E20IHMGQOZMECL3VZC7OX" localSheetId="10" hidden="1">#REF!</definedName>
    <definedName name="BExO937E20IHMGQOZMECL3VZC7OX" hidden="1">#REF!</definedName>
    <definedName name="BExO94UTJKQQ7TJTTJRTSR70YVJC" localSheetId="9" hidden="1">#REF!</definedName>
    <definedName name="BExO94UTJKQQ7TJTTJRTSR70YVJC" localSheetId="12" hidden="1">#REF!</definedName>
    <definedName name="BExO94UTJKQQ7TJTTJRTSR70YVJC" localSheetId="3" hidden="1">#REF!</definedName>
    <definedName name="BExO94UTJKQQ7TJTTJRTSR70YVJC" localSheetId="10" hidden="1">#REF!</definedName>
    <definedName name="BExO94UTJKQQ7TJTTJRTSR70YVJC" hidden="1">#REF!</definedName>
    <definedName name="BExO9EALFB2R8VULHML1AVRPHME0" localSheetId="9" hidden="1">#REF!</definedName>
    <definedName name="BExO9EALFB2R8VULHML1AVRPHME0" localSheetId="12" hidden="1">#REF!</definedName>
    <definedName name="BExO9EALFB2R8VULHML1AVRPHME0" localSheetId="3" hidden="1">#REF!</definedName>
    <definedName name="BExO9EALFB2R8VULHML1AVRPHME0" localSheetId="10" hidden="1">#REF!</definedName>
    <definedName name="BExO9EALFB2R8VULHML1AVRPHME0" hidden="1">#REF!</definedName>
    <definedName name="BExO9J3A438976RXIUX5U9SU5T55" localSheetId="9" hidden="1">#REF!</definedName>
    <definedName name="BExO9J3A438976RXIUX5U9SU5T55" localSheetId="12" hidden="1">#REF!</definedName>
    <definedName name="BExO9J3A438976RXIUX5U9SU5T55" localSheetId="3" hidden="1">#REF!</definedName>
    <definedName name="BExO9J3A438976RXIUX5U9SU5T55" localSheetId="10" hidden="1">#REF!</definedName>
    <definedName name="BExO9J3A438976RXIUX5U9SU5T55" hidden="1">#REF!</definedName>
    <definedName name="BExO9RS5RXFJ1911HL3CCK6M74EP" localSheetId="9" hidden="1">#REF!</definedName>
    <definedName name="BExO9RS5RXFJ1911HL3CCK6M74EP" localSheetId="12" hidden="1">#REF!</definedName>
    <definedName name="BExO9RS5RXFJ1911HL3CCK6M74EP" localSheetId="3" hidden="1">#REF!</definedName>
    <definedName name="BExO9RS5RXFJ1911HL3CCK6M74EP" localSheetId="10" hidden="1">#REF!</definedName>
    <definedName name="BExO9RS5RXFJ1911HL3CCK6M74EP" hidden="1">#REF!</definedName>
    <definedName name="BExO9SDRI1M6KMHXSG3AE5L0F2U3" localSheetId="9" hidden="1">#REF!</definedName>
    <definedName name="BExO9SDRI1M6KMHXSG3AE5L0F2U3" localSheetId="12" hidden="1">#REF!</definedName>
    <definedName name="BExO9SDRI1M6KMHXSG3AE5L0F2U3" localSheetId="3" hidden="1">#REF!</definedName>
    <definedName name="BExO9SDRI1M6KMHXSG3AE5L0F2U3" localSheetId="10" hidden="1">#REF!</definedName>
    <definedName name="BExO9SDRI1M6KMHXSG3AE5L0F2U3" hidden="1">#REF!</definedName>
    <definedName name="BExO9US253B9UNAYT7DWLMK2BO44" localSheetId="9" hidden="1">#REF!</definedName>
    <definedName name="BExO9US253B9UNAYT7DWLMK2BO44" localSheetId="12" hidden="1">#REF!</definedName>
    <definedName name="BExO9US253B9UNAYT7DWLMK2BO44" localSheetId="3" hidden="1">#REF!</definedName>
    <definedName name="BExO9US253B9UNAYT7DWLMK2BO44" localSheetId="10" hidden="1">#REF!</definedName>
    <definedName name="BExO9US253B9UNAYT7DWLMK2BO44" hidden="1">#REF!</definedName>
    <definedName name="BExO9V2U2YXAY904GYYGU6TD8Y7M" localSheetId="9" hidden="1">#REF!</definedName>
    <definedName name="BExO9V2U2YXAY904GYYGU6TD8Y7M" localSheetId="12" hidden="1">#REF!</definedName>
    <definedName name="BExO9V2U2YXAY904GYYGU6TD8Y7M" localSheetId="3" hidden="1">#REF!</definedName>
    <definedName name="BExO9V2U2YXAY904GYYGU6TD8Y7M" localSheetId="10" hidden="1">#REF!</definedName>
    <definedName name="BExO9V2U2YXAY904GYYGU6TD8Y7M" hidden="1">#REF!</definedName>
    <definedName name="BExOAAIG18X4V98C7122L5F65P5C" localSheetId="9" hidden="1">#REF!</definedName>
    <definedName name="BExOAAIG18X4V98C7122L5F65P5C" localSheetId="12" hidden="1">#REF!</definedName>
    <definedName name="BExOAAIG18X4V98C7122L5F65P5C" localSheetId="3" hidden="1">#REF!</definedName>
    <definedName name="BExOAAIG18X4V98C7122L5F65P5C" localSheetId="10" hidden="1">#REF!</definedName>
    <definedName name="BExOAAIG18X4V98C7122L5F65P5C" hidden="1">#REF!</definedName>
    <definedName name="BExOAQ3GKCT7YZW1EMVU3EILSZL2" localSheetId="9" hidden="1">#REF!</definedName>
    <definedName name="BExOAQ3GKCT7YZW1EMVU3EILSZL2" localSheetId="12" hidden="1">#REF!</definedName>
    <definedName name="BExOAQ3GKCT7YZW1EMVU3EILSZL2" localSheetId="3" hidden="1">#REF!</definedName>
    <definedName name="BExOAQ3GKCT7YZW1EMVU3EILSZL2" localSheetId="10" hidden="1">#REF!</definedName>
    <definedName name="BExOAQ3GKCT7YZW1EMVU3EILSZL2" hidden="1">#REF!</definedName>
    <definedName name="BExOATZQ6SF8DASYLBQ0Z6D2WPSC" localSheetId="9" hidden="1">#REF!</definedName>
    <definedName name="BExOATZQ6SF8DASYLBQ0Z6D2WPSC" localSheetId="12" hidden="1">#REF!</definedName>
    <definedName name="BExOATZQ6SF8DASYLBQ0Z6D2WPSC" localSheetId="3" hidden="1">#REF!</definedName>
    <definedName name="BExOATZQ6SF8DASYLBQ0Z6D2WPSC" localSheetId="10" hidden="1">#REF!</definedName>
    <definedName name="BExOATZQ6SF8DASYLBQ0Z6D2WPSC" hidden="1">#REF!</definedName>
    <definedName name="BExOB9KT2THGV4SPLDVFTFXS4B14" localSheetId="9" hidden="1">#REF!</definedName>
    <definedName name="BExOB9KT2THGV4SPLDVFTFXS4B14" localSheetId="12" hidden="1">#REF!</definedName>
    <definedName name="BExOB9KT2THGV4SPLDVFTFXS4B14" localSheetId="3" hidden="1">#REF!</definedName>
    <definedName name="BExOB9KT2THGV4SPLDVFTFXS4B14" localSheetId="10" hidden="1">#REF!</definedName>
    <definedName name="BExOB9KT2THGV4SPLDVFTFXS4B14" hidden="1">#REF!</definedName>
    <definedName name="BExOBEZ0IE2WBEYY3D3CMRI72N1K" localSheetId="9" hidden="1">#REF!</definedName>
    <definedName name="BExOBEZ0IE2WBEYY3D3CMRI72N1K" localSheetId="12" hidden="1">#REF!</definedName>
    <definedName name="BExOBEZ0IE2WBEYY3D3CMRI72N1K" localSheetId="3" hidden="1">#REF!</definedName>
    <definedName name="BExOBEZ0IE2WBEYY3D3CMRI72N1K" localSheetId="10" hidden="1">#REF!</definedName>
    <definedName name="BExOBEZ0IE2WBEYY3D3CMRI72N1K" hidden="1">#REF!</definedName>
    <definedName name="BExOBF9TFH4NSBTR7JD2Q1165NIU" localSheetId="9" hidden="1">#REF!</definedName>
    <definedName name="BExOBF9TFH4NSBTR7JD2Q1165NIU" localSheetId="12" hidden="1">#REF!</definedName>
    <definedName name="BExOBF9TFH4NSBTR7JD2Q1165NIU" localSheetId="3" hidden="1">#REF!</definedName>
    <definedName name="BExOBF9TFH4NSBTR7JD2Q1165NIU" localSheetId="10" hidden="1">#REF!</definedName>
    <definedName name="BExOBF9TFH4NSBTR7JD2Q1165NIU" hidden="1">#REF!</definedName>
    <definedName name="BExOBIPU8760ITY0C8N27XZ3KWEF" localSheetId="9" hidden="1">#REF!</definedName>
    <definedName name="BExOBIPU8760ITY0C8N27XZ3KWEF" localSheetId="12" hidden="1">#REF!</definedName>
    <definedName name="BExOBIPU8760ITY0C8N27XZ3KWEF" localSheetId="3" hidden="1">#REF!</definedName>
    <definedName name="BExOBIPU8760ITY0C8N27XZ3KWEF" localSheetId="10" hidden="1">#REF!</definedName>
    <definedName name="BExOBIPU8760ITY0C8N27XZ3KWEF" hidden="1">#REF!</definedName>
    <definedName name="BExOBM0I5L0MZ1G4H9MGMD87SBMZ" localSheetId="9" hidden="1">#REF!</definedName>
    <definedName name="BExOBM0I5L0MZ1G4H9MGMD87SBMZ" localSheetId="12" hidden="1">#REF!</definedName>
    <definedName name="BExOBM0I5L0MZ1G4H9MGMD87SBMZ" localSheetId="3" hidden="1">#REF!</definedName>
    <definedName name="BExOBM0I5L0MZ1G4H9MGMD87SBMZ" localSheetId="10" hidden="1">#REF!</definedName>
    <definedName name="BExOBM0I5L0MZ1G4H9MGMD87SBMZ" hidden="1">#REF!</definedName>
    <definedName name="BExOBOUXMP88KJY2BX2JLUJH5N0K" localSheetId="9" hidden="1">#REF!</definedName>
    <definedName name="BExOBOUXMP88KJY2BX2JLUJH5N0K" localSheetId="12" hidden="1">#REF!</definedName>
    <definedName name="BExOBOUXMP88KJY2BX2JLUJH5N0K" localSheetId="3" hidden="1">#REF!</definedName>
    <definedName name="BExOBOUXMP88KJY2BX2JLUJH5N0K" localSheetId="10" hidden="1">#REF!</definedName>
    <definedName name="BExOBOUXMP88KJY2BX2JLUJH5N0K" hidden="1">#REF!</definedName>
    <definedName name="BExOBP0FKQ4SVR59FB48UNLKCOR6" localSheetId="9" hidden="1">#REF!</definedName>
    <definedName name="BExOBP0FKQ4SVR59FB48UNLKCOR6" localSheetId="12" hidden="1">#REF!</definedName>
    <definedName name="BExOBP0FKQ4SVR59FB48UNLKCOR6" localSheetId="3" hidden="1">#REF!</definedName>
    <definedName name="BExOBP0FKQ4SVR59FB48UNLKCOR6" localSheetId="10" hidden="1">#REF!</definedName>
    <definedName name="BExOBP0FKQ4SVR59FB48UNLKCOR6" hidden="1">#REF!</definedName>
    <definedName name="BExOBTNR0XX9V82O76VVWUQABHT8" localSheetId="9" hidden="1">#REF!</definedName>
    <definedName name="BExOBTNR0XX9V82O76VVWUQABHT8" localSheetId="12" hidden="1">#REF!</definedName>
    <definedName name="BExOBTNR0XX9V82O76VVWUQABHT8" localSheetId="3" hidden="1">#REF!</definedName>
    <definedName name="BExOBTNR0XX9V82O76VVWUQABHT8" localSheetId="10" hidden="1">#REF!</definedName>
    <definedName name="BExOBTNR0XX9V82O76VVWUQABHT8" hidden="1">#REF!</definedName>
    <definedName name="BExOBYAVUCQ0IGM0Y6A75QHP0Q1A" localSheetId="9" hidden="1">#REF!</definedName>
    <definedName name="BExOBYAVUCQ0IGM0Y6A75QHP0Q1A" localSheetId="12" hidden="1">#REF!</definedName>
    <definedName name="BExOBYAVUCQ0IGM0Y6A75QHP0Q1A" localSheetId="3" hidden="1">#REF!</definedName>
    <definedName name="BExOBYAVUCQ0IGM0Y6A75QHP0Q1A" localSheetId="10" hidden="1">#REF!</definedName>
    <definedName name="BExOBYAVUCQ0IGM0Y6A75QHP0Q1A" hidden="1">#REF!</definedName>
    <definedName name="BExOC3UEHB1CZNINSQHZANWJYKR8" localSheetId="9" hidden="1">#REF!</definedName>
    <definedName name="BExOC3UEHB1CZNINSQHZANWJYKR8" localSheetId="12" hidden="1">#REF!</definedName>
    <definedName name="BExOC3UEHB1CZNINSQHZANWJYKR8" localSheetId="3" hidden="1">#REF!</definedName>
    <definedName name="BExOC3UEHB1CZNINSQHZANWJYKR8" localSheetId="10" hidden="1">#REF!</definedName>
    <definedName name="BExOC3UEHB1CZNINSQHZANWJYKR8" hidden="1">#REF!</definedName>
    <definedName name="BExOCBSF3XGO9YJ23LX2H78VOUR7" localSheetId="9" hidden="1">#REF!</definedName>
    <definedName name="BExOCBSF3XGO9YJ23LX2H78VOUR7" localSheetId="12" hidden="1">#REF!</definedName>
    <definedName name="BExOCBSF3XGO9YJ23LX2H78VOUR7" localSheetId="3" hidden="1">#REF!</definedName>
    <definedName name="BExOCBSF3XGO9YJ23LX2H78VOUR7" localSheetId="10" hidden="1">#REF!</definedName>
    <definedName name="BExOCBSF3XGO9YJ23LX2H78VOUR7" hidden="1">#REF!</definedName>
    <definedName name="BExOCEHJCLIUR23CB4TC9OEFJGFX" localSheetId="9" hidden="1">#REF!</definedName>
    <definedName name="BExOCEHJCLIUR23CB4TC9OEFJGFX" localSheetId="12" hidden="1">#REF!</definedName>
    <definedName name="BExOCEHJCLIUR23CB4TC9OEFJGFX" localSheetId="3" hidden="1">#REF!</definedName>
    <definedName name="BExOCEHJCLIUR23CB4TC9OEFJGFX" localSheetId="10" hidden="1">#REF!</definedName>
    <definedName name="BExOCEHJCLIUR23CB4TC9OEFJGFX" hidden="1">#REF!</definedName>
    <definedName name="BExOCKXFMOW6WPFEVX1I7R7FNDSS" localSheetId="9" hidden="1">#REF!</definedName>
    <definedName name="BExOCKXFMOW6WPFEVX1I7R7FNDSS" localSheetId="12" hidden="1">#REF!</definedName>
    <definedName name="BExOCKXFMOW6WPFEVX1I7R7FNDSS" localSheetId="3" hidden="1">#REF!</definedName>
    <definedName name="BExOCKXFMOW6WPFEVX1I7R7FNDSS" localSheetId="10" hidden="1">#REF!</definedName>
    <definedName name="BExOCKXFMOW6WPFEVX1I7R7FNDSS" hidden="1">#REF!</definedName>
    <definedName name="BExOCM4L30L6FV3N2PR4O6X8WY2M" localSheetId="9" hidden="1">#REF!</definedName>
    <definedName name="BExOCM4L30L6FV3N2PR4O6X8WY2M" localSheetId="12" hidden="1">#REF!</definedName>
    <definedName name="BExOCM4L30L6FV3N2PR4O6X8WY2M" localSheetId="3" hidden="1">#REF!</definedName>
    <definedName name="BExOCM4L30L6FV3N2PR4O6X8WY2M" localSheetId="10" hidden="1">#REF!</definedName>
    <definedName name="BExOCM4L30L6FV3N2PR4O6X8WY2M" hidden="1">#REF!</definedName>
    <definedName name="BExOCYEXOB95DH5NOB0M5NOYX398" localSheetId="9" hidden="1">#REF!</definedName>
    <definedName name="BExOCYEXOB95DH5NOB0M5NOYX398" localSheetId="12" hidden="1">#REF!</definedName>
    <definedName name="BExOCYEXOB95DH5NOB0M5NOYX398" localSheetId="3" hidden="1">#REF!</definedName>
    <definedName name="BExOCYEXOB95DH5NOB0M5NOYX398" localSheetId="10" hidden="1">#REF!</definedName>
    <definedName name="BExOCYEXOB95DH5NOB0M5NOYX398" hidden="1">#REF!</definedName>
    <definedName name="BExOD4ERMDMFD8X1016N4EXOUR0S" localSheetId="9" hidden="1">#REF!</definedName>
    <definedName name="BExOD4ERMDMFD8X1016N4EXOUR0S" localSheetId="12" hidden="1">#REF!</definedName>
    <definedName name="BExOD4ERMDMFD8X1016N4EXOUR0S" localSheetId="3" hidden="1">#REF!</definedName>
    <definedName name="BExOD4ERMDMFD8X1016N4EXOUR0S" localSheetId="10" hidden="1">#REF!</definedName>
    <definedName name="BExOD4ERMDMFD8X1016N4EXOUR0S" hidden="1">#REF!</definedName>
    <definedName name="BExOD55RS7BQUHRQ6H3USVGKR0P7" localSheetId="9" hidden="1">#REF!</definedName>
    <definedName name="BExOD55RS7BQUHRQ6H3USVGKR0P7" localSheetId="12" hidden="1">#REF!</definedName>
    <definedName name="BExOD55RS7BQUHRQ6H3USVGKR0P7" localSheetId="3" hidden="1">#REF!</definedName>
    <definedName name="BExOD55RS7BQUHRQ6H3USVGKR0P7" localSheetId="10" hidden="1">#REF!</definedName>
    <definedName name="BExOD55RS7BQUHRQ6H3USVGKR0P7" hidden="1">#REF!</definedName>
    <definedName name="BExODEWDDEABM4ZY3XREJIBZ8IVP" localSheetId="9" hidden="1">#REF!</definedName>
    <definedName name="BExODEWDDEABM4ZY3XREJIBZ8IVP" localSheetId="12" hidden="1">#REF!</definedName>
    <definedName name="BExODEWDDEABM4ZY3XREJIBZ8IVP" localSheetId="3" hidden="1">#REF!</definedName>
    <definedName name="BExODEWDDEABM4ZY3XREJIBZ8IVP" localSheetId="10" hidden="1">#REF!</definedName>
    <definedName name="BExODEWDDEABM4ZY3XREJIBZ8IVP" hidden="1">#REF!</definedName>
    <definedName name="BExODICDVVLFKWA22B3L0CKKTAZA" localSheetId="9" hidden="1">#REF!</definedName>
    <definedName name="BExODICDVVLFKWA22B3L0CKKTAZA" localSheetId="12" hidden="1">#REF!</definedName>
    <definedName name="BExODICDVVLFKWA22B3L0CKKTAZA" localSheetId="3" hidden="1">#REF!</definedName>
    <definedName name="BExODICDVVLFKWA22B3L0CKKTAZA" localSheetId="10" hidden="1">#REF!</definedName>
    <definedName name="BExODICDVVLFKWA22B3L0CKKTAZA" hidden="1">#REF!</definedName>
    <definedName name="BExODZFEIWV26E8RFU7XQYX1J458" localSheetId="9" hidden="1">#REF!</definedName>
    <definedName name="BExODZFEIWV26E8RFU7XQYX1J458" localSheetId="12" hidden="1">#REF!</definedName>
    <definedName name="BExODZFEIWV26E8RFU7XQYX1J458" localSheetId="3" hidden="1">#REF!</definedName>
    <definedName name="BExODZFEIWV26E8RFU7XQYX1J458" localSheetId="10" hidden="1">#REF!</definedName>
    <definedName name="BExODZFEIWV26E8RFU7XQYX1J458" hidden="1">#REF!</definedName>
    <definedName name="BExOE0S111KPTELH26PPXE94J3GJ" localSheetId="9" hidden="1">#REF!</definedName>
    <definedName name="BExOE0S111KPTELH26PPXE94J3GJ" localSheetId="12" hidden="1">#REF!</definedName>
    <definedName name="BExOE0S111KPTELH26PPXE94J3GJ" localSheetId="3" hidden="1">#REF!</definedName>
    <definedName name="BExOE0S111KPTELH26PPXE94J3GJ" localSheetId="10" hidden="1">#REF!</definedName>
    <definedName name="BExOE0S111KPTELH26PPXE94J3GJ" hidden="1">#REF!</definedName>
    <definedName name="BExOE5KH3JKKPZO401YAB3A11G1U" localSheetId="9" hidden="1">#REF!</definedName>
    <definedName name="BExOE5KH3JKKPZO401YAB3A11G1U" localSheetId="12" hidden="1">#REF!</definedName>
    <definedName name="BExOE5KH3JKKPZO401YAB3A11G1U" localSheetId="3" hidden="1">#REF!</definedName>
    <definedName name="BExOE5KH3JKKPZO401YAB3A11G1U" localSheetId="10" hidden="1">#REF!</definedName>
    <definedName name="BExOE5KH3JKKPZO401YAB3A11G1U" hidden="1">#REF!</definedName>
    <definedName name="BExOEBKG55EROA2VL360A06LKASE" localSheetId="9" hidden="1">#REF!</definedName>
    <definedName name="BExOEBKG55EROA2VL360A06LKASE" localSheetId="12" hidden="1">#REF!</definedName>
    <definedName name="BExOEBKG55EROA2VL360A06LKASE" localSheetId="3" hidden="1">#REF!</definedName>
    <definedName name="BExOEBKG55EROA2VL360A06LKASE" localSheetId="10" hidden="1">#REF!</definedName>
    <definedName name="BExOEBKG55EROA2VL360A06LKASE" hidden="1">#REF!</definedName>
    <definedName name="BExOEFWUBETCPIYF89P9SBDOI3X5" localSheetId="9" hidden="1">#REF!</definedName>
    <definedName name="BExOEFWUBETCPIYF89P9SBDOI3X5" localSheetId="12" hidden="1">#REF!</definedName>
    <definedName name="BExOEFWUBETCPIYF89P9SBDOI3X5" localSheetId="3" hidden="1">#REF!</definedName>
    <definedName name="BExOEFWUBETCPIYF89P9SBDOI3X5" localSheetId="10" hidden="1">#REF!</definedName>
    <definedName name="BExOEFWUBETCPIYF89P9SBDOI3X5" hidden="1">#REF!</definedName>
    <definedName name="BExOEL08MN74RQKVY0P43PFHPTVB" localSheetId="9" hidden="1">#REF!</definedName>
    <definedName name="BExOEL08MN74RQKVY0P43PFHPTVB" localSheetId="12" hidden="1">#REF!</definedName>
    <definedName name="BExOEL08MN74RQKVY0P43PFHPTVB" localSheetId="3" hidden="1">#REF!</definedName>
    <definedName name="BExOEL08MN74RQKVY0P43PFHPTVB" localSheetId="10" hidden="1">#REF!</definedName>
    <definedName name="BExOEL08MN74RQKVY0P43PFHPTVB" hidden="1">#REF!</definedName>
    <definedName name="BExOERG5LWXYYEN1DY1H2FWRJS9T" localSheetId="9" hidden="1">#REF!</definedName>
    <definedName name="BExOERG5LWXYYEN1DY1H2FWRJS9T" localSheetId="12" hidden="1">#REF!</definedName>
    <definedName name="BExOERG5LWXYYEN1DY1H2FWRJS9T" localSheetId="3" hidden="1">#REF!</definedName>
    <definedName name="BExOERG5LWXYYEN1DY1H2FWRJS9T" localSheetId="10" hidden="1">#REF!</definedName>
    <definedName name="BExOERG5LWXYYEN1DY1H2FWRJS9T" hidden="1">#REF!</definedName>
    <definedName name="BExOEV1S6JJVO5PP4BZ20SNGZR7D" localSheetId="9" hidden="1">#REF!</definedName>
    <definedName name="BExOEV1S6JJVO5PP4BZ20SNGZR7D" localSheetId="12" hidden="1">#REF!</definedName>
    <definedName name="BExOEV1S6JJVO5PP4BZ20SNGZR7D" localSheetId="3" hidden="1">#REF!</definedName>
    <definedName name="BExOEV1S6JJVO5PP4BZ20SNGZR7D" localSheetId="10" hidden="1">#REF!</definedName>
    <definedName name="BExOEV1S6JJVO5PP4BZ20SNGZR7D" hidden="1">#REF!</definedName>
    <definedName name="BExOEVNDLRXW33RF3AMMCDLTLROJ" localSheetId="9" hidden="1">#REF!</definedName>
    <definedName name="BExOEVNDLRXW33RF3AMMCDLTLROJ" localSheetId="12" hidden="1">#REF!</definedName>
    <definedName name="BExOEVNDLRXW33RF3AMMCDLTLROJ" localSheetId="3" hidden="1">#REF!</definedName>
    <definedName name="BExOEVNDLRXW33RF3AMMCDLTLROJ" localSheetId="10" hidden="1">#REF!</definedName>
    <definedName name="BExOEVNDLRXW33RF3AMMCDLTLROJ" hidden="1">#REF!</definedName>
    <definedName name="BExOEZOXV3VXUB6VGSS85GXATYAC" localSheetId="9" hidden="1">#REF!</definedName>
    <definedName name="BExOEZOXV3VXUB6VGSS85GXATYAC" localSheetId="12" hidden="1">#REF!</definedName>
    <definedName name="BExOEZOXV3VXUB6VGSS85GXATYAC" localSheetId="3" hidden="1">#REF!</definedName>
    <definedName name="BExOEZOXV3VXUB6VGSS85GXATYAC" localSheetId="10" hidden="1">#REF!</definedName>
    <definedName name="BExOEZOXV3VXUB6VGSS85GXATYAC" hidden="1">#REF!</definedName>
    <definedName name="BExOFDBSAZV60157PIDWCSSUN3MJ" localSheetId="9" hidden="1">#REF!</definedName>
    <definedName name="BExOFDBSAZV60157PIDWCSSUN3MJ" localSheetId="12" hidden="1">#REF!</definedName>
    <definedName name="BExOFDBSAZV60157PIDWCSSUN3MJ" localSheetId="3" hidden="1">#REF!</definedName>
    <definedName name="BExOFDBSAZV60157PIDWCSSUN3MJ" localSheetId="10" hidden="1">#REF!</definedName>
    <definedName name="BExOFDBSAZV60157PIDWCSSUN3MJ" hidden="1">#REF!</definedName>
    <definedName name="BExOFEDNCYI2TPTMQ8SJN3AW4YMF" localSheetId="9" hidden="1">#REF!</definedName>
    <definedName name="BExOFEDNCYI2TPTMQ8SJN3AW4YMF" localSheetId="12" hidden="1">#REF!</definedName>
    <definedName name="BExOFEDNCYI2TPTMQ8SJN3AW4YMF" localSheetId="3" hidden="1">#REF!</definedName>
    <definedName name="BExOFEDNCYI2TPTMQ8SJN3AW4YMF" localSheetId="10" hidden="1">#REF!</definedName>
    <definedName name="BExOFEDNCYI2TPTMQ8SJN3AW4YMF" hidden="1">#REF!</definedName>
    <definedName name="BExOFVLXVD6RVHSQO8KZOOACSV24" localSheetId="9" hidden="1">#REF!</definedName>
    <definedName name="BExOFVLXVD6RVHSQO8KZOOACSV24" localSheetId="12" hidden="1">#REF!</definedName>
    <definedName name="BExOFVLXVD6RVHSQO8KZOOACSV24" localSheetId="3" hidden="1">#REF!</definedName>
    <definedName name="BExOFVLXVD6RVHSQO8KZOOACSV24" localSheetId="10" hidden="1">#REF!</definedName>
    <definedName name="BExOFVLXVD6RVHSQO8KZOOACSV24" hidden="1">#REF!</definedName>
    <definedName name="BExOG2SW3XOGP9VAPQ3THV3VWV12" localSheetId="9" hidden="1">#REF!</definedName>
    <definedName name="BExOG2SW3XOGP9VAPQ3THV3VWV12" localSheetId="12" hidden="1">#REF!</definedName>
    <definedName name="BExOG2SW3XOGP9VAPQ3THV3VWV12" localSheetId="3" hidden="1">#REF!</definedName>
    <definedName name="BExOG2SW3XOGP9VAPQ3THV3VWV12" localSheetId="10" hidden="1">#REF!</definedName>
    <definedName name="BExOG2SW3XOGP9VAPQ3THV3VWV12" hidden="1">#REF!</definedName>
    <definedName name="BExOG45J81K4OPA40KW5VQU54KY3" localSheetId="9" hidden="1">#REF!</definedName>
    <definedName name="BExOG45J81K4OPA40KW5VQU54KY3" localSheetId="12" hidden="1">#REF!</definedName>
    <definedName name="BExOG45J81K4OPA40KW5VQU54KY3" localSheetId="3" hidden="1">#REF!</definedName>
    <definedName name="BExOG45J81K4OPA40KW5VQU54KY3" localSheetId="10" hidden="1">#REF!</definedName>
    <definedName name="BExOG45J81K4OPA40KW5VQU54KY3" hidden="1">#REF!</definedName>
    <definedName name="BExOGFE2SCL8HHT4DFAXKLUTJZOG" localSheetId="9" hidden="1">#REF!</definedName>
    <definedName name="BExOGFE2SCL8HHT4DFAXKLUTJZOG" localSheetId="12" hidden="1">#REF!</definedName>
    <definedName name="BExOGFE2SCL8HHT4DFAXKLUTJZOG" localSheetId="3" hidden="1">#REF!</definedName>
    <definedName name="BExOGFE2SCL8HHT4DFAXKLUTJZOG" localSheetId="10" hidden="1">#REF!</definedName>
    <definedName name="BExOGFE2SCL8HHT4DFAXKLUTJZOG" hidden="1">#REF!</definedName>
    <definedName name="BExOGH1IMADJCZMFDE6NMBBKO558" localSheetId="9" hidden="1">#REF!</definedName>
    <definedName name="BExOGH1IMADJCZMFDE6NMBBKO558" localSheetId="12" hidden="1">#REF!</definedName>
    <definedName name="BExOGH1IMADJCZMFDE6NMBBKO558" localSheetId="3" hidden="1">#REF!</definedName>
    <definedName name="BExOGH1IMADJCZMFDE6NMBBKO558" localSheetId="10" hidden="1">#REF!</definedName>
    <definedName name="BExOGH1IMADJCZMFDE6NMBBKO558" hidden="1">#REF!</definedName>
    <definedName name="BExOGT6D0LJ3C22RDW8COECKB1J5" localSheetId="9" hidden="1">#REF!</definedName>
    <definedName name="BExOGT6D0LJ3C22RDW8COECKB1J5" localSheetId="12" hidden="1">#REF!</definedName>
    <definedName name="BExOGT6D0LJ3C22RDW8COECKB1J5" localSheetId="3" hidden="1">#REF!</definedName>
    <definedName name="BExOGT6D0LJ3C22RDW8COECKB1J5" localSheetId="10" hidden="1">#REF!</definedName>
    <definedName name="BExOGT6D0LJ3C22RDW8COECKB1J5" hidden="1">#REF!</definedName>
    <definedName name="BExOGTMI1HT31M1RGWVRAVHAK7DE" localSheetId="9" hidden="1">#REF!</definedName>
    <definedName name="BExOGTMI1HT31M1RGWVRAVHAK7DE" localSheetId="12" hidden="1">#REF!</definedName>
    <definedName name="BExOGTMI1HT31M1RGWVRAVHAK7DE" localSheetId="3" hidden="1">#REF!</definedName>
    <definedName name="BExOGTMI1HT31M1RGWVRAVHAK7DE" localSheetId="10" hidden="1">#REF!</definedName>
    <definedName name="BExOGTMI1HT31M1RGWVRAVHAK7DE" hidden="1">#REF!</definedName>
    <definedName name="BExOGXO9JE5XSE9GC3I6O21UEKAO" localSheetId="9" hidden="1">#REF!</definedName>
    <definedName name="BExOGXO9JE5XSE9GC3I6O21UEKAO" localSheetId="12" hidden="1">#REF!</definedName>
    <definedName name="BExOGXO9JE5XSE9GC3I6O21UEKAO" localSheetId="3" hidden="1">#REF!</definedName>
    <definedName name="BExOGXO9JE5XSE9GC3I6O21UEKAO" localSheetId="10" hidden="1">#REF!</definedName>
    <definedName name="BExOGXO9JE5XSE9GC3I6O21UEKAO" hidden="1">#REF!</definedName>
    <definedName name="BExOH9ICQA5WPLVJIKJVPWUPKSYO" localSheetId="9" hidden="1">#REF!</definedName>
    <definedName name="BExOH9ICQA5WPLVJIKJVPWUPKSYO" localSheetId="12" hidden="1">#REF!</definedName>
    <definedName name="BExOH9ICQA5WPLVJIKJVPWUPKSYO" localSheetId="3" hidden="1">#REF!</definedName>
    <definedName name="BExOH9ICQA5WPLVJIKJVPWUPKSYO" localSheetId="10" hidden="1">#REF!</definedName>
    <definedName name="BExOH9ICQA5WPLVJIKJVPWUPKSYO" hidden="1">#REF!</definedName>
    <definedName name="BExOH9ICZ13C1LAW8OTYTR9S7ZP3" localSheetId="9" hidden="1">#REF!</definedName>
    <definedName name="BExOH9ICZ13C1LAW8OTYTR9S7ZP3" localSheetId="12" hidden="1">#REF!</definedName>
    <definedName name="BExOH9ICZ13C1LAW8OTYTR9S7ZP3" localSheetId="3" hidden="1">#REF!</definedName>
    <definedName name="BExOH9ICZ13C1LAW8OTYTR9S7ZP3" localSheetId="10" hidden="1">#REF!</definedName>
    <definedName name="BExOH9ICZ13C1LAW8OTYTR9S7ZP3" hidden="1">#REF!</definedName>
    <definedName name="BExOHGEJ8V8OXT32FSU173XLXBDH" localSheetId="9" hidden="1">#REF!</definedName>
    <definedName name="BExOHGEJ8V8OXT32FSU173XLXBDH" localSheetId="12" hidden="1">#REF!</definedName>
    <definedName name="BExOHGEJ8V8OXT32FSU173XLXBDH" localSheetId="3" hidden="1">#REF!</definedName>
    <definedName name="BExOHGEJ8V8OXT32FSU173XLXBDH" localSheetId="10" hidden="1">#REF!</definedName>
    <definedName name="BExOHGEJ8V8OXT32FSU173XLXBDH" hidden="1">#REF!</definedName>
    <definedName name="BExOHL75H3OT4WAKKPUXIVXWFVDS" localSheetId="9" hidden="1">#REF!</definedName>
    <definedName name="BExOHL75H3OT4WAKKPUXIVXWFVDS" localSheetId="12" hidden="1">#REF!</definedName>
    <definedName name="BExOHL75H3OT4WAKKPUXIVXWFVDS" localSheetId="3" hidden="1">#REF!</definedName>
    <definedName name="BExOHL75H3OT4WAKKPUXIVXWFVDS" localSheetId="10" hidden="1">#REF!</definedName>
    <definedName name="BExOHL75H3OT4WAKKPUXIVXWFVDS" hidden="1">#REF!</definedName>
    <definedName name="BExOHLHXXJL6363CC082M9M5VVXQ" localSheetId="9" hidden="1">#REF!</definedName>
    <definedName name="BExOHLHXXJL6363CC082M9M5VVXQ" localSheetId="12" hidden="1">#REF!</definedName>
    <definedName name="BExOHLHXXJL6363CC082M9M5VVXQ" localSheetId="3" hidden="1">#REF!</definedName>
    <definedName name="BExOHLHXXJL6363CC082M9M5VVXQ" localSheetId="10" hidden="1">#REF!</definedName>
    <definedName name="BExOHLHXXJL6363CC082M9M5VVXQ" hidden="1">#REF!</definedName>
    <definedName name="BExOHNAO5UDXSO73BK2ARHWKS90Y" localSheetId="9" hidden="1">#REF!</definedName>
    <definedName name="BExOHNAO5UDXSO73BK2ARHWKS90Y" localSheetId="12" hidden="1">#REF!</definedName>
    <definedName name="BExOHNAO5UDXSO73BK2ARHWKS90Y" localSheetId="3" hidden="1">#REF!</definedName>
    <definedName name="BExOHNAO5UDXSO73BK2ARHWKS90Y" localSheetId="10" hidden="1">#REF!</definedName>
    <definedName name="BExOHNAO5UDXSO73BK2ARHWKS90Y" hidden="1">#REF!</definedName>
    <definedName name="BExOHR1G1I9A9CI1HG94EWBLWNM2" localSheetId="9" hidden="1">#REF!</definedName>
    <definedName name="BExOHR1G1I9A9CI1HG94EWBLWNM2" localSheetId="12" hidden="1">#REF!</definedName>
    <definedName name="BExOHR1G1I9A9CI1HG94EWBLWNM2" localSheetId="3" hidden="1">#REF!</definedName>
    <definedName name="BExOHR1G1I9A9CI1HG94EWBLWNM2" localSheetId="10" hidden="1">#REF!</definedName>
    <definedName name="BExOHR1G1I9A9CI1HG94EWBLWNM2" hidden="1">#REF!</definedName>
    <definedName name="BExOHTQPP8LQ98L6PYUI6QW08YID" localSheetId="9" hidden="1">#REF!</definedName>
    <definedName name="BExOHTQPP8LQ98L6PYUI6QW08YID" localSheetId="12" hidden="1">#REF!</definedName>
    <definedName name="BExOHTQPP8LQ98L6PYUI6QW08YID" localSheetId="3" hidden="1">#REF!</definedName>
    <definedName name="BExOHTQPP8LQ98L6PYUI6QW08YID" localSheetId="10" hidden="1">#REF!</definedName>
    <definedName name="BExOHTQPP8LQ98L6PYUI6QW08YID" hidden="1">#REF!</definedName>
    <definedName name="BExOHUHN7UXHYAJFJJFU805UZ0NB" localSheetId="9" hidden="1">#REF!</definedName>
    <definedName name="BExOHUHN7UXHYAJFJJFU805UZ0NB" localSheetId="12" hidden="1">#REF!</definedName>
    <definedName name="BExOHUHN7UXHYAJFJJFU805UZ0NB" localSheetId="3" hidden="1">#REF!</definedName>
    <definedName name="BExOHUHN7UXHYAJFJJFU805UZ0NB" localSheetId="10" hidden="1">#REF!</definedName>
    <definedName name="BExOHUHN7UXHYAJFJJFU805UZ0NB" hidden="1">#REF!</definedName>
    <definedName name="BExOHX6Q6NJI793PGX59O5EKTP4G" localSheetId="9" hidden="1">#REF!</definedName>
    <definedName name="BExOHX6Q6NJI793PGX59O5EKTP4G" localSheetId="12" hidden="1">#REF!</definedName>
    <definedName name="BExOHX6Q6NJI793PGX59O5EKTP4G" localSheetId="3" hidden="1">#REF!</definedName>
    <definedName name="BExOHX6Q6NJI793PGX59O5EKTP4G" localSheetId="10" hidden="1">#REF!</definedName>
    <definedName name="BExOHX6Q6NJI793PGX59O5EKTP4G" hidden="1">#REF!</definedName>
    <definedName name="BExOI5VMTHH7Y8MQQ1N635CHYI0P" localSheetId="9" hidden="1">#REF!</definedName>
    <definedName name="BExOI5VMTHH7Y8MQQ1N635CHYI0P" localSheetId="12" hidden="1">#REF!</definedName>
    <definedName name="BExOI5VMTHH7Y8MQQ1N635CHYI0P" localSheetId="3" hidden="1">#REF!</definedName>
    <definedName name="BExOI5VMTHH7Y8MQQ1N635CHYI0P" localSheetId="10" hidden="1">#REF!</definedName>
    <definedName name="BExOI5VMTHH7Y8MQQ1N635CHYI0P" hidden="1">#REF!</definedName>
    <definedName name="BExOIEVCP4Y6VDS23AK84MCYYHRT" localSheetId="9" hidden="1">#REF!</definedName>
    <definedName name="BExOIEVCP4Y6VDS23AK84MCYYHRT" localSheetId="12" hidden="1">#REF!</definedName>
    <definedName name="BExOIEVCP4Y6VDS23AK84MCYYHRT" localSheetId="3" hidden="1">#REF!</definedName>
    <definedName name="BExOIEVCP4Y6VDS23AK84MCYYHRT" localSheetId="10" hidden="1">#REF!</definedName>
    <definedName name="BExOIEVCP4Y6VDS23AK84MCYYHRT" hidden="1">#REF!</definedName>
    <definedName name="BExOIFRP0HEHF5D7JSZ0X8ADJ79U" localSheetId="9" hidden="1">#REF!</definedName>
    <definedName name="BExOIFRP0HEHF5D7JSZ0X8ADJ79U" localSheetId="12" hidden="1">#REF!</definedName>
    <definedName name="BExOIFRP0HEHF5D7JSZ0X8ADJ79U" localSheetId="3" hidden="1">#REF!</definedName>
    <definedName name="BExOIFRP0HEHF5D7JSZ0X8ADJ79U" localSheetId="10" hidden="1">#REF!</definedName>
    <definedName name="BExOIFRP0HEHF5D7JSZ0X8ADJ79U" hidden="1">#REF!</definedName>
    <definedName name="BExOIHPQIXR0NDR5WD01BZKPKEO3" localSheetId="9" hidden="1">#REF!</definedName>
    <definedName name="BExOIHPQIXR0NDR5WD01BZKPKEO3" localSheetId="12" hidden="1">#REF!</definedName>
    <definedName name="BExOIHPQIXR0NDR5WD01BZKPKEO3" localSheetId="3" hidden="1">#REF!</definedName>
    <definedName name="BExOIHPQIXR0NDR5WD01BZKPKEO3" localSheetId="10" hidden="1">#REF!</definedName>
    <definedName name="BExOIHPQIXR0NDR5WD01BZKPKEO3" hidden="1">#REF!</definedName>
    <definedName name="BExOIM7L0Z3LSII9P7ZTV4KJ8RMA" localSheetId="9" hidden="1">#REF!</definedName>
    <definedName name="BExOIM7L0Z3LSII9P7ZTV4KJ8RMA" localSheetId="12" hidden="1">#REF!</definedName>
    <definedName name="BExOIM7L0Z3LSII9P7ZTV4KJ8RMA" localSheetId="3" hidden="1">#REF!</definedName>
    <definedName name="BExOIM7L0Z3LSII9P7ZTV4KJ8RMA" localSheetId="10" hidden="1">#REF!</definedName>
    <definedName name="BExOIM7L0Z3LSII9P7ZTV4KJ8RMA" hidden="1">#REF!</definedName>
    <definedName name="BExOIWJVMJ6MG6JC4SPD1L00OHU1" localSheetId="9" hidden="1">#REF!</definedName>
    <definedName name="BExOIWJVMJ6MG6JC4SPD1L00OHU1" localSheetId="12" hidden="1">#REF!</definedName>
    <definedName name="BExOIWJVMJ6MG6JC4SPD1L00OHU1" localSheetId="3" hidden="1">#REF!</definedName>
    <definedName name="BExOIWJVMJ6MG6JC4SPD1L00OHU1" localSheetId="10" hidden="1">#REF!</definedName>
    <definedName name="BExOIWJVMJ6MG6JC4SPD1L00OHU1" hidden="1">#REF!</definedName>
    <definedName name="BExOIYCN8Z4JK3OOG86KYUCV0ME8" localSheetId="9" hidden="1">#REF!</definedName>
    <definedName name="BExOIYCN8Z4JK3OOG86KYUCV0ME8" localSheetId="12" hidden="1">#REF!</definedName>
    <definedName name="BExOIYCN8Z4JK3OOG86KYUCV0ME8" localSheetId="3" hidden="1">#REF!</definedName>
    <definedName name="BExOIYCN8Z4JK3OOG86KYUCV0ME8" localSheetId="10" hidden="1">#REF!</definedName>
    <definedName name="BExOIYCN8Z4JK3OOG86KYUCV0ME8" hidden="1">#REF!</definedName>
    <definedName name="BExOJ3AKZ9BCBZT3KD8WMSLK6MN2" localSheetId="9" hidden="1">#REF!</definedName>
    <definedName name="BExOJ3AKZ9BCBZT3KD8WMSLK6MN2" localSheetId="12" hidden="1">#REF!</definedName>
    <definedName name="BExOJ3AKZ9BCBZT3KD8WMSLK6MN2" localSheetId="3" hidden="1">#REF!</definedName>
    <definedName name="BExOJ3AKZ9BCBZT3KD8WMSLK6MN2" localSheetId="10" hidden="1">#REF!</definedName>
    <definedName name="BExOJ3AKZ9BCBZT3KD8WMSLK6MN2" hidden="1">#REF!</definedName>
    <definedName name="BExOJ7XQK71I4YZDD29AKOOWZ47E" localSheetId="9" hidden="1">#REF!</definedName>
    <definedName name="BExOJ7XQK71I4YZDD29AKOOWZ47E" localSheetId="12" hidden="1">#REF!</definedName>
    <definedName name="BExOJ7XQK71I4YZDD29AKOOWZ47E" localSheetId="3" hidden="1">#REF!</definedName>
    <definedName name="BExOJ7XQK71I4YZDD29AKOOWZ47E" localSheetId="10" hidden="1">#REF!</definedName>
    <definedName name="BExOJ7XQK71I4YZDD29AKOOWZ47E" hidden="1">#REF!</definedName>
    <definedName name="BExOJAXS2THXXIJMV2F2LZKMI589" localSheetId="9" hidden="1">#REF!</definedName>
    <definedName name="BExOJAXS2THXXIJMV2F2LZKMI589" localSheetId="12" hidden="1">#REF!</definedName>
    <definedName name="BExOJAXS2THXXIJMV2F2LZKMI589" localSheetId="3" hidden="1">#REF!</definedName>
    <definedName name="BExOJAXS2THXXIJMV2F2LZKMI589" localSheetId="10" hidden="1">#REF!</definedName>
    <definedName name="BExOJAXS2THXXIJMV2F2LZKMI589" hidden="1">#REF!</definedName>
    <definedName name="BExOJDXKJ43BMD5CFWEMSU5R1BP9" localSheetId="9" hidden="1">#REF!</definedName>
    <definedName name="BExOJDXKJ43BMD5CFWEMSU5R1BP9" localSheetId="12" hidden="1">#REF!</definedName>
    <definedName name="BExOJDXKJ43BMD5CFWEMSU5R1BP9" localSheetId="3" hidden="1">#REF!</definedName>
    <definedName name="BExOJDXKJ43BMD5CFWEMSU5R1BP9" localSheetId="10" hidden="1">#REF!</definedName>
    <definedName name="BExOJDXKJ43BMD5CFWEMSU5R1BP9" hidden="1">#REF!</definedName>
    <definedName name="BExOJHZ9KOD9LEP7ES426LHOCXEY" localSheetId="9" hidden="1">#REF!</definedName>
    <definedName name="BExOJHZ9KOD9LEP7ES426LHOCXEY" localSheetId="12" hidden="1">#REF!</definedName>
    <definedName name="BExOJHZ9KOD9LEP7ES426LHOCXEY" localSheetId="3" hidden="1">#REF!</definedName>
    <definedName name="BExOJHZ9KOD9LEP7ES426LHOCXEY" localSheetId="10" hidden="1">#REF!</definedName>
    <definedName name="BExOJHZ9KOD9LEP7ES426LHOCXEY" hidden="1">#REF!</definedName>
    <definedName name="BExOJM0W6XGSW5MXPTTX0GNF6SFT" localSheetId="9" hidden="1">#REF!</definedName>
    <definedName name="BExOJM0W6XGSW5MXPTTX0GNF6SFT" localSheetId="12" hidden="1">#REF!</definedName>
    <definedName name="BExOJM0W6XGSW5MXPTTX0GNF6SFT" localSheetId="3" hidden="1">#REF!</definedName>
    <definedName name="BExOJM0W6XGSW5MXPTTX0GNF6SFT" localSheetId="10" hidden="1">#REF!</definedName>
    <definedName name="BExOJM0W6XGSW5MXPTTX0GNF6SFT" hidden="1">#REF!</definedName>
    <definedName name="BExOJQ7XL1X94G2GP88DSU6OTRKY" localSheetId="9" hidden="1">#REF!</definedName>
    <definedName name="BExOJQ7XL1X94G2GP88DSU6OTRKY" localSheetId="12" hidden="1">#REF!</definedName>
    <definedName name="BExOJQ7XL1X94G2GP88DSU6OTRKY" localSheetId="3" hidden="1">#REF!</definedName>
    <definedName name="BExOJQ7XL1X94G2GP88DSU6OTRKY" localSheetId="10" hidden="1">#REF!</definedName>
    <definedName name="BExOJQ7XL1X94G2GP88DSU6OTRKY" hidden="1">#REF!</definedName>
    <definedName name="BExOJXEUJJ9SYRJXKYYV2NCCDT2R" localSheetId="9" hidden="1">#REF!</definedName>
    <definedName name="BExOJXEUJJ9SYRJXKYYV2NCCDT2R" localSheetId="12" hidden="1">#REF!</definedName>
    <definedName name="BExOJXEUJJ9SYRJXKYYV2NCCDT2R" localSheetId="3" hidden="1">#REF!</definedName>
    <definedName name="BExOJXEUJJ9SYRJXKYYV2NCCDT2R" localSheetId="10" hidden="1">#REF!</definedName>
    <definedName name="BExOJXEUJJ9SYRJXKYYV2NCCDT2R" hidden="1">#REF!</definedName>
    <definedName name="BExOK0EQYM9JUMAGWOUN7QDH7VMZ" localSheetId="9" hidden="1">#REF!</definedName>
    <definedName name="BExOK0EQYM9JUMAGWOUN7QDH7VMZ" localSheetId="12" hidden="1">#REF!</definedName>
    <definedName name="BExOK0EQYM9JUMAGWOUN7QDH7VMZ" localSheetId="3" hidden="1">#REF!</definedName>
    <definedName name="BExOK0EQYM9JUMAGWOUN7QDH7VMZ" localSheetId="10" hidden="1">#REF!</definedName>
    <definedName name="BExOK0EQYM9JUMAGWOUN7QDH7VMZ" hidden="1">#REF!</definedName>
    <definedName name="BExOK10DBCM0O0CLRF8BB6EEWGB2" localSheetId="9" hidden="1">#REF!</definedName>
    <definedName name="BExOK10DBCM0O0CLRF8BB6EEWGB2" localSheetId="12" hidden="1">#REF!</definedName>
    <definedName name="BExOK10DBCM0O0CLRF8BB6EEWGB2" localSheetId="3" hidden="1">#REF!</definedName>
    <definedName name="BExOK10DBCM0O0CLRF8BB6EEWGB2" localSheetId="10" hidden="1">#REF!</definedName>
    <definedName name="BExOK10DBCM0O0CLRF8BB6EEWGB2" hidden="1">#REF!</definedName>
    <definedName name="BExOK45QZPFPJ08Z5BZOFLNGPHCZ" localSheetId="9" hidden="1">#REF!</definedName>
    <definedName name="BExOK45QZPFPJ08Z5BZOFLNGPHCZ" localSheetId="12" hidden="1">#REF!</definedName>
    <definedName name="BExOK45QZPFPJ08Z5BZOFLNGPHCZ" localSheetId="3" hidden="1">#REF!</definedName>
    <definedName name="BExOK45QZPFPJ08Z5BZOFLNGPHCZ" localSheetId="10" hidden="1">#REF!</definedName>
    <definedName name="BExOK45QZPFPJ08Z5BZOFLNGPHCZ" hidden="1">#REF!</definedName>
    <definedName name="BExOK4WM9O7QNG6O57FOASI5QSN1" localSheetId="9" hidden="1">#REF!</definedName>
    <definedName name="BExOK4WM9O7QNG6O57FOASI5QSN1" localSheetId="12" hidden="1">#REF!</definedName>
    <definedName name="BExOK4WM9O7QNG6O57FOASI5QSN1" localSheetId="3" hidden="1">#REF!</definedName>
    <definedName name="BExOK4WM9O7QNG6O57FOASI5QSN1" localSheetId="10" hidden="1">#REF!</definedName>
    <definedName name="BExOK4WM9O7QNG6O57FOASI5QSN1" hidden="1">#REF!</definedName>
    <definedName name="BExOK57E3HXBUDOQB4M87JK9OPNE" localSheetId="9" hidden="1">#REF!</definedName>
    <definedName name="BExOK57E3HXBUDOQB4M87JK9OPNE" localSheetId="12" hidden="1">#REF!</definedName>
    <definedName name="BExOK57E3HXBUDOQB4M87JK9OPNE" localSheetId="3" hidden="1">#REF!</definedName>
    <definedName name="BExOK57E3HXBUDOQB4M87JK9OPNE" localSheetId="10" hidden="1">#REF!</definedName>
    <definedName name="BExOK57E3HXBUDOQB4M87JK9OPNE" hidden="1">#REF!</definedName>
    <definedName name="BExOKJLBFD15HACQ01HQLY1U5SE2" localSheetId="9" hidden="1">#REF!</definedName>
    <definedName name="BExOKJLBFD15HACQ01HQLY1U5SE2" localSheetId="12" hidden="1">#REF!</definedName>
    <definedName name="BExOKJLBFD15HACQ01HQLY1U5SE2" localSheetId="3" hidden="1">#REF!</definedName>
    <definedName name="BExOKJLBFD15HACQ01HQLY1U5SE2" localSheetId="10" hidden="1">#REF!</definedName>
    <definedName name="BExOKJLBFD15HACQ01HQLY1U5SE2" hidden="1">#REF!</definedName>
    <definedName name="BExOKTXMJP351VXKH8VT6SXUNIMF" localSheetId="9" hidden="1">#REF!</definedName>
    <definedName name="BExOKTXMJP351VXKH8VT6SXUNIMF" localSheetId="12" hidden="1">#REF!</definedName>
    <definedName name="BExOKTXMJP351VXKH8VT6SXUNIMF" localSheetId="3" hidden="1">#REF!</definedName>
    <definedName name="BExOKTXMJP351VXKH8VT6SXUNIMF" localSheetId="10" hidden="1">#REF!</definedName>
    <definedName name="BExOKTXMJP351VXKH8VT6SXUNIMF" hidden="1">#REF!</definedName>
    <definedName name="BExOKU8GMLOCNVORDE329819XN67" localSheetId="9" hidden="1">#REF!</definedName>
    <definedName name="BExOKU8GMLOCNVORDE329819XN67" localSheetId="12" hidden="1">#REF!</definedName>
    <definedName name="BExOKU8GMLOCNVORDE329819XN67" localSheetId="3" hidden="1">#REF!</definedName>
    <definedName name="BExOKU8GMLOCNVORDE329819XN67" localSheetId="10" hidden="1">#REF!</definedName>
    <definedName name="BExOKU8GMLOCNVORDE329819XN67" hidden="1">#REF!</definedName>
    <definedName name="BExOL0Z3Z7IAMHPB91EO2MF49U57" localSheetId="9" hidden="1">#REF!</definedName>
    <definedName name="BExOL0Z3Z7IAMHPB91EO2MF49U57" localSheetId="12" hidden="1">#REF!</definedName>
    <definedName name="BExOL0Z3Z7IAMHPB91EO2MF49U57" localSheetId="3" hidden="1">#REF!</definedName>
    <definedName name="BExOL0Z3Z7IAMHPB91EO2MF49U57" localSheetId="10" hidden="1">#REF!</definedName>
    <definedName name="BExOL0Z3Z7IAMHPB91EO2MF49U57" hidden="1">#REF!</definedName>
    <definedName name="BExOL7KH12VAR0LG741SIOJTLWFD" localSheetId="9" hidden="1">#REF!</definedName>
    <definedName name="BExOL7KH12VAR0LG741SIOJTLWFD" localSheetId="12" hidden="1">#REF!</definedName>
    <definedName name="BExOL7KH12VAR0LG741SIOJTLWFD" localSheetId="3" hidden="1">#REF!</definedName>
    <definedName name="BExOL7KH12VAR0LG741SIOJTLWFD" localSheetId="10" hidden="1">#REF!</definedName>
    <definedName name="BExOL7KH12VAR0LG741SIOJTLWFD" hidden="1">#REF!</definedName>
    <definedName name="BExOLGUYDBS2V3UOK4DVPUW5JZN7" localSheetId="9" hidden="1">#REF!</definedName>
    <definedName name="BExOLGUYDBS2V3UOK4DVPUW5JZN7" localSheetId="12" hidden="1">#REF!</definedName>
    <definedName name="BExOLGUYDBS2V3UOK4DVPUW5JZN7" localSheetId="3" hidden="1">#REF!</definedName>
    <definedName name="BExOLGUYDBS2V3UOK4DVPUW5JZN7" localSheetId="10" hidden="1">#REF!</definedName>
    <definedName name="BExOLGUYDBS2V3UOK4DVPUW5JZN7" hidden="1">#REF!</definedName>
    <definedName name="BExOLICXFHJLILCJVFMJE5MGGWKR" localSheetId="9" hidden="1">#REF!</definedName>
    <definedName name="BExOLICXFHJLILCJVFMJE5MGGWKR" localSheetId="12" hidden="1">#REF!</definedName>
    <definedName name="BExOLICXFHJLILCJVFMJE5MGGWKR" localSheetId="3" hidden="1">#REF!</definedName>
    <definedName name="BExOLICXFHJLILCJVFMJE5MGGWKR" localSheetId="10" hidden="1">#REF!</definedName>
    <definedName name="BExOLICXFHJLILCJVFMJE5MGGWKR" hidden="1">#REF!</definedName>
    <definedName name="BExOLOI0WJS3QC12I3ISL0D9AWOF" localSheetId="9" hidden="1">#REF!</definedName>
    <definedName name="BExOLOI0WJS3QC12I3ISL0D9AWOF" localSheetId="12" hidden="1">#REF!</definedName>
    <definedName name="BExOLOI0WJS3QC12I3ISL0D9AWOF" localSheetId="3" hidden="1">#REF!</definedName>
    <definedName name="BExOLOI0WJS3QC12I3ISL0D9AWOF" localSheetId="10" hidden="1">#REF!</definedName>
    <definedName name="BExOLOI0WJS3QC12I3ISL0D9AWOF" hidden="1">#REF!</definedName>
    <definedName name="BExOLQ5A7IWI0W12J7315E7LBI0O" localSheetId="9" hidden="1">#REF!</definedName>
    <definedName name="BExOLQ5A7IWI0W12J7315E7LBI0O" localSheetId="12" hidden="1">#REF!</definedName>
    <definedName name="BExOLQ5A7IWI0W12J7315E7LBI0O" localSheetId="3" hidden="1">#REF!</definedName>
    <definedName name="BExOLQ5A7IWI0W12J7315E7LBI0O" localSheetId="10" hidden="1">#REF!</definedName>
    <definedName name="BExOLQ5A7IWI0W12J7315E7LBI0O" hidden="1">#REF!</definedName>
    <definedName name="BExOLYZNG5RBD0BTS1OEZJNU92Q5" localSheetId="9" hidden="1">#REF!</definedName>
    <definedName name="BExOLYZNG5RBD0BTS1OEZJNU92Q5" localSheetId="12" hidden="1">#REF!</definedName>
    <definedName name="BExOLYZNG5RBD0BTS1OEZJNU92Q5" localSheetId="3" hidden="1">#REF!</definedName>
    <definedName name="BExOLYZNG5RBD0BTS1OEZJNU92Q5" localSheetId="10" hidden="1">#REF!</definedName>
    <definedName name="BExOLYZNG5RBD0BTS1OEZJNU92Q5" hidden="1">#REF!</definedName>
    <definedName name="BExOM136CSOYSV2NE3NAU04Z4414" localSheetId="9" hidden="1">#REF!</definedName>
    <definedName name="BExOM136CSOYSV2NE3NAU04Z4414" localSheetId="12" hidden="1">#REF!</definedName>
    <definedName name="BExOM136CSOYSV2NE3NAU04Z4414" localSheetId="3" hidden="1">#REF!</definedName>
    <definedName name="BExOM136CSOYSV2NE3NAU04Z4414" localSheetId="10" hidden="1">#REF!</definedName>
    <definedName name="BExOM136CSOYSV2NE3NAU04Z4414" hidden="1">#REF!</definedName>
    <definedName name="BExOM3HIJ3UZPOKJI68KPBJAHPDC" localSheetId="9" hidden="1">#REF!</definedName>
    <definedName name="BExOM3HIJ3UZPOKJI68KPBJAHPDC" localSheetId="12" hidden="1">#REF!</definedName>
    <definedName name="BExOM3HIJ3UZPOKJI68KPBJAHPDC" localSheetId="3" hidden="1">#REF!</definedName>
    <definedName name="BExOM3HIJ3UZPOKJI68KPBJAHPDC" localSheetId="10" hidden="1">#REF!</definedName>
    <definedName name="BExOM3HIJ3UZPOKJI68KPBJAHPDC" hidden="1">#REF!</definedName>
    <definedName name="BExOM5QC0I90GVJG1G7NFAIINKAQ" localSheetId="9" hidden="1">#REF!</definedName>
    <definedName name="BExOM5QC0I90GVJG1G7NFAIINKAQ" localSheetId="12" hidden="1">#REF!</definedName>
    <definedName name="BExOM5QC0I90GVJG1G7NFAIINKAQ" localSheetId="3" hidden="1">#REF!</definedName>
    <definedName name="BExOM5QC0I90GVJG1G7NFAIINKAQ" localSheetId="10" hidden="1">#REF!</definedName>
    <definedName name="BExOM5QC0I90GVJG1G7NFAIINKAQ" hidden="1">#REF!</definedName>
    <definedName name="BExOMKPURE33YQ3K1JG9NVQD4W49" localSheetId="9" hidden="1">#REF!</definedName>
    <definedName name="BExOMKPURE33YQ3K1JG9NVQD4W49" localSheetId="12" hidden="1">#REF!</definedName>
    <definedName name="BExOMKPURE33YQ3K1JG9NVQD4W49" localSheetId="3" hidden="1">#REF!</definedName>
    <definedName name="BExOMKPURE33YQ3K1JG9NVQD4W49" localSheetId="10" hidden="1">#REF!</definedName>
    <definedName name="BExOMKPURE33YQ3K1JG9NVQD4W49" hidden="1">#REF!</definedName>
    <definedName name="BExOMP7NGCLUNFK50QD2LPKRG078" localSheetId="9" hidden="1">#REF!</definedName>
    <definedName name="BExOMP7NGCLUNFK50QD2LPKRG078" localSheetId="12" hidden="1">#REF!</definedName>
    <definedName name="BExOMP7NGCLUNFK50QD2LPKRG078" localSheetId="3" hidden="1">#REF!</definedName>
    <definedName name="BExOMP7NGCLUNFK50QD2LPKRG078" localSheetId="10" hidden="1">#REF!</definedName>
    <definedName name="BExOMP7NGCLUNFK50QD2LPKRG078" hidden="1">#REF!</definedName>
    <definedName name="BExOMPNX2853XA8AUM0BLA7CS86A" localSheetId="9" hidden="1">#REF!</definedName>
    <definedName name="BExOMPNX2853XA8AUM0BLA7CS86A" localSheetId="12" hidden="1">#REF!</definedName>
    <definedName name="BExOMPNX2853XA8AUM0BLA7CS86A" localSheetId="3" hidden="1">#REF!</definedName>
    <definedName name="BExOMPNX2853XA8AUM0BLA7CS86A" localSheetId="10" hidden="1">#REF!</definedName>
    <definedName name="BExOMPNX2853XA8AUM0BLA7CS86A" hidden="1">#REF!</definedName>
    <definedName name="BExOMU0A6XMY48SZRYL4WQZD13BI" localSheetId="9" hidden="1">#REF!</definedName>
    <definedName name="BExOMU0A6XMY48SZRYL4WQZD13BI" localSheetId="12" hidden="1">#REF!</definedName>
    <definedName name="BExOMU0A6XMY48SZRYL4WQZD13BI" localSheetId="3" hidden="1">#REF!</definedName>
    <definedName name="BExOMU0A6XMY48SZRYL4WQZD13BI" localSheetId="10" hidden="1">#REF!</definedName>
    <definedName name="BExOMU0A6XMY48SZRYL4WQZD13BI" hidden="1">#REF!</definedName>
    <definedName name="BExOMVT0HSNC59DJP4CLISASGHKL" localSheetId="9" hidden="1">#REF!</definedName>
    <definedName name="BExOMVT0HSNC59DJP4CLISASGHKL" localSheetId="12" hidden="1">#REF!</definedName>
    <definedName name="BExOMVT0HSNC59DJP4CLISASGHKL" localSheetId="3" hidden="1">#REF!</definedName>
    <definedName name="BExOMVT0HSNC59DJP4CLISASGHKL" localSheetId="10" hidden="1">#REF!</definedName>
    <definedName name="BExOMVT0HSNC59DJP4CLISASGHKL" hidden="1">#REF!</definedName>
    <definedName name="BExON0AX35F2SI0UCVMGWGVIUNI3" localSheetId="9" hidden="1">#REF!</definedName>
    <definedName name="BExON0AX35F2SI0UCVMGWGVIUNI3" localSheetId="12" hidden="1">#REF!</definedName>
    <definedName name="BExON0AX35F2SI0UCVMGWGVIUNI3" localSheetId="3" hidden="1">#REF!</definedName>
    <definedName name="BExON0AX35F2SI0UCVMGWGVIUNI3" localSheetId="10" hidden="1">#REF!</definedName>
    <definedName name="BExON0AX35F2SI0UCVMGWGVIUNI3" hidden="1">#REF!</definedName>
    <definedName name="BExON1I19LN0T10YIIYC5NE9UGMR" localSheetId="9" hidden="1">#REF!</definedName>
    <definedName name="BExON1I19LN0T10YIIYC5NE9UGMR" localSheetId="12" hidden="1">#REF!</definedName>
    <definedName name="BExON1I19LN0T10YIIYC5NE9UGMR" localSheetId="3" hidden="1">#REF!</definedName>
    <definedName name="BExON1I19LN0T10YIIYC5NE9UGMR" localSheetId="10" hidden="1">#REF!</definedName>
    <definedName name="BExON1I19LN0T10YIIYC5NE9UGMR" hidden="1">#REF!</definedName>
    <definedName name="BExON41U4296DV3DPG6I5EF3OEYF" localSheetId="9" hidden="1">#REF!</definedName>
    <definedName name="BExON41U4296DV3DPG6I5EF3OEYF" localSheetId="12" hidden="1">#REF!</definedName>
    <definedName name="BExON41U4296DV3DPG6I5EF3OEYF" localSheetId="3" hidden="1">#REF!</definedName>
    <definedName name="BExON41U4296DV3DPG6I5EF3OEYF" localSheetId="10" hidden="1">#REF!</definedName>
    <definedName name="BExON41U4296DV3DPG6I5EF3OEYF" hidden="1">#REF!</definedName>
    <definedName name="BExONB3A7CO4YD8RB41PHC93BQ9M" localSheetId="9" hidden="1">#REF!</definedName>
    <definedName name="BExONB3A7CO4YD8RB41PHC93BQ9M" localSheetId="12" hidden="1">#REF!</definedName>
    <definedName name="BExONB3A7CO4YD8RB41PHC93BQ9M" localSheetId="3" hidden="1">#REF!</definedName>
    <definedName name="BExONB3A7CO4YD8RB41PHC93BQ9M" localSheetId="10" hidden="1">#REF!</definedName>
    <definedName name="BExONB3A7CO4YD8RB41PHC93BQ9M" hidden="1">#REF!</definedName>
    <definedName name="BExONFQH6UUXF8V0GI4BRIST9RFO" localSheetId="9" hidden="1">#REF!</definedName>
    <definedName name="BExONFQH6UUXF8V0GI4BRIST9RFO" localSheetId="12" hidden="1">#REF!</definedName>
    <definedName name="BExONFQH6UUXF8V0GI4BRIST9RFO" localSheetId="3" hidden="1">#REF!</definedName>
    <definedName name="BExONFQH6UUXF8V0GI4BRIST9RFO" localSheetId="10" hidden="1">#REF!</definedName>
    <definedName name="BExONFQH6UUXF8V0GI4BRIST9RFO" hidden="1">#REF!</definedName>
    <definedName name="BExONIL31DZWU7IFVN3VV0XTXJA1" localSheetId="9" hidden="1">#REF!</definedName>
    <definedName name="BExONIL31DZWU7IFVN3VV0XTXJA1" localSheetId="12" hidden="1">#REF!</definedName>
    <definedName name="BExONIL31DZWU7IFVN3VV0XTXJA1" localSheetId="3" hidden="1">#REF!</definedName>
    <definedName name="BExONIL31DZWU7IFVN3VV0XTXJA1" localSheetId="10" hidden="1">#REF!</definedName>
    <definedName name="BExONIL31DZWU7IFVN3VV0XTXJA1" hidden="1">#REF!</definedName>
    <definedName name="BExONJ1BU17R0F5A2UP1UGJBOGKS" localSheetId="9" hidden="1">#REF!</definedName>
    <definedName name="BExONJ1BU17R0F5A2UP1UGJBOGKS" localSheetId="12" hidden="1">#REF!</definedName>
    <definedName name="BExONJ1BU17R0F5A2UP1UGJBOGKS" localSheetId="3" hidden="1">#REF!</definedName>
    <definedName name="BExONJ1BU17R0F5A2UP1UGJBOGKS" localSheetId="10" hidden="1">#REF!</definedName>
    <definedName name="BExONJ1BU17R0F5A2UP1UGJBOGKS" hidden="1">#REF!</definedName>
    <definedName name="BExONKZDHE8SS0P4YRLGEQR9KYHF" localSheetId="9" hidden="1">#REF!</definedName>
    <definedName name="BExONKZDHE8SS0P4YRLGEQR9KYHF" localSheetId="12" hidden="1">#REF!</definedName>
    <definedName name="BExONKZDHE8SS0P4YRLGEQR9KYHF" localSheetId="3" hidden="1">#REF!</definedName>
    <definedName name="BExONKZDHE8SS0P4YRLGEQR9KYHF" localSheetId="10" hidden="1">#REF!</definedName>
    <definedName name="BExONKZDHE8SS0P4YRLGEQR9KYHF" hidden="1">#REF!</definedName>
    <definedName name="BExONNZ9VMHVX3J6NLNJY7KZA61O" localSheetId="9" hidden="1">#REF!</definedName>
    <definedName name="BExONNZ9VMHVX3J6NLNJY7KZA61O" localSheetId="12" hidden="1">#REF!</definedName>
    <definedName name="BExONNZ9VMHVX3J6NLNJY7KZA61O" localSheetId="3" hidden="1">#REF!</definedName>
    <definedName name="BExONNZ9VMHVX3J6NLNJY7KZA61O" localSheetId="10" hidden="1">#REF!</definedName>
    <definedName name="BExONNZ9VMHVX3J6NLNJY7KZA61O" hidden="1">#REF!</definedName>
    <definedName name="BExONRQ1BAA4F3TXP2MYQ4YCZ09S" localSheetId="9" hidden="1">#REF!</definedName>
    <definedName name="BExONRQ1BAA4F3TXP2MYQ4YCZ09S" localSheetId="12" hidden="1">#REF!</definedName>
    <definedName name="BExONRQ1BAA4F3TXP2MYQ4YCZ09S" localSheetId="3" hidden="1">#REF!</definedName>
    <definedName name="BExONRQ1BAA4F3TXP2MYQ4YCZ09S" localSheetId="10" hidden="1">#REF!</definedName>
    <definedName name="BExONRQ1BAA4F3TXP2MYQ4YCZ09S" hidden="1">#REF!</definedName>
    <definedName name="BExONU4ENMND8RLZX0L5EHPYQQSB" localSheetId="9" hidden="1">#REF!</definedName>
    <definedName name="BExONU4ENMND8RLZX0L5EHPYQQSB" localSheetId="12" hidden="1">#REF!</definedName>
    <definedName name="BExONU4ENMND8RLZX0L5EHPYQQSB" localSheetId="3" hidden="1">#REF!</definedName>
    <definedName name="BExONU4ENMND8RLZX0L5EHPYQQSB" localSheetId="10" hidden="1">#REF!</definedName>
    <definedName name="BExONU4ENMND8RLZX0L5EHPYQQSB" hidden="1">#REF!</definedName>
    <definedName name="BExONXPUEU6ZRSIX4PDJ1DXY679I" localSheetId="9" hidden="1">#REF!</definedName>
    <definedName name="BExONXPUEU6ZRSIX4PDJ1DXY679I" localSheetId="12" hidden="1">#REF!</definedName>
    <definedName name="BExONXPUEU6ZRSIX4PDJ1DXY679I" localSheetId="3" hidden="1">#REF!</definedName>
    <definedName name="BExONXPUEU6ZRSIX4PDJ1DXY679I" localSheetId="10" hidden="1">#REF!</definedName>
    <definedName name="BExONXPUEU6ZRSIX4PDJ1DXY679I" hidden="1">#REF!</definedName>
    <definedName name="BExOO0KEG2WL5WKKMHN0S2UTIUNG" localSheetId="9" hidden="1">#REF!</definedName>
    <definedName name="BExOO0KEG2WL5WKKMHN0S2UTIUNG" localSheetId="12" hidden="1">#REF!</definedName>
    <definedName name="BExOO0KEG2WL5WKKMHN0S2UTIUNG" localSheetId="3" hidden="1">#REF!</definedName>
    <definedName name="BExOO0KEG2WL5WKKMHN0S2UTIUNG" localSheetId="10" hidden="1">#REF!</definedName>
    <definedName name="BExOO0KEG2WL5WKKMHN0S2UTIUNG" hidden="1">#REF!</definedName>
    <definedName name="BExOO1WWIZSGB0YTGKESB45TSVMZ" localSheetId="9" hidden="1">#REF!</definedName>
    <definedName name="BExOO1WWIZSGB0YTGKESB45TSVMZ" localSheetId="12" hidden="1">#REF!</definedName>
    <definedName name="BExOO1WWIZSGB0YTGKESB45TSVMZ" localSheetId="3" hidden="1">#REF!</definedName>
    <definedName name="BExOO1WWIZSGB0YTGKESB45TSVMZ" localSheetId="10" hidden="1">#REF!</definedName>
    <definedName name="BExOO1WWIZSGB0YTGKESB45TSVMZ" hidden="1">#REF!</definedName>
    <definedName name="BExOO4B8FPAFYPHCTYTX37P1TQM5" localSheetId="9" hidden="1">#REF!</definedName>
    <definedName name="BExOO4B8FPAFYPHCTYTX37P1TQM5" localSheetId="12" hidden="1">#REF!</definedName>
    <definedName name="BExOO4B8FPAFYPHCTYTX37P1TQM5" localSheetId="3" hidden="1">#REF!</definedName>
    <definedName name="BExOO4B8FPAFYPHCTYTX37P1TQM5" localSheetId="10" hidden="1">#REF!</definedName>
    <definedName name="BExOO4B8FPAFYPHCTYTX37P1TQM5" hidden="1">#REF!</definedName>
    <definedName name="BExOOIULUDOJRMYABWV5CCL906X6" localSheetId="9" hidden="1">#REF!</definedName>
    <definedName name="BExOOIULUDOJRMYABWV5CCL906X6" localSheetId="12" hidden="1">#REF!</definedName>
    <definedName name="BExOOIULUDOJRMYABWV5CCL906X6" localSheetId="3" hidden="1">#REF!</definedName>
    <definedName name="BExOOIULUDOJRMYABWV5CCL906X6" localSheetId="10" hidden="1">#REF!</definedName>
    <definedName name="BExOOIULUDOJRMYABWV5CCL906X6" hidden="1">#REF!</definedName>
    <definedName name="BExOOJLIWKJW5S7XWJXD8TYV5HQ9" localSheetId="9" hidden="1">#REF!</definedName>
    <definedName name="BExOOJLIWKJW5S7XWJXD8TYV5HQ9" localSheetId="12" hidden="1">#REF!</definedName>
    <definedName name="BExOOJLIWKJW5S7XWJXD8TYV5HQ9" localSheetId="3" hidden="1">#REF!</definedName>
    <definedName name="BExOOJLIWKJW5S7XWJXD8TYV5HQ9" localSheetId="10" hidden="1">#REF!</definedName>
    <definedName name="BExOOJLIWKJW5S7XWJXD8TYV5HQ9" hidden="1">#REF!</definedName>
    <definedName name="BExOOQ1JVWQ9LYXD0V94BRXKTA1I" localSheetId="9" hidden="1">#REF!</definedName>
    <definedName name="BExOOQ1JVWQ9LYXD0V94BRXKTA1I" localSheetId="12" hidden="1">#REF!</definedName>
    <definedName name="BExOOQ1JVWQ9LYXD0V94BRXKTA1I" localSheetId="3" hidden="1">#REF!</definedName>
    <definedName name="BExOOQ1JVWQ9LYXD0V94BRXKTA1I" localSheetId="10" hidden="1">#REF!</definedName>
    <definedName name="BExOOQ1JVWQ9LYXD0V94BRXKTA1I" hidden="1">#REF!</definedName>
    <definedName name="BExOOTN0KTXJCL7E476XBN1CJ553" localSheetId="9" hidden="1">#REF!</definedName>
    <definedName name="BExOOTN0KTXJCL7E476XBN1CJ553" localSheetId="12" hidden="1">#REF!</definedName>
    <definedName name="BExOOTN0KTXJCL7E476XBN1CJ553" localSheetId="3" hidden="1">#REF!</definedName>
    <definedName name="BExOOTN0KTXJCL7E476XBN1CJ553" localSheetId="10" hidden="1">#REF!</definedName>
    <definedName name="BExOOTN0KTXJCL7E476XBN1CJ553" hidden="1">#REF!</definedName>
    <definedName name="BExOOVVUJIJNAYDICUUQQ9O7O3TW" localSheetId="9" hidden="1">#REF!</definedName>
    <definedName name="BExOOVVUJIJNAYDICUUQQ9O7O3TW" localSheetId="12" hidden="1">#REF!</definedName>
    <definedName name="BExOOVVUJIJNAYDICUUQQ9O7O3TW" localSheetId="3" hidden="1">#REF!</definedName>
    <definedName name="BExOOVVUJIJNAYDICUUQQ9O7O3TW" localSheetId="10" hidden="1">#REF!</definedName>
    <definedName name="BExOOVVUJIJNAYDICUUQQ9O7O3TW" hidden="1">#REF!</definedName>
    <definedName name="BExOP9DDU5MZJKWGFT0MKL44YKIV" localSheetId="9" hidden="1">#REF!</definedName>
    <definedName name="BExOP9DDU5MZJKWGFT0MKL44YKIV" localSheetId="12" hidden="1">#REF!</definedName>
    <definedName name="BExOP9DDU5MZJKWGFT0MKL44YKIV" localSheetId="3" hidden="1">#REF!</definedName>
    <definedName name="BExOP9DDU5MZJKWGFT0MKL44YKIV" localSheetId="10" hidden="1">#REF!</definedName>
    <definedName name="BExOP9DDU5MZJKWGFT0MKL44YKIV" hidden="1">#REF!</definedName>
    <definedName name="BExOP9DEBV5W5P4Q25J3XCJBP5S9" localSheetId="9" hidden="1">#REF!</definedName>
    <definedName name="BExOP9DEBV5W5P4Q25J3XCJBP5S9" localSheetId="12" hidden="1">#REF!</definedName>
    <definedName name="BExOP9DEBV5W5P4Q25J3XCJBP5S9" localSheetId="3" hidden="1">#REF!</definedName>
    <definedName name="BExOP9DEBV5W5P4Q25J3XCJBP5S9" localSheetId="10" hidden="1">#REF!</definedName>
    <definedName name="BExOP9DEBV5W5P4Q25J3XCJBP5S9" hidden="1">#REF!</definedName>
    <definedName name="BExOPFNYRBL0BFM23LZBJTADNOE4" localSheetId="9" hidden="1">#REF!</definedName>
    <definedName name="BExOPFNYRBL0BFM23LZBJTADNOE4" localSheetId="12" hidden="1">#REF!</definedName>
    <definedName name="BExOPFNYRBL0BFM23LZBJTADNOE4" localSheetId="3" hidden="1">#REF!</definedName>
    <definedName name="BExOPFNYRBL0BFM23LZBJTADNOE4" localSheetId="10" hidden="1">#REF!</definedName>
    <definedName name="BExOPFNYRBL0BFM23LZBJTADNOE4" hidden="1">#REF!</definedName>
    <definedName name="BExOPINVFSIZMCVT9YGT2AODVCX3" localSheetId="9" hidden="1">#REF!</definedName>
    <definedName name="BExOPINVFSIZMCVT9YGT2AODVCX3" localSheetId="12" hidden="1">#REF!</definedName>
    <definedName name="BExOPINVFSIZMCVT9YGT2AODVCX3" localSheetId="3" hidden="1">#REF!</definedName>
    <definedName name="BExOPINVFSIZMCVT9YGT2AODVCX3" localSheetId="10" hidden="1">#REF!</definedName>
    <definedName name="BExOPINVFSIZMCVT9YGT2AODVCX3" hidden="1">#REF!</definedName>
    <definedName name="BExOQ1JN4SAC44RTMZIGHSW023WA" localSheetId="9" hidden="1">#REF!</definedName>
    <definedName name="BExOQ1JN4SAC44RTMZIGHSW023WA" localSheetId="12" hidden="1">#REF!</definedName>
    <definedName name="BExOQ1JN4SAC44RTMZIGHSW023WA" localSheetId="3" hidden="1">#REF!</definedName>
    <definedName name="BExOQ1JN4SAC44RTMZIGHSW023WA" localSheetId="10" hidden="1">#REF!</definedName>
    <definedName name="BExOQ1JN4SAC44RTMZIGHSW023WA" hidden="1">#REF!</definedName>
    <definedName name="BExOQ256YMF115DJL3KBPNKABJ90" localSheetId="9" hidden="1">#REF!</definedName>
    <definedName name="BExOQ256YMF115DJL3KBPNKABJ90" localSheetId="12" hidden="1">#REF!</definedName>
    <definedName name="BExOQ256YMF115DJL3KBPNKABJ90" localSheetId="3" hidden="1">#REF!</definedName>
    <definedName name="BExOQ256YMF115DJL3KBPNKABJ90" localSheetId="10" hidden="1">#REF!</definedName>
    <definedName name="BExOQ256YMF115DJL3KBPNKABJ90" hidden="1">#REF!</definedName>
    <definedName name="BExQ19DEUOLC11IW32E2AMVZLFF1" localSheetId="9" hidden="1">#REF!</definedName>
    <definedName name="BExQ19DEUOLC11IW32E2AMVZLFF1" localSheetId="12" hidden="1">#REF!</definedName>
    <definedName name="BExQ19DEUOLC11IW32E2AMVZLFF1" localSheetId="3" hidden="1">#REF!</definedName>
    <definedName name="BExQ19DEUOLC11IW32E2AMVZLFF1" localSheetId="10" hidden="1">#REF!</definedName>
    <definedName name="BExQ19DEUOLC11IW32E2AMVZLFF1" hidden="1">#REF!</definedName>
    <definedName name="BExQ1OCW3L24TN0BYVRE2NE3IK1O" localSheetId="9" hidden="1">#REF!</definedName>
    <definedName name="BExQ1OCW3L24TN0BYVRE2NE3IK1O" localSheetId="12" hidden="1">#REF!</definedName>
    <definedName name="BExQ1OCW3L24TN0BYVRE2NE3IK1O" localSheetId="3" hidden="1">#REF!</definedName>
    <definedName name="BExQ1OCW3L24TN0BYVRE2NE3IK1O" localSheetId="10" hidden="1">#REF!</definedName>
    <definedName name="BExQ1OCW3L24TN0BYVRE2NE3IK1O" hidden="1">#REF!</definedName>
    <definedName name="BExQ29C73XR33S3668YYSYZAIHTG" localSheetId="9" hidden="1">#REF!</definedName>
    <definedName name="BExQ29C73XR33S3668YYSYZAIHTG" localSheetId="12" hidden="1">#REF!</definedName>
    <definedName name="BExQ29C73XR33S3668YYSYZAIHTG" localSheetId="3" hidden="1">#REF!</definedName>
    <definedName name="BExQ29C73XR33S3668YYSYZAIHTG" localSheetId="10" hidden="1">#REF!</definedName>
    <definedName name="BExQ29C73XR33S3668YYSYZAIHTG" hidden="1">#REF!</definedName>
    <definedName name="BExQ2FS228IUDUP2023RA1D4AO4C" localSheetId="9" hidden="1">#REF!</definedName>
    <definedName name="BExQ2FS228IUDUP2023RA1D4AO4C" localSheetId="12" hidden="1">#REF!</definedName>
    <definedName name="BExQ2FS228IUDUP2023RA1D4AO4C" localSheetId="3" hidden="1">#REF!</definedName>
    <definedName name="BExQ2FS228IUDUP2023RA1D4AO4C" localSheetId="10" hidden="1">#REF!</definedName>
    <definedName name="BExQ2FS228IUDUP2023RA1D4AO4C" hidden="1">#REF!</definedName>
    <definedName name="BExQ2L0XYWLY9VPZWXYYFRIRQRJ1" localSheetId="9" hidden="1">#REF!</definedName>
    <definedName name="BExQ2L0XYWLY9VPZWXYYFRIRQRJ1" localSheetId="12" hidden="1">#REF!</definedName>
    <definedName name="BExQ2L0XYWLY9VPZWXYYFRIRQRJ1" localSheetId="3" hidden="1">#REF!</definedName>
    <definedName name="BExQ2L0XYWLY9VPZWXYYFRIRQRJ1" localSheetId="10" hidden="1">#REF!</definedName>
    <definedName name="BExQ2L0XYWLY9VPZWXYYFRIRQRJ1" hidden="1">#REF!</definedName>
    <definedName name="BExQ2M841F5Z1BQYR8DG5FKK0LIU" localSheetId="9" hidden="1">#REF!</definedName>
    <definedName name="BExQ2M841F5Z1BQYR8DG5FKK0LIU" localSheetId="12" hidden="1">#REF!</definedName>
    <definedName name="BExQ2M841F5Z1BQYR8DG5FKK0LIU" localSheetId="3" hidden="1">#REF!</definedName>
    <definedName name="BExQ2M841F5Z1BQYR8DG5FKK0LIU" localSheetId="10" hidden="1">#REF!</definedName>
    <definedName name="BExQ2M841F5Z1BQYR8DG5FKK0LIU" hidden="1">#REF!</definedName>
    <definedName name="BExQ2STHO7AXYTS1VPPHQMX1WT30" localSheetId="9" hidden="1">#REF!</definedName>
    <definedName name="BExQ2STHO7AXYTS1VPPHQMX1WT30" localSheetId="12" hidden="1">#REF!</definedName>
    <definedName name="BExQ2STHO7AXYTS1VPPHQMX1WT30" localSheetId="3" hidden="1">#REF!</definedName>
    <definedName name="BExQ2STHO7AXYTS1VPPHQMX1WT30" localSheetId="10" hidden="1">#REF!</definedName>
    <definedName name="BExQ2STHO7AXYTS1VPPHQMX1WT30" hidden="1">#REF!</definedName>
    <definedName name="BExQ2XWXHMQMQ99FF9293AEQHABB" localSheetId="9" hidden="1">#REF!</definedName>
    <definedName name="BExQ2XWXHMQMQ99FF9293AEQHABB" localSheetId="12" hidden="1">#REF!</definedName>
    <definedName name="BExQ2XWXHMQMQ99FF9293AEQHABB" localSheetId="3" hidden="1">#REF!</definedName>
    <definedName name="BExQ2XWXHMQMQ99FF9293AEQHABB" localSheetId="10" hidden="1">#REF!</definedName>
    <definedName name="BExQ2XWXHMQMQ99FF9293AEQHABB" hidden="1">#REF!</definedName>
    <definedName name="BExQ300G8I8TK45A0MVHV15422EU" localSheetId="9" hidden="1">#REF!</definedName>
    <definedName name="BExQ300G8I8TK45A0MVHV15422EU" localSheetId="12" hidden="1">#REF!</definedName>
    <definedName name="BExQ300G8I8TK45A0MVHV15422EU" localSheetId="3" hidden="1">#REF!</definedName>
    <definedName name="BExQ300G8I8TK45A0MVHV15422EU" localSheetId="10" hidden="1">#REF!</definedName>
    <definedName name="BExQ300G8I8TK45A0MVHV15422EU" hidden="1">#REF!</definedName>
    <definedName name="BExQ305RBEODGNAETZ0EZQLLDZZD" localSheetId="9" hidden="1">#REF!</definedName>
    <definedName name="BExQ305RBEODGNAETZ0EZQLLDZZD" localSheetId="12" hidden="1">#REF!</definedName>
    <definedName name="BExQ305RBEODGNAETZ0EZQLLDZZD" localSheetId="3" hidden="1">#REF!</definedName>
    <definedName name="BExQ305RBEODGNAETZ0EZQLLDZZD" localSheetId="10" hidden="1">#REF!</definedName>
    <definedName name="BExQ305RBEODGNAETZ0EZQLLDZZD" hidden="1">#REF!</definedName>
    <definedName name="BExQ37SZQJSC2C73FY2IJY852LVP" localSheetId="9" hidden="1">#REF!</definedName>
    <definedName name="BExQ37SZQJSC2C73FY2IJY852LVP" localSheetId="12" hidden="1">#REF!</definedName>
    <definedName name="BExQ37SZQJSC2C73FY2IJY852LVP" localSheetId="3" hidden="1">#REF!</definedName>
    <definedName name="BExQ37SZQJSC2C73FY2IJY852LVP" localSheetId="10" hidden="1">#REF!</definedName>
    <definedName name="BExQ37SZQJSC2C73FY2IJY852LVP" hidden="1">#REF!</definedName>
    <definedName name="BExQ39R28MXSG2SEV956F0KZ20AN" localSheetId="9" hidden="1">#REF!</definedName>
    <definedName name="BExQ39R28MXSG2SEV956F0KZ20AN" localSheetId="12" hidden="1">#REF!</definedName>
    <definedName name="BExQ39R28MXSG2SEV956F0KZ20AN" localSheetId="3" hidden="1">#REF!</definedName>
    <definedName name="BExQ39R28MXSG2SEV956F0KZ20AN" localSheetId="10" hidden="1">#REF!</definedName>
    <definedName name="BExQ39R28MXSG2SEV956F0KZ20AN" hidden="1">#REF!</definedName>
    <definedName name="BExQ3D1P3M5Z3HLMEZ17E0BLEE4U" localSheetId="9" hidden="1">#REF!</definedName>
    <definedName name="BExQ3D1P3M5Z3HLMEZ17E0BLEE4U" localSheetId="12" hidden="1">#REF!</definedName>
    <definedName name="BExQ3D1P3M5Z3HLMEZ17E0BLEE4U" localSheetId="3" hidden="1">#REF!</definedName>
    <definedName name="BExQ3D1P3M5Z3HLMEZ17E0BLEE4U" localSheetId="10" hidden="1">#REF!</definedName>
    <definedName name="BExQ3D1P3M5Z3HLMEZ17E0BLEE4U" hidden="1">#REF!</definedName>
    <definedName name="BExQ3EZX6BA2WHKI84SG78UPRTSE" localSheetId="9" hidden="1">#REF!</definedName>
    <definedName name="BExQ3EZX6BA2WHKI84SG78UPRTSE" localSheetId="12" hidden="1">#REF!</definedName>
    <definedName name="BExQ3EZX6BA2WHKI84SG78UPRTSE" localSheetId="3" hidden="1">#REF!</definedName>
    <definedName name="BExQ3EZX6BA2WHKI84SG78UPRTSE" localSheetId="10" hidden="1">#REF!</definedName>
    <definedName name="BExQ3EZX6BA2WHKI84SG78UPRTSE" hidden="1">#REF!</definedName>
    <definedName name="BExQ3KOX6620WUSBG7PGACNC936P" localSheetId="9" hidden="1">#REF!</definedName>
    <definedName name="BExQ3KOX6620WUSBG7PGACNC936P" localSheetId="12" hidden="1">#REF!</definedName>
    <definedName name="BExQ3KOX6620WUSBG7PGACNC936P" localSheetId="3" hidden="1">#REF!</definedName>
    <definedName name="BExQ3KOX6620WUSBG7PGACNC936P" localSheetId="10" hidden="1">#REF!</definedName>
    <definedName name="BExQ3KOX6620WUSBG7PGACNC936P" hidden="1">#REF!</definedName>
    <definedName name="BExQ3O4W7QF8BOXTUT4IOGF6YKUD" localSheetId="9" hidden="1">#REF!</definedName>
    <definedName name="BExQ3O4W7QF8BOXTUT4IOGF6YKUD" localSheetId="12" hidden="1">#REF!</definedName>
    <definedName name="BExQ3O4W7QF8BOXTUT4IOGF6YKUD" localSheetId="3" hidden="1">#REF!</definedName>
    <definedName name="BExQ3O4W7QF8BOXTUT4IOGF6YKUD" localSheetId="10" hidden="1">#REF!</definedName>
    <definedName name="BExQ3O4W7QF8BOXTUT4IOGF6YKUD" hidden="1">#REF!</definedName>
    <definedName name="BExQ3PXOWSN8561ZR8IEY8ZASI3B" localSheetId="9" hidden="1">#REF!</definedName>
    <definedName name="BExQ3PXOWSN8561ZR8IEY8ZASI3B" localSheetId="12" hidden="1">#REF!</definedName>
    <definedName name="BExQ3PXOWSN8561ZR8IEY8ZASI3B" localSheetId="3" hidden="1">#REF!</definedName>
    <definedName name="BExQ3PXOWSN8561ZR8IEY8ZASI3B" localSheetId="10" hidden="1">#REF!</definedName>
    <definedName name="BExQ3PXOWSN8561ZR8IEY8ZASI3B" hidden="1">#REF!</definedName>
    <definedName name="BExQ3TZF04IPY0B0UG9CQQ5736UA" localSheetId="9" hidden="1">#REF!</definedName>
    <definedName name="BExQ3TZF04IPY0B0UG9CQQ5736UA" localSheetId="12" hidden="1">#REF!</definedName>
    <definedName name="BExQ3TZF04IPY0B0UG9CQQ5736UA" localSheetId="3" hidden="1">#REF!</definedName>
    <definedName name="BExQ3TZF04IPY0B0UG9CQQ5736UA" localSheetId="10" hidden="1">#REF!</definedName>
    <definedName name="BExQ3TZF04IPY0B0UG9CQQ5736UA" hidden="1">#REF!</definedName>
    <definedName name="BExQ42IU9MNDYLODP41DL6YTZMAR" localSheetId="9" hidden="1">#REF!</definedName>
    <definedName name="BExQ42IU9MNDYLODP41DL6YTZMAR" localSheetId="12" hidden="1">#REF!</definedName>
    <definedName name="BExQ42IU9MNDYLODP41DL6YTZMAR" localSheetId="3" hidden="1">#REF!</definedName>
    <definedName name="BExQ42IU9MNDYLODP41DL6YTZMAR" localSheetId="10" hidden="1">#REF!</definedName>
    <definedName name="BExQ42IU9MNDYLODP41DL6YTZMAR" hidden="1">#REF!</definedName>
    <definedName name="BExQ42O4PHH156IHXSW0JAYAC0NJ" localSheetId="9" hidden="1">#REF!</definedName>
    <definedName name="BExQ42O4PHH156IHXSW0JAYAC0NJ" localSheetId="12" hidden="1">#REF!</definedName>
    <definedName name="BExQ42O4PHH156IHXSW0JAYAC0NJ" localSheetId="3" hidden="1">#REF!</definedName>
    <definedName name="BExQ42O4PHH156IHXSW0JAYAC0NJ" localSheetId="10" hidden="1">#REF!</definedName>
    <definedName name="BExQ42O4PHH156IHXSW0JAYAC0NJ" hidden="1">#REF!</definedName>
    <definedName name="BExQ452HF7N1HYPXJXQ8WD6SOWUV" localSheetId="9" hidden="1">#REF!</definedName>
    <definedName name="BExQ452HF7N1HYPXJXQ8WD6SOWUV" localSheetId="12" hidden="1">#REF!</definedName>
    <definedName name="BExQ452HF7N1HYPXJXQ8WD6SOWUV" localSheetId="3" hidden="1">#REF!</definedName>
    <definedName name="BExQ452HF7N1HYPXJXQ8WD6SOWUV" localSheetId="10" hidden="1">#REF!</definedName>
    <definedName name="BExQ452HF7N1HYPXJXQ8WD6SOWUV" hidden="1">#REF!</definedName>
    <definedName name="BExQ4BTBSHPHVEDRCXC2ROW8PLFC" localSheetId="9" hidden="1">#REF!</definedName>
    <definedName name="BExQ4BTBSHPHVEDRCXC2ROW8PLFC" localSheetId="12" hidden="1">#REF!</definedName>
    <definedName name="BExQ4BTBSHPHVEDRCXC2ROW8PLFC" localSheetId="3" hidden="1">#REF!</definedName>
    <definedName name="BExQ4BTBSHPHVEDRCXC2ROW8PLFC" localSheetId="10" hidden="1">#REF!</definedName>
    <definedName name="BExQ4BTBSHPHVEDRCXC2ROW8PLFC" hidden="1">#REF!</definedName>
    <definedName name="BExQ4DGKF54SRKQUTUT4B1CZSS62" localSheetId="9" hidden="1">#REF!</definedName>
    <definedName name="BExQ4DGKF54SRKQUTUT4B1CZSS62" localSheetId="12" hidden="1">#REF!</definedName>
    <definedName name="BExQ4DGKF54SRKQUTUT4B1CZSS62" localSheetId="3" hidden="1">#REF!</definedName>
    <definedName name="BExQ4DGKF54SRKQUTUT4B1CZSS62" localSheetId="10" hidden="1">#REF!</definedName>
    <definedName name="BExQ4DGKF54SRKQUTUT4B1CZSS62" hidden="1">#REF!</definedName>
    <definedName name="BExQ4T74LQ5PYTV1MUQUW75A4BDY" localSheetId="9" hidden="1">#REF!</definedName>
    <definedName name="BExQ4T74LQ5PYTV1MUQUW75A4BDY" localSheetId="12" hidden="1">#REF!</definedName>
    <definedName name="BExQ4T74LQ5PYTV1MUQUW75A4BDY" localSheetId="3" hidden="1">#REF!</definedName>
    <definedName name="BExQ4T74LQ5PYTV1MUQUW75A4BDY" localSheetId="10" hidden="1">#REF!</definedName>
    <definedName name="BExQ4T74LQ5PYTV1MUQUW75A4BDY" hidden="1">#REF!</definedName>
    <definedName name="BExQ4XJHD7EJCNH7S1MJDZJ2MNWG" localSheetId="9" hidden="1">#REF!</definedName>
    <definedName name="BExQ4XJHD7EJCNH7S1MJDZJ2MNWG" localSheetId="12" hidden="1">#REF!</definedName>
    <definedName name="BExQ4XJHD7EJCNH7S1MJDZJ2MNWG" localSheetId="3" hidden="1">#REF!</definedName>
    <definedName name="BExQ4XJHD7EJCNH7S1MJDZJ2MNWG" localSheetId="10" hidden="1">#REF!</definedName>
    <definedName name="BExQ4XJHD7EJCNH7S1MJDZJ2MNWG" hidden="1">#REF!</definedName>
    <definedName name="BExQ5039ZCEWBUJHU682G4S89J03" localSheetId="9" hidden="1">#REF!</definedName>
    <definedName name="BExQ5039ZCEWBUJHU682G4S89J03" localSheetId="12" hidden="1">#REF!</definedName>
    <definedName name="BExQ5039ZCEWBUJHU682G4S89J03" localSheetId="3" hidden="1">#REF!</definedName>
    <definedName name="BExQ5039ZCEWBUJHU682G4S89J03" localSheetId="10" hidden="1">#REF!</definedName>
    <definedName name="BExQ5039ZCEWBUJHU682G4S89J03" hidden="1">#REF!</definedName>
    <definedName name="BExQ56Z9W6YHZHRXOFFI8EFA7CDI" localSheetId="9" hidden="1">#REF!</definedName>
    <definedName name="BExQ56Z9W6YHZHRXOFFI8EFA7CDI" localSheetId="12" hidden="1">#REF!</definedName>
    <definedName name="BExQ56Z9W6YHZHRXOFFI8EFA7CDI" localSheetId="3" hidden="1">#REF!</definedName>
    <definedName name="BExQ56Z9W6YHZHRXOFFI8EFA7CDI" localSheetId="10" hidden="1">#REF!</definedName>
    <definedName name="BExQ56Z9W6YHZHRXOFFI8EFA7CDI" hidden="1">#REF!</definedName>
    <definedName name="BExQ58MP5FO5Q5CIXVMMYWWPEFW3" localSheetId="9" hidden="1">#REF!</definedName>
    <definedName name="BExQ58MP5FO5Q5CIXVMMYWWPEFW3" localSheetId="12" hidden="1">#REF!</definedName>
    <definedName name="BExQ58MP5FO5Q5CIXVMMYWWPEFW3" localSheetId="3" hidden="1">#REF!</definedName>
    <definedName name="BExQ58MP5FO5Q5CIXVMMYWWPEFW3" localSheetId="10" hidden="1">#REF!</definedName>
    <definedName name="BExQ58MP5FO5Q5CIXVMMYWWPEFW3" hidden="1">#REF!</definedName>
    <definedName name="BExQ5KX3Z668H1KUCKZ9J24HUQ1F" localSheetId="9" hidden="1">#REF!</definedName>
    <definedName name="BExQ5KX3Z668H1KUCKZ9J24HUQ1F" localSheetId="12" hidden="1">#REF!</definedName>
    <definedName name="BExQ5KX3Z668H1KUCKZ9J24HUQ1F" localSheetId="3" hidden="1">#REF!</definedName>
    <definedName name="BExQ5KX3Z668H1KUCKZ9J24HUQ1F" localSheetId="10" hidden="1">#REF!</definedName>
    <definedName name="BExQ5KX3Z668H1KUCKZ9J24HUQ1F" hidden="1">#REF!</definedName>
    <definedName name="BExQ5SPMSOCJYLAY20NB5A6O32RE" localSheetId="9" hidden="1">#REF!</definedName>
    <definedName name="BExQ5SPMSOCJYLAY20NB5A6O32RE" localSheetId="12" hidden="1">#REF!</definedName>
    <definedName name="BExQ5SPMSOCJYLAY20NB5A6O32RE" localSheetId="3" hidden="1">#REF!</definedName>
    <definedName name="BExQ5SPMSOCJYLAY20NB5A6O32RE" localSheetId="10" hidden="1">#REF!</definedName>
    <definedName name="BExQ5SPMSOCJYLAY20NB5A6O32RE" hidden="1">#REF!</definedName>
    <definedName name="BExQ5UICMGTMK790KTLK49MAGXRC" localSheetId="9" hidden="1">#REF!</definedName>
    <definedName name="BExQ5UICMGTMK790KTLK49MAGXRC" localSheetId="12" hidden="1">#REF!</definedName>
    <definedName name="BExQ5UICMGTMK790KTLK49MAGXRC" localSheetId="3" hidden="1">#REF!</definedName>
    <definedName name="BExQ5UICMGTMK790KTLK49MAGXRC" localSheetId="10" hidden="1">#REF!</definedName>
    <definedName name="BExQ5UICMGTMK790KTLK49MAGXRC" hidden="1">#REF!</definedName>
    <definedName name="BExQ5YUUK9FD0QGTY4WD0W90O7OL" localSheetId="9" hidden="1">#REF!</definedName>
    <definedName name="BExQ5YUUK9FD0QGTY4WD0W90O7OL" localSheetId="12" hidden="1">#REF!</definedName>
    <definedName name="BExQ5YUUK9FD0QGTY4WD0W90O7OL" localSheetId="3" hidden="1">#REF!</definedName>
    <definedName name="BExQ5YUUK9FD0QGTY4WD0W90O7OL" localSheetId="10" hidden="1">#REF!</definedName>
    <definedName name="BExQ5YUUK9FD0QGTY4WD0W90O7OL" hidden="1">#REF!</definedName>
    <definedName name="BExQ62WGBSDPG7ZU34W0N8X45R3X" localSheetId="9" hidden="1">#REF!</definedName>
    <definedName name="BExQ62WGBSDPG7ZU34W0N8X45R3X" localSheetId="12" hidden="1">#REF!</definedName>
    <definedName name="BExQ62WGBSDPG7ZU34W0N8X45R3X" localSheetId="3" hidden="1">#REF!</definedName>
    <definedName name="BExQ62WGBSDPG7ZU34W0N8X45R3X" localSheetId="10" hidden="1">#REF!</definedName>
    <definedName name="BExQ62WGBSDPG7ZU34W0N8X45R3X" hidden="1">#REF!</definedName>
    <definedName name="BExQ63793YQ9BH7JLCNRIATIGTRG" localSheetId="9" hidden="1">#REF!</definedName>
    <definedName name="BExQ63793YQ9BH7JLCNRIATIGTRG" localSheetId="12" hidden="1">#REF!</definedName>
    <definedName name="BExQ63793YQ9BH7JLCNRIATIGTRG" localSheetId="3" hidden="1">#REF!</definedName>
    <definedName name="BExQ63793YQ9BH7JLCNRIATIGTRG" localSheetId="10" hidden="1">#REF!</definedName>
    <definedName name="BExQ63793YQ9BH7JLCNRIATIGTRG" hidden="1">#REF!</definedName>
    <definedName name="BExQ6CN1EF2UPZ57ZYMGK8TUJQSS" localSheetId="9" hidden="1">#REF!</definedName>
    <definedName name="BExQ6CN1EF2UPZ57ZYMGK8TUJQSS" localSheetId="12" hidden="1">#REF!</definedName>
    <definedName name="BExQ6CN1EF2UPZ57ZYMGK8TUJQSS" localSheetId="3" hidden="1">#REF!</definedName>
    <definedName name="BExQ6CN1EF2UPZ57ZYMGK8TUJQSS" localSheetId="10" hidden="1">#REF!</definedName>
    <definedName name="BExQ6CN1EF2UPZ57ZYMGK8TUJQSS" hidden="1">#REF!</definedName>
    <definedName name="BExQ6FSF8BMWVLJI7Y7MKPG9SU5O" localSheetId="9" hidden="1">#REF!</definedName>
    <definedName name="BExQ6FSF8BMWVLJI7Y7MKPG9SU5O" localSheetId="12" hidden="1">#REF!</definedName>
    <definedName name="BExQ6FSF8BMWVLJI7Y7MKPG9SU5O" localSheetId="3" hidden="1">#REF!</definedName>
    <definedName name="BExQ6FSF8BMWVLJI7Y7MKPG9SU5O" localSheetId="10" hidden="1">#REF!</definedName>
    <definedName name="BExQ6FSF8BMWVLJI7Y7MKPG9SU5O" hidden="1">#REF!</definedName>
    <definedName name="BExQ6M2YXJ8AMRJF3QGHC40ADAHZ" localSheetId="9" hidden="1">#REF!</definedName>
    <definedName name="BExQ6M2YXJ8AMRJF3QGHC40ADAHZ" localSheetId="12" hidden="1">#REF!</definedName>
    <definedName name="BExQ6M2YXJ8AMRJF3QGHC40ADAHZ" localSheetId="3" hidden="1">#REF!</definedName>
    <definedName name="BExQ6M2YXJ8AMRJF3QGHC40ADAHZ" localSheetId="10" hidden="1">#REF!</definedName>
    <definedName name="BExQ6M2YXJ8AMRJF3QGHC40ADAHZ" hidden="1">#REF!</definedName>
    <definedName name="BExQ6M8B0X44N9TV56ATUVHGDI00" localSheetId="9" hidden="1">#REF!</definedName>
    <definedName name="BExQ6M8B0X44N9TV56ATUVHGDI00" localSheetId="12" hidden="1">#REF!</definedName>
    <definedName name="BExQ6M8B0X44N9TV56ATUVHGDI00" localSheetId="3" hidden="1">#REF!</definedName>
    <definedName name="BExQ6M8B0X44N9TV56ATUVHGDI00" localSheetId="10" hidden="1">#REF!</definedName>
    <definedName name="BExQ6M8B0X44N9TV56ATUVHGDI00" hidden="1">#REF!</definedName>
    <definedName name="BExQ6POH065GV0I74XXVD0VUPBJW" localSheetId="9" hidden="1">#REF!</definedName>
    <definedName name="BExQ6POH065GV0I74XXVD0VUPBJW" localSheetId="12" hidden="1">#REF!</definedName>
    <definedName name="BExQ6POH065GV0I74XXVD0VUPBJW" localSheetId="3" hidden="1">#REF!</definedName>
    <definedName name="BExQ6POH065GV0I74XXVD0VUPBJW" localSheetId="10" hidden="1">#REF!</definedName>
    <definedName name="BExQ6POH065GV0I74XXVD0VUPBJW" hidden="1">#REF!</definedName>
    <definedName name="BExQ6WV9KPSMXPPLGZ3KK4WNYTHU" localSheetId="9" hidden="1">#REF!</definedName>
    <definedName name="BExQ6WV9KPSMXPPLGZ3KK4WNYTHU" localSheetId="12" hidden="1">#REF!</definedName>
    <definedName name="BExQ6WV9KPSMXPPLGZ3KK4WNYTHU" localSheetId="3" hidden="1">#REF!</definedName>
    <definedName name="BExQ6WV9KPSMXPPLGZ3KK4WNYTHU" localSheetId="10" hidden="1">#REF!</definedName>
    <definedName name="BExQ6WV9KPSMXPPLGZ3KK4WNYTHU" hidden="1">#REF!</definedName>
    <definedName name="BExQ7541G92R52ECOIYO6UXIWJJ4" localSheetId="9" hidden="1">#REF!</definedName>
    <definedName name="BExQ7541G92R52ECOIYO6UXIWJJ4" localSheetId="12" hidden="1">#REF!</definedName>
    <definedName name="BExQ7541G92R52ECOIYO6UXIWJJ4" localSheetId="3" hidden="1">#REF!</definedName>
    <definedName name="BExQ7541G92R52ECOIYO6UXIWJJ4" localSheetId="10" hidden="1">#REF!</definedName>
    <definedName name="BExQ7541G92R52ECOIYO6UXIWJJ4" hidden="1">#REF!</definedName>
    <definedName name="BExQ783XTMM2A9I3UKCFWJH1PP2N" localSheetId="9" hidden="1">#REF!</definedName>
    <definedName name="BExQ783XTMM2A9I3UKCFWJH1PP2N" localSheetId="12" hidden="1">#REF!</definedName>
    <definedName name="BExQ783XTMM2A9I3UKCFWJH1PP2N" localSheetId="3" hidden="1">#REF!</definedName>
    <definedName name="BExQ783XTMM2A9I3UKCFWJH1PP2N" localSheetId="10" hidden="1">#REF!</definedName>
    <definedName name="BExQ783XTMM2A9I3UKCFWJH1PP2N" hidden="1">#REF!</definedName>
    <definedName name="BExQ79LX01ZPQB8EGD1ZHR2VK2H3" localSheetId="9" hidden="1">#REF!</definedName>
    <definedName name="BExQ79LX01ZPQB8EGD1ZHR2VK2H3" localSheetId="12" hidden="1">#REF!</definedName>
    <definedName name="BExQ79LX01ZPQB8EGD1ZHR2VK2H3" localSheetId="3" hidden="1">#REF!</definedName>
    <definedName name="BExQ79LX01ZPQB8EGD1ZHR2VK2H3" localSheetId="10" hidden="1">#REF!</definedName>
    <definedName name="BExQ79LX01ZPQB8EGD1ZHR2VK2H3" hidden="1">#REF!</definedName>
    <definedName name="BExQ7B3V9MGDK2OIJ61XXFBFLJFZ" localSheetId="9" hidden="1">#REF!</definedName>
    <definedName name="BExQ7B3V9MGDK2OIJ61XXFBFLJFZ" localSheetId="12" hidden="1">#REF!</definedName>
    <definedName name="BExQ7B3V9MGDK2OIJ61XXFBFLJFZ" localSheetId="3" hidden="1">#REF!</definedName>
    <definedName name="BExQ7B3V9MGDK2OIJ61XXFBFLJFZ" localSheetId="10" hidden="1">#REF!</definedName>
    <definedName name="BExQ7B3V9MGDK2OIJ61XXFBFLJFZ" hidden="1">#REF!</definedName>
    <definedName name="BExQ7CB046NVPF9ZXDGA7OXOLSLX" localSheetId="9" hidden="1">#REF!</definedName>
    <definedName name="BExQ7CB046NVPF9ZXDGA7OXOLSLX" localSheetId="12" hidden="1">#REF!</definedName>
    <definedName name="BExQ7CB046NVPF9ZXDGA7OXOLSLX" localSheetId="3" hidden="1">#REF!</definedName>
    <definedName name="BExQ7CB046NVPF9ZXDGA7OXOLSLX" localSheetId="10" hidden="1">#REF!</definedName>
    <definedName name="BExQ7CB046NVPF9ZXDGA7OXOLSLX" hidden="1">#REF!</definedName>
    <definedName name="BExQ7IWDCGGOO1HTJ97YGO1CK3R9" localSheetId="9" hidden="1">#REF!</definedName>
    <definedName name="BExQ7IWDCGGOO1HTJ97YGO1CK3R9" localSheetId="12" hidden="1">#REF!</definedName>
    <definedName name="BExQ7IWDCGGOO1HTJ97YGO1CK3R9" localSheetId="3" hidden="1">#REF!</definedName>
    <definedName name="BExQ7IWDCGGOO1HTJ97YGO1CK3R9" localSheetId="10" hidden="1">#REF!</definedName>
    <definedName name="BExQ7IWDCGGOO1HTJ97YGO1CK3R9" hidden="1">#REF!</definedName>
    <definedName name="BExQ7JNFIEGS2HKNBALH3Q2N5G7Z" localSheetId="9" hidden="1">#REF!</definedName>
    <definedName name="BExQ7JNFIEGS2HKNBALH3Q2N5G7Z" localSheetId="12" hidden="1">#REF!</definedName>
    <definedName name="BExQ7JNFIEGS2HKNBALH3Q2N5G7Z" localSheetId="3" hidden="1">#REF!</definedName>
    <definedName name="BExQ7JNFIEGS2HKNBALH3Q2N5G7Z" localSheetId="10" hidden="1">#REF!</definedName>
    <definedName name="BExQ7JNFIEGS2HKNBALH3Q2N5G7Z" hidden="1">#REF!</definedName>
    <definedName name="BExQ7MY3U2Z1IZ71U5LJUD00VVB4" localSheetId="9" hidden="1">#REF!</definedName>
    <definedName name="BExQ7MY3U2Z1IZ71U5LJUD00VVB4" localSheetId="12" hidden="1">#REF!</definedName>
    <definedName name="BExQ7MY3U2Z1IZ71U5LJUD00VVB4" localSheetId="3" hidden="1">#REF!</definedName>
    <definedName name="BExQ7MY3U2Z1IZ71U5LJUD00VVB4" localSheetId="10" hidden="1">#REF!</definedName>
    <definedName name="BExQ7MY3U2Z1IZ71U5LJUD00VVB4" hidden="1">#REF!</definedName>
    <definedName name="BExQ7XL2Q1GVUFL1F9KK0K0EXMWG" localSheetId="9" hidden="1">#REF!</definedName>
    <definedName name="BExQ7XL2Q1GVUFL1F9KK0K0EXMWG" localSheetId="12" hidden="1">#REF!</definedName>
    <definedName name="BExQ7XL2Q1GVUFL1F9KK0K0EXMWG" localSheetId="3" hidden="1">#REF!</definedName>
    <definedName name="BExQ7XL2Q1GVUFL1F9KK0K0EXMWG" localSheetId="10" hidden="1">#REF!</definedName>
    <definedName name="BExQ7XL2Q1GVUFL1F9KK0K0EXMWG" hidden="1">#REF!</definedName>
    <definedName name="BExQ8469L3ZRZ3KYZPYMSJIDL7Y5" localSheetId="9" hidden="1">#REF!</definedName>
    <definedName name="BExQ8469L3ZRZ3KYZPYMSJIDL7Y5" localSheetId="12" hidden="1">#REF!</definedName>
    <definedName name="BExQ8469L3ZRZ3KYZPYMSJIDL7Y5" localSheetId="3" hidden="1">#REF!</definedName>
    <definedName name="BExQ8469L3ZRZ3KYZPYMSJIDL7Y5" localSheetId="10" hidden="1">#REF!</definedName>
    <definedName name="BExQ8469L3ZRZ3KYZPYMSJIDL7Y5" hidden="1">#REF!</definedName>
    <definedName name="BExQ84MJB94HL3BWRN50M4NCB6Z0" localSheetId="9" hidden="1">#REF!</definedName>
    <definedName name="BExQ84MJB94HL3BWRN50M4NCB6Z0" localSheetId="12" hidden="1">#REF!</definedName>
    <definedName name="BExQ84MJB94HL3BWRN50M4NCB6Z0" localSheetId="3" hidden="1">#REF!</definedName>
    <definedName name="BExQ84MJB94HL3BWRN50M4NCB6Z0" localSheetId="10" hidden="1">#REF!</definedName>
    <definedName name="BExQ84MJB94HL3BWRN50M4NCB6Z0" hidden="1">#REF!</definedName>
    <definedName name="BExQ8583ZE00NW7T9OF11OT9IA14" localSheetId="9" hidden="1">#REF!</definedName>
    <definedName name="BExQ8583ZE00NW7T9OF11OT9IA14" localSheetId="12" hidden="1">#REF!</definedName>
    <definedName name="BExQ8583ZE00NW7T9OF11OT9IA14" localSheetId="3" hidden="1">#REF!</definedName>
    <definedName name="BExQ8583ZE00NW7T9OF11OT9IA14" localSheetId="10" hidden="1">#REF!</definedName>
    <definedName name="BExQ8583ZE00NW7T9OF11OT9IA14" hidden="1">#REF!</definedName>
    <definedName name="BExQ8A0RPE3IMIFIZLUE7KD2N21W" localSheetId="9" hidden="1">#REF!</definedName>
    <definedName name="BExQ8A0RPE3IMIFIZLUE7KD2N21W" localSheetId="12" hidden="1">#REF!</definedName>
    <definedName name="BExQ8A0RPE3IMIFIZLUE7KD2N21W" localSheetId="3" hidden="1">#REF!</definedName>
    <definedName name="BExQ8A0RPE3IMIFIZLUE7KD2N21W" localSheetId="10" hidden="1">#REF!</definedName>
    <definedName name="BExQ8A0RPE3IMIFIZLUE7KD2N21W" hidden="1">#REF!</definedName>
    <definedName name="BExQ8ABK6H1ADV2R2OYT8NFFYG2N" localSheetId="9" hidden="1">#REF!</definedName>
    <definedName name="BExQ8ABK6H1ADV2R2OYT8NFFYG2N" localSheetId="12" hidden="1">#REF!</definedName>
    <definedName name="BExQ8ABK6H1ADV2R2OYT8NFFYG2N" localSheetId="3" hidden="1">#REF!</definedName>
    <definedName name="BExQ8ABK6H1ADV2R2OYT8NFFYG2N" localSheetId="10" hidden="1">#REF!</definedName>
    <definedName name="BExQ8ABK6H1ADV2R2OYT8NFFYG2N" hidden="1">#REF!</definedName>
    <definedName name="BExQ8DM90XJ6GCJIK9LC5O82I2TJ" localSheetId="9" hidden="1">#REF!</definedName>
    <definedName name="BExQ8DM90XJ6GCJIK9LC5O82I2TJ" localSheetId="12" hidden="1">#REF!</definedName>
    <definedName name="BExQ8DM90XJ6GCJIK9LC5O82I2TJ" localSheetId="3" hidden="1">#REF!</definedName>
    <definedName name="BExQ8DM90XJ6GCJIK9LC5O82I2TJ" localSheetId="10" hidden="1">#REF!</definedName>
    <definedName name="BExQ8DM90XJ6GCJIK9LC5O82I2TJ" hidden="1">#REF!</definedName>
    <definedName name="BExQ8G0K46ZORA0QVQTDI7Z8LXGF" localSheetId="9" hidden="1">#REF!</definedName>
    <definedName name="BExQ8G0K46ZORA0QVQTDI7Z8LXGF" localSheetId="12" hidden="1">#REF!</definedName>
    <definedName name="BExQ8G0K46ZORA0QVQTDI7Z8LXGF" localSheetId="3" hidden="1">#REF!</definedName>
    <definedName name="BExQ8G0K46ZORA0QVQTDI7Z8LXGF" localSheetId="10" hidden="1">#REF!</definedName>
    <definedName name="BExQ8G0K46ZORA0QVQTDI7Z8LXGF" hidden="1">#REF!</definedName>
    <definedName name="BExQ8O3WEU8HNTTGKTW5T0QSKCLP" localSheetId="9" hidden="1">#REF!</definedName>
    <definedName name="BExQ8O3WEU8HNTTGKTW5T0QSKCLP" localSheetId="12" hidden="1">#REF!</definedName>
    <definedName name="BExQ8O3WEU8HNTTGKTW5T0QSKCLP" localSheetId="3" hidden="1">#REF!</definedName>
    <definedName name="BExQ8O3WEU8HNTTGKTW5T0QSKCLP" localSheetId="10" hidden="1">#REF!</definedName>
    <definedName name="BExQ8O3WEU8HNTTGKTW5T0QSKCLP" hidden="1">#REF!</definedName>
    <definedName name="BExQ8ZCEDBOBJA3D9LDP5TU2WYGR" localSheetId="9" hidden="1">#REF!</definedName>
    <definedName name="BExQ8ZCEDBOBJA3D9LDP5TU2WYGR" localSheetId="12" hidden="1">#REF!</definedName>
    <definedName name="BExQ8ZCEDBOBJA3D9LDP5TU2WYGR" localSheetId="3" hidden="1">#REF!</definedName>
    <definedName name="BExQ8ZCEDBOBJA3D9LDP5TU2WYGR" localSheetId="10" hidden="1">#REF!</definedName>
    <definedName name="BExQ8ZCEDBOBJA3D9LDP5TU2WYGR" hidden="1">#REF!</definedName>
    <definedName name="BExQ94LAW6MAQBWY25WTBFV5PPZJ" localSheetId="9" hidden="1">#REF!</definedName>
    <definedName name="BExQ94LAW6MAQBWY25WTBFV5PPZJ" localSheetId="12" hidden="1">#REF!</definedName>
    <definedName name="BExQ94LAW6MAQBWY25WTBFV5PPZJ" localSheetId="3" hidden="1">#REF!</definedName>
    <definedName name="BExQ94LAW6MAQBWY25WTBFV5PPZJ" localSheetId="10" hidden="1">#REF!</definedName>
    <definedName name="BExQ94LAW6MAQBWY25WTBFV5PPZJ" hidden="1">#REF!</definedName>
    <definedName name="BExQ968K8V66L55PCVI3B4VR4FW6" localSheetId="9" hidden="1">#REF!</definedName>
    <definedName name="BExQ968K8V66L55PCVI3B4VR4FW6" localSheetId="12" hidden="1">#REF!</definedName>
    <definedName name="BExQ968K8V66L55PCVI3B4VR4FW6" localSheetId="3" hidden="1">#REF!</definedName>
    <definedName name="BExQ968K8V66L55PCVI3B4VR4FW6" localSheetId="10" hidden="1">#REF!</definedName>
    <definedName name="BExQ968K8V66L55PCVI3B4VR4FW6" hidden="1">#REF!</definedName>
    <definedName name="BExQ97QIPOSSRK978N8P234Y1XA4" localSheetId="9" hidden="1">#REF!</definedName>
    <definedName name="BExQ97QIPOSSRK978N8P234Y1XA4" localSheetId="12" hidden="1">#REF!</definedName>
    <definedName name="BExQ97QIPOSSRK978N8P234Y1XA4" localSheetId="3" hidden="1">#REF!</definedName>
    <definedName name="BExQ97QIPOSSRK978N8P234Y1XA4" localSheetId="10" hidden="1">#REF!</definedName>
    <definedName name="BExQ97QIPOSSRK978N8P234Y1XA4" hidden="1">#REF!</definedName>
    <definedName name="BExQ9DFHXLBKBS9DWH05G83SL12Z" localSheetId="9" hidden="1">#REF!</definedName>
    <definedName name="BExQ9DFHXLBKBS9DWH05G83SL12Z" localSheetId="12" hidden="1">#REF!</definedName>
    <definedName name="BExQ9DFHXLBKBS9DWH05G83SL12Z" localSheetId="3" hidden="1">#REF!</definedName>
    <definedName name="BExQ9DFHXLBKBS9DWH05G83SL12Z" localSheetId="10" hidden="1">#REF!</definedName>
    <definedName name="BExQ9DFHXLBKBS9DWH05G83SL12Z" hidden="1">#REF!</definedName>
    <definedName name="BExQ9E6FBAXTHGF3RXANFIA77GXP" localSheetId="9" hidden="1">#REF!</definedName>
    <definedName name="BExQ9E6FBAXTHGF3RXANFIA77GXP" localSheetId="12" hidden="1">#REF!</definedName>
    <definedName name="BExQ9E6FBAXTHGF3RXANFIA77GXP" localSheetId="3" hidden="1">#REF!</definedName>
    <definedName name="BExQ9E6FBAXTHGF3RXANFIA77GXP" localSheetId="10" hidden="1">#REF!</definedName>
    <definedName name="BExQ9E6FBAXTHGF3RXANFIA77GXP" hidden="1">#REF!</definedName>
    <definedName name="BExQ9J4ID0TGFFFJSQ9PFAMXOYZ1" localSheetId="9" hidden="1">#REF!</definedName>
    <definedName name="BExQ9J4ID0TGFFFJSQ9PFAMXOYZ1" localSheetId="12" hidden="1">#REF!</definedName>
    <definedName name="BExQ9J4ID0TGFFFJSQ9PFAMXOYZ1" localSheetId="3" hidden="1">#REF!</definedName>
    <definedName name="BExQ9J4ID0TGFFFJSQ9PFAMXOYZ1" localSheetId="10" hidden="1">#REF!</definedName>
    <definedName name="BExQ9J4ID0TGFFFJSQ9PFAMXOYZ1" hidden="1">#REF!</definedName>
    <definedName name="BExQ9KX9734KIAK7IMRLHCPYDHO2" localSheetId="9" hidden="1">#REF!</definedName>
    <definedName name="BExQ9KX9734KIAK7IMRLHCPYDHO2" localSheetId="12" hidden="1">#REF!</definedName>
    <definedName name="BExQ9KX9734KIAK7IMRLHCPYDHO2" localSheetId="3" hidden="1">#REF!</definedName>
    <definedName name="BExQ9KX9734KIAK7IMRLHCPYDHO2" localSheetId="10" hidden="1">#REF!</definedName>
    <definedName name="BExQ9KX9734KIAK7IMRLHCPYDHO2" hidden="1">#REF!</definedName>
    <definedName name="BExQ9L81FF4I7816VTPFBDWVU4CW" localSheetId="9" hidden="1">#REF!</definedName>
    <definedName name="BExQ9L81FF4I7816VTPFBDWVU4CW" localSheetId="12" hidden="1">#REF!</definedName>
    <definedName name="BExQ9L81FF4I7816VTPFBDWVU4CW" localSheetId="3" hidden="1">#REF!</definedName>
    <definedName name="BExQ9L81FF4I7816VTPFBDWVU4CW" localSheetId="10" hidden="1">#REF!</definedName>
    <definedName name="BExQ9L81FF4I7816VTPFBDWVU4CW" hidden="1">#REF!</definedName>
    <definedName name="BExQ9M4E2ACZOWWWP1JJIQO8AHUM" localSheetId="9" hidden="1">#REF!</definedName>
    <definedName name="BExQ9M4E2ACZOWWWP1JJIQO8AHUM" localSheetId="12" hidden="1">#REF!</definedName>
    <definedName name="BExQ9M4E2ACZOWWWP1JJIQO8AHUM" localSheetId="3" hidden="1">#REF!</definedName>
    <definedName name="BExQ9M4E2ACZOWWWP1JJIQO8AHUM" localSheetId="10" hidden="1">#REF!</definedName>
    <definedName name="BExQ9M4E2ACZOWWWP1JJIQO8AHUM" hidden="1">#REF!</definedName>
    <definedName name="BExQ9TBCP5IJKSQLYEBE6FQLF16I" localSheetId="9" hidden="1">#REF!</definedName>
    <definedName name="BExQ9TBCP5IJKSQLYEBE6FQLF16I" localSheetId="12" hidden="1">#REF!</definedName>
    <definedName name="BExQ9TBCP5IJKSQLYEBE6FQLF16I" localSheetId="3" hidden="1">#REF!</definedName>
    <definedName name="BExQ9TBCP5IJKSQLYEBE6FQLF16I" localSheetId="10" hidden="1">#REF!</definedName>
    <definedName name="BExQ9TBCP5IJKSQLYEBE6FQLF16I" hidden="1">#REF!</definedName>
    <definedName name="BExQ9UTANMJCK7LJ4OQMD6F2Q01L" localSheetId="9" hidden="1">#REF!</definedName>
    <definedName name="BExQ9UTANMJCK7LJ4OQMD6F2Q01L" localSheetId="12" hidden="1">#REF!</definedName>
    <definedName name="BExQ9UTANMJCK7LJ4OQMD6F2Q01L" localSheetId="3" hidden="1">#REF!</definedName>
    <definedName name="BExQ9UTANMJCK7LJ4OQMD6F2Q01L" localSheetId="10" hidden="1">#REF!</definedName>
    <definedName name="BExQ9UTANMJCK7LJ4OQMD6F2Q01L" hidden="1">#REF!</definedName>
    <definedName name="BExQ9ZLYHWABXAA9NJDW8ZS0UQ9P" localSheetId="9" hidden="1">#REF!</definedName>
    <definedName name="BExQ9ZLYHWABXAA9NJDW8ZS0UQ9P" localSheetId="12" hidden="1">#REF!</definedName>
    <definedName name="BExQ9ZLYHWABXAA9NJDW8ZS0UQ9P" localSheetId="3" hidden="1">#REF!</definedName>
    <definedName name="BExQ9ZLYHWABXAA9NJDW8ZS0UQ9P" localSheetId="10" hidden="1">#REF!</definedName>
    <definedName name="BExQ9ZLYHWABXAA9NJDW8ZS0UQ9P" hidden="1">#REF!</definedName>
    <definedName name="BExQ9ZWQ19KSRZNZNPY6ZNWEST1J" localSheetId="9" hidden="1">#REF!</definedName>
    <definedName name="BExQ9ZWQ19KSRZNZNPY6ZNWEST1J" localSheetId="12" hidden="1">#REF!</definedName>
    <definedName name="BExQ9ZWQ19KSRZNZNPY6ZNWEST1J" localSheetId="3" hidden="1">#REF!</definedName>
    <definedName name="BExQ9ZWQ19KSRZNZNPY6ZNWEST1J" localSheetId="10" hidden="1">#REF!</definedName>
    <definedName name="BExQ9ZWQ19KSRZNZNPY6ZNWEST1J" hidden="1">#REF!</definedName>
    <definedName name="BExQA324HSCK40ENJUT9CS9EC71B" localSheetId="9" hidden="1">#REF!</definedName>
    <definedName name="BExQA324HSCK40ENJUT9CS9EC71B" localSheetId="12" hidden="1">#REF!</definedName>
    <definedName name="BExQA324HSCK40ENJUT9CS9EC71B" localSheetId="3" hidden="1">#REF!</definedName>
    <definedName name="BExQA324HSCK40ENJUT9CS9EC71B" localSheetId="10" hidden="1">#REF!</definedName>
    <definedName name="BExQA324HSCK40ENJUT9CS9EC71B" hidden="1">#REF!</definedName>
    <definedName name="BExQA55GY0STSNBWQCWN8E31ZXCS" localSheetId="9" hidden="1">#REF!</definedName>
    <definedName name="BExQA55GY0STSNBWQCWN8E31ZXCS" localSheetId="12" hidden="1">#REF!</definedName>
    <definedName name="BExQA55GY0STSNBWQCWN8E31ZXCS" localSheetId="3" hidden="1">#REF!</definedName>
    <definedName name="BExQA55GY0STSNBWQCWN8E31ZXCS" localSheetId="10" hidden="1">#REF!</definedName>
    <definedName name="BExQA55GY0STSNBWQCWN8E31ZXCS" hidden="1">#REF!</definedName>
    <definedName name="BExQA7URC7M82I0T9RUF90GCS15S" localSheetId="9" hidden="1">#REF!</definedName>
    <definedName name="BExQA7URC7M82I0T9RUF90GCS15S" localSheetId="12" hidden="1">#REF!</definedName>
    <definedName name="BExQA7URC7M82I0T9RUF90GCS15S" localSheetId="3" hidden="1">#REF!</definedName>
    <definedName name="BExQA7URC7M82I0T9RUF90GCS15S" localSheetId="10" hidden="1">#REF!</definedName>
    <definedName name="BExQA7URC7M82I0T9RUF90GCS15S" hidden="1">#REF!</definedName>
    <definedName name="BExQA9HZIN9XEMHEEVHT99UU9Z82" localSheetId="9" hidden="1">#REF!</definedName>
    <definedName name="BExQA9HZIN9XEMHEEVHT99UU9Z82" localSheetId="12" hidden="1">#REF!</definedName>
    <definedName name="BExQA9HZIN9XEMHEEVHT99UU9Z82" localSheetId="3" hidden="1">#REF!</definedName>
    <definedName name="BExQA9HZIN9XEMHEEVHT99UU9Z82" localSheetId="10" hidden="1">#REF!</definedName>
    <definedName name="BExQA9HZIN9XEMHEEVHT99UU9Z82" hidden="1">#REF!</definedName>
    <definedName name="BExQAELFYH92K8CJL155181UDORO" localSheetId="9" hidden="1">#REF!</definedName>
    <definedName name="BExQAELFYH92K8CJL155181UDORO" localSheetId="12" hidden="1">#REF!</definedName>
    <definedName name="BExQAELFYH92K8CJL155181UDORO" localSheetId="3" hidden="1">#REF!</definedName>
    <definedName name="BExQAELFYH92K8CJL155181UDORO" localSheetId="10" hidden="1">#REF!</definedName>
    <definedName name="BExQAELFYH92K8CJL155181UDORO" hidden="1">#REF!</definedName>
    <definedName name="BExQAG8PP8R5NJKNQD1U4QOSD6X5" localSheetId="9" hidden="1">#REF!</definedName>
    <definedName name="BExQAG8PP8R5NJKNQD1U4QOSD6X5" localSheetId="12" hidden="1">#REF!</definedName>
    <definedName name="BExQAG8PP8R5NJKNQD1U4QOSD6X5" localSheetId="3" hidden="1">#REF!</definedName>
    <definedName name="BExQAG8PP8R5NJKNQD1U4QOSD6X5" localSheetId="10" hidden="1">#REF!</definedName>
    <definedName name="BExQAG8PP8R5NJKNQD1U4QOSD6X5" hidden="1">#REF!</definedName>
    <definedName name="BExQAVTR32SDHZQ69KNYF6UXXKS2" localSheetId="9" hidden="1">#REF!</definedName>
    <definedName name="BExQAVTR32SDHZQ69KNYF6UXXKS2" localSheetId="12" hidden="1">#REF!</definedName>
    <definedName name="BExQAVTR32SDHZQ69KNYF6UXXKS2" localSheetId="3" hidden="1">#REF!</definedName>
    <definedName name="BExQAVTR32SDHZQ69KNYF6UXXKS2" localSheetId="10" hidden="1">#REF!</definedName>
    <definedName name="BExQAVTR32SDHZQ69KNYF6UXXKS2" hidden="1">#REF!</definedName>
    <definedName name="BExQBBETZJ7LHJ9CLAL3GEKQFEGR" localSheetId="9" hidden="1">#REF!</definedName>
    <definedName name="BExQBBETZJ7LHJ9CLAL3GEKQFEGR" localSheetId="12" hidden="1">#REF!</definedName>
    <definedName name="BExQBBETZJ7LHJ9CLAL3GEKQFEGR" localSheetId="3" hidden="1">#REF!</definedName>
    <definedName name="BExQBBETZJ7LHJ9CLAL3GEKQFEGR" localSheetId="10" hidden="1">#REF!</definedName>
    <definedName name="BExQBBETZJ7LHJ9CLAL3GEKQFEGR" hidden="1">#REF!</definedName>
    <definedName name="BExQBDICMZTSA1X73TMHNO4JSFLN" localSheetId="9" hidden="1">#REF!</definedName>
    <definedName name="BExQBDICMZTSA1X73TMHNO4JSFLN" localSheetId="12" hidden="1">#REF!</definedName>
    <definedName name="BExQBDICMZTSA1X73TMHNO4JSFLN" localSheetId="3" hidden="1">#REF!</definedName>
    <definedName name="BExQBDICMZTSA1X73TMHNO4JSFLN" localSheetId="10" hidden="1">#REF!</definedName>
    <definedName name="BExQBDICMZTSA1X73TMHNO4JSFLN" hidden="1">#REF!</definedName>
    <definedName name="BExQBEER6CRCRPSSL61S0OMH57ZA" localSheetId="9" hidden="1">#REF!</definedName>
    <definedName name="BExQBEER6CRCRPSSL61S0OMH57ZA" localSheetId="12" hidden="1">#REF!</definedName>
    <definedName name="BExQBEER6CRCRPSSL61S0OMH57ZA" localSheetId="3" hidden="1">#REF!</definedName>
    <definedName name="BExQBEER6CRCRPSSL61S0OMH57ZA" localSheetId="10" hidden="1">#REF!</definedName>
    <definedName name="BExQBEER6CRCRPSSL61S0OMH57ZA" hidden="1">#REF!</definedName>
    <definedName name="BExQBFR753FNBMC27WEQJT8UKANJ" localSheetId="9" hidden="1">#REF!</definedName>
    <definedName name="BExQBFR753FNBMC27WEQJT8UKANJ" localSheetId="12" hidden="1">#REF!</definedName>
    <definedName name="BExQBFR753FNBMC27WEQJT8UKANJ" localSheetId="3" hidden="1">#REF!</definedName>
    <definedName name="BExQBFR753FNBMC27WEQJT8UKANJ" localSheetId="10" hidden="1">#REF!</definedName>
    <definedName name="BExQBFR753FNBMC27WEQJT8UKANJ" hidden="1">#REF!</definedName>
    <definedName name="BExQBIGGY5TXI2FJVVZSLZ0LTZYH" localSheetId="9" hidden="1">#REF!</definedName>
    <definedName name="BExQBIGGY5TXI2FJVVZSLZ0LTZYH" localSheetId="12" hidden="1">#REF!</definedName>
    <definedName name="BExQBIGGY5TXI2FJVVZSLZ0LTZYH" localSheetId="3" hidden="1">#REF!</definedName>
    <definedName name="BExQBIGGY5TXI2FJVVZSLZ0LTZYH" localSheetId="10" hidden="1">#REF!</definedName>
    <definedName name="BExQBIGGY5TXI2FJVVZSLZ0LTZYH" hidden="1">#REF!</definedName>
    <definedName name="BExQBM1RUSIQ85LLMM2159BYDPIP" localSheetId="9" hidden="1">#REF!</definedName>
    <definedName name="BExQBM1RUSIQ85LLMM2159BYDPIP" localSheetId="12" hidden="1">#REF!</definedName>
    <definedName name="BExQBM1RUSIQ85LLMM2159BYDPIP" localSheetId="3" hidden="1">#REF!</definedName>
    <definedName name="BExQBM1RUSIQ85LLMM2159BYDPIP" localSheetId="10" hidden="1">#REF!</definedName>
    <definedName name="BExQBM1RUSIQ85LLMM2159BYDPIP" hidden="1">#REF!</definedName>
    <definedName name="BExQBOWE543K7PGA5S7SVU2QKPM3" localSheetId="9" hidden="1">#REF!</definedName>
    <definedName name="BExQBOWE543K7PGA5S7SVU2QKPM3" localSheetId="12" hidden="1">#REF!</definedName>
    <definedName name="BExQBOWE543K7PGA5S7SVU2QKPM3" localSheetId="3" hidden="1">#REF!</definedName>
    <definedName name="BExQBOWE543K7PGA5S7SVU2QKPM3" localSheetId="10" hidden="1">#REF!</definedName>
    <definedName name="BExQBOWE543K7PGA5S7SVU2QKPM3" hidden="1">#REF!</definedName>
    <definedName name="BExQBPSOZ47V81YAEURP0NQJNTJH" localSheetId="9" hidden="1">#REF!</definedName>
    <definedName name="BExQBPSOZ47V81YAEURP0NQJNTJH" localSheetId="12" hidden="1">#REF!</definedName>
    <definedName name="BExQBPSOZ47V81YAEURP0NQJNTJH" localSheetId="3" hidden="1">#REF!</definedName>
    <definedName name="BExQBPSOZ47V81YAEURP0NQJNTJH" localSheetId="10" hidden="1">#REF!</definedName>
    <definedName name="BExQBPSOZ47V81YAEURP0NQJNTJH" hidden="1">#REF!</definedName>
    <definedName name="BExQC5TWT21CGBKD0IHAXTIN2QB8" localSheetId="9" hidden="1">#REF!</definedName>
    <definedName name="BExQC5TWT21CGBKD0IHAXTIN2QB8" localSheetId="12" hidden="1">#REF!</definedName>
    <definedName name="BExQC5TWT21CGBKD0IHAXTIN2QB8" localSheetId="3" hidden="1">#REF!</definedName>
    <definedName name="BExQC5TWT21CGBKD0IHAXTIN2QB8" localSheetId="10" hidden="1">#REF!</definedName>
    <definedName name="BExQC5TWT21CGBKD0IHAXTIN2QB8" hidden="1">#REF!</definedName>
    <definedName name="BExQC94JL9F5GW4S8DQCAF4WB2DA" localSheetId="9" hidden="1">#REF!</definedName>
    <definedName name="BExQC94JL9F5GW4S8DQCAF4WB2DA" localSheetId="12" hidden="1">#REF!</definedName>
    <definedName name="BExQC94JL9F5GW4S8DQCAF4WB2DA" localSheetId="3" hidden="1">#REF!</definedName>
    <definedName name="BExQC94JL9F5GW4S8DQCAF4WB2DA" localSheetId="10" hidden="1">#REF!</definedName>
    <definedName name="BExQC94JL9F5GW4S8DQCAF4WB2DA" hidden="1">#REF!</definedName>
    <definedName name="BExQCKTD8AT0824LGWREXM1B5D1X" localSheetId="9" hidden="1">#REF!</definedName>
    <definedName name="BExQCKTD8AT0824LGWREXM1B5D1X" localSheetId="12" hidden="1">#REF!</definedName>
    <definedName name="BExQCKTD8AT0824LGWREXM1B5D1X" localSheetId="3" hidden="1">#REF!</definedName>
    <definedName name="BExQCKTD8AT0824LGWREXM1B5D1X" localSheetId="10" hidden="1">#REF!</definedName>
    <definedName name="BExQCKTD8AT0824LGWREXM1B5D1X" hidden="1">#REF!</definedName>
    <definedName name="BExQCQ7KF4HVXSD72FF3DJGNNO3M" localSheetId="9" hidden="1">#REF!</definedName>
    <definedName name="BExQCQ7KF4HVXSD72FF3DJGNNO3M" localSheetId="12" hidden="1">#REF!</definedName>
    <definedName name="BExQCQ7KF4HVXSD72FF3DJGNNO3M" localSheetId="3" hidden="1">#REF!</definedName>
    <definedName name="BExQCQ7KF4HVXSD72FF3DJGNNO3M" localSheetId="10" hidden="1">#REF!</definedName>
    <definedName name="BExQCQ7KF4HVXSD72FF3DJGNNO3M" hidden="1">#REF!</definedName>
    <definedName name="BExQCRPJXI0WNJUFFAC39C0PFUFK" localSheetId="9" hidden="1">#REF!</definedName>
    <definedName name="BExQCRPJXI0WNJUFFAC39C0PFUFK" localSheetId="12" hidden="1">#REF!</definedName>
    <definedName name="BExQCRPJXI0WNJUFFAC39C0PFUFK" localSheetId="3" hidden="1">#REF!</definedName>
    <definedName name="BExQCRPJXI0WNJUFFAC39C0PFUFK" localSheetId="10" hidden="1">#REF!</definedName>
    <definedName name="BExQCRPJXI0WNJUFFAC39C0PFUFK" hidden="1">#REF!</definedName>
    <definedName name="BExQD571YWOXKR2SX85K5MKQ0AO2" localSheetId="9" hidden="1">#REF!</definedName>
    <definedName name="BExQD571YWOXKR2SX85K5MKQ0AO2" localSheetId="12" hidden="1">#REF!</definedName>
    <definedName name="BExQD571YWOXKR2SX85K5MKQ0AO2" localSheetId="3" hidden="1">#REF!</definedName>
    <definedName name="BExQD571YWOXKR2SX85K5MKQ0AO2" localSheetId="10" hidden="1">#REF!</definedName>
    <definedName name="BExQD571YWOXKR2SX85K5MKQ0AO2" hidden="1">#REF!</definedName>
    <definedName name="BExQDB6VCHN8PNX8EA6JNIEQ2JC2" localSheetId="9" hidden="1">#REF!</definedName>
    <definedName name="BExQDB6VCHN8PNX8EA6JNIEQ2JC2" localSheetId="12" hidden="1">#REF!</definedName>
    <definedName name="BExQDB6VCHN8PNX8EA6JNIEQ2JC2" localSheetId="3" hidden="1">#REF!</definedName>
    <definedName name="BExQDB6VCHN8PNX8EA6JNIEQ2JC2" localSheetId="10" hidden="1">#REF!</definedName>
    <definedName name="BExQDB6VCHN8PNX8EA6JNIEQ2JC2" hidden="1">#REF!</definedName>
    <definedName name="BExQDE1B6U2Q9B73KBENABP71YM1" localSheetId="9" hidden="1">#REF!</definedName>
    <definedName name="BExQDE1B6U2Q9B73KBENABP71YM1" localSheetId="12" hidden="1">#REF!</definedName>
    <definedName name="BExQDE1B6U2Q9B73KBENABP71YM1" localSheetId="3" hidden="1">#REF!</definedName>
    <definedName name="BExQDE1B6U2Q9B73KBENABP71YM1" localSheetId="10" hidden="1">#REF!</definedName>
    <definedName name="BExQDE1B6U2Q9B73KBENABP71YM1" hidden="1">#REF!</definedName>
    <definedName name="BExQDGQCN7ZW41QDUHOBJUGQAX40" localSheetId="9" hidden="1">#REF!</definedName>
    <definedName name="BExQDGQCN7ZW41QDUHOBJUGQAX40" localSheetId="12" hidden="1">#REF!</definedName>
    <definedName name="BExQDGQCN7ZW41QDUHOBJUGQAX40" localSheetId="3" hidden="1">#REF!</definedName>
    <definedName name="BExQDGQCN7ZW41QDUHOBJUGQAX40" localSheetId="10" hidden="1">#REF!</definedName>
    <definedName name="BExQDGQCN7ZW41QDUHOBJUGQAX40" hidden="1">#REF!</definedName>
    <definedName name="BExQED8ZZUEH0WRNOHXI7V9TVC8K" localSheetId="9" hidden="1">#REF!</definedName>
    <definedName name="BExQED8ZZUEH0WRNOHXI7V9TVC8K" localSheetId="12" hidden="1">#REF!</definedName>
    <definedName name="BExQED8ZZUEH0WRNOHXI7V9TVC8K" localSheetId="3" hidden="1">#REF!</definedName>
    <definedName name="BExQED8ZZUEH0WRNOHXI7V9TVC8K" localSheetId="10" hidden="1">#REF!</definedName>
    <definedName name="BExQED8ZZUEH0WRNOHXI7V9TVC8K" hidden="1">#REF!</definedName>
    <definedName name="BExQEF1PIJIB9J24OB0M4X1WLBB0" localSheetId="9" hidden="1">#REF!</definedName>
    <definedName name="BExQEF1PIJIB9J24OB0M4X1WLBB0" localSheetId="12" hidden="1">#REF!</definedName>
    <definedName name="BExQEF1PIJIB9J24OB0M4X1WLBB0" localSheetId="3" hidden="1">#REF!</definedName>
    <definedName name="BExQEF1PIJIB9J24OB0M4X1WLBB0" localSheetId="10" hidden="1">#REF!</definedName>
    <definedName name="BExQEF1PIJIB9J24OB0M4X1WLBB0" hidden="1">#REF!</definedName>
    <definedName name="BExQEMUA4HEFM4OVO8M8MA8PIAW1" localSheetId="9" hidden="1">#REF!</definedName>
    <definedName name="BExQEMUA4HEFM4OVO8M8MA8PIAW1" localSheetId="12" hidden="1">#REF!</definedName>
    <definedName name="BExQEMUA4HEFM4OVO8M8MA8PIAW1" localSheetId="3" hidden="1">#REF!</definedName>
    <definedName name="BExQEMUA4HEFM4OVO8M8MA8PIAW1" localSheetId="10" hidden="1">#REF!</definedName>
    <definedName name="BExQEMUA4HEFM4OVO8M8MA8PIAW1" hidden="1">#REF!</definedName>
    <definedName name="BExQEP38QPDKB85WG2WOL17IMB5S" localSheetId="9" hidden="1">#REF!</definedName>
    <definedName name="BExQEP38QPDKB85WG2WOL17IMB5S" localSheetId="12" hidden="1">#REF!</definedName>
    <definedName name="BExQEP38QPDKB85WG2WOL17IMB5S" localSheetId="3" hidden="1">#REF!</definedName>
    <definedName name="BExQEP38QPDKB85WG2WOL17IMB5S" localSheetId="10" hidden="1">#REF!</definedName>
    <definedName name="BExQEP38QPDKB85WG2WOL17IMB5S" hidden="1">#REF!</definedName>
    <definedName name="BExQEQ4XZQFIKUXNU9H7WE7AMZ1U" localSheetId="9" hidden="1">#REF!</definedName>
    <definedName name="BExQEQ4XZQFIKUXNU9H7WE7AMZ1U" localSheetId="12" hidden="1">#REF!</definedName>
    <definedName name="BExQEQ4XZQFIKUXNU9H7WE7AMZ1U" localSheetId="3" hidden="1">#REF!</definedName>
    <definedName name="BExQEQ4XZQFIKUXNU9H7WE7AMZ1U" localSheetId="10" hidden="1">#REF!</definedName>
    <definedName name="BExQEQ4XZQFIKUXNU9H7WE7AMZ1U" hidden="1">#REF!</definedName>
    <definedName name="BExQF1OEB07CRAP6ALNNMJNJ3P2D" localSheetId="9" hidden="1">#REF!</definedName>
    <definedName name="BExQF1OEB07CRAP6ALNNMJNJ3P2D" localSheetId="12" hidden="1">#REF!</definedName>
    <definedName name="BExQF1OEB07CRAP6ALNNMJNJ3P2D" localSheetId="3" hidden="1">#REF!</definedName>
    <definedName name="BExQF1OEB07CRAP6ALNNMJNJ3P2D" localSheetId="10" hidden="1">#REF!</definedName>
    <definedName name="BExQF1OEB07CRAP6ALNNMJNJ3P2D" hidden="1">#REF!</definedName>
    <definedName name="BExQF8KKL224NYD20XYLLM2RE7EW" localSheetId="9" hidden="1">#REF!</definedName>
    <definedName name="BExQF8KKL224NYD20XYLLM2RE7EW" localSheetId="12" hidden="1">#REF!</definedName>
    <definedName name="BExQF8KKL224NYD20XYLLM2RE7EW" localSheetId="3" hidden="1">#REF!</definedName>
    <definedName name="BExQF8KKL224NYD20XYLLM2RE7EW" localSheetId="10" hidden="1">#REF!</definedName>
    <definedName name="BExQF8KKL224NYD20XYLLM2RE7EW" hidden="1">#REF!</definedName>
    <definedName name="BExQF9X2AQPFJZTCHTU5PTTR0JAH" localSheetId="9" hidden="1">#REF!</definedName>
    <definedName name="BExQF9X2AQPFJZTCHTU5PTTR0JAH" localSheetId="12" hidden="1">#REF!</definedName>
    <definedName name="BExQF9X2AQPFJZTCHTU5PTTR0JAH" localSheetId="3" hidden="1">#REF!</definedName>
    <definedName name="BExQF9X2AQPFJZTCHTU5PTTR0JAH" localSheetId="10" hidden="1">#REF!</definedName>
    <definedName name="BExQF9X2AQPFJZTCHTU5PTTR0JAH" hidden="1">#REF!</definedName>
    <definedName name="BExQFAINO9ODQZX6NSM8EBTRD04E" localSheetId="9" hidden="1">#REF!</definedName>
    <definedName name="BExQFAINO9ODQZX6NSM8EBTRD04E" localSheetId="12" hidden="1">#REF!</definedName>
    <definedName name="BExQFAINO9ODQZX6NSM8EBTRD04E" localSheetId="3" hidden="1">#REF!</definedName>
    <definedName name="BExQFAINO9ODQZX6NSM8EBTRD04E" localSheetId="10" hidden="1">#REF!</definedName>
    <definedName name="BExQFAINO9ODQZX6NSM8EBTRD04E" hidden="1">#REF!</definedName>
    <definedName name="BExQFC0M9KKFMQKPLPEO2RQDB7MM" localSheetId="9" hidden="1">#REF!</definedName>
    <definedName name="BExQFC0M9KKFMQKPLPEO2RQDB7MM" localSheetId="12" hidden="1">#REF!</definedName>
    <definedName name="BExQFC0M9KKFMQKPLPEO2RQDB7MM" localSheetId="3" hidden="1">#REF!</definedName>
    <definedName name="BExQFC0M9KKFMQKPLPEO2RQDB7MM" localSheetId="10" hidden="1">#REF!</definedName>
    <definedName name="BExQFC0M9KKFMQKPLPEO2RQDB7MM" hidden="1">#REF!</definedName>
    <definedName name="BExQFEEV7627R8TYZCM28C6V6WHE" localSheetId="9" hidden="1">#REF!</definedName>
    <definedName name="BExQFEEV7627R8TYZCM28C6V6WHE" localSheetId="12" hidden="1">#REF!</definedName>
    <definedName name="BExQFEEV7627R8TYZCM28C6V6WHE" localSheetId="3" hidden="1">#REF!</definedName>
    <definedName name="BExQFEEV7627R8TYZCM28C6V6WHE" localSheetId="10" hidden="1">#REF!</definedName>
    <definedName name="BExQFEEV7627R8TYZCM28C6V6WHE" hidden="1">#REF!</definedName>
    <definedName name="BExQFEK8NUD04X2OBRA275ADPSDL" localSheetId="9" hidden="1">#REF!</definedName>
    <definedName name="BExQFEK8NUD04X2OBRA275ADPSDL" localSheetId="12" hidden="1">#REF!</definedName>
    <definedName name="BExQFEK8NUD04X2OBRA275ADPSDL" localSheetId="3" hidden="1">#REF!</definedName>
    <definedName name="BExQFEK8NUD04X2OBRA275ADPSDL" localSheetId="10" hidden="1">#REF!</definedName>
    <definedName name="BExQFEK8NUD04X2OBRA275ADPSDL" hidden="1">#REF!</definedName>
    <definedName name="BExQFGYIWDR4W0YF7XR6E4EWWJ02" localSheetId="9" hidden="1">#REF!</definedName>
    <definedName name="BExQFGYIWDR4W0YF7XR6E4EWWJ02" localSheetId="12" hidden="1">#REF!</definedName>
    <definedName name="BExQFGYIWDR4W0YF7XR6E4EWWJ02" localSheetId="3" hidden="1">#REF!</definedName>
    <definedName name="BExQFGYIWDR4W0YF7XR6E4EWWJ02" localSheetId="10" hidden="1">#REF!</definedName>
    <definedName name="BExQFGYIWDR4W0YF7XR6E4EWWJ02" hidden="1">#REF!</definedName>
    <definedName name="BExQFPNFKA36IAPS22LAUMBDI4KE" localSheetId="9" hidden="1">#REF!</definedName>
    <definedName name="BExQFPNFKA36IAPS22LAUMBDI4KE" localSheetId="12" hidden="1">#REF!</definedName>
    <definedName name="BExQFPNFKA36IAPS22LAUMBDI4KE" localSheetId="3" hidden="1">#REF!</definedName>
    <definedName name="BExQFPNFKA36IAPS22LAUMBDI4KE" localSheetId="10" hidden="1">#REF!</definedName>
    <definedName name="BExQFPNFKA36IAPS22LAUMBDI4KE" hidden="1">#REF!</definedName>
    <definedName name="BExQFPSWEMA8WBUZ4WK20LR13VSU" localSheetId="9" hidden="1">#REF!</definedName>
    <definedName name="BExQFPSWEMA8WBUZ4WK20LR13VSU" localSheetId="12" hidden="1">#REF!</definedName>
    <definedName name="BExQFPSWEMA8WBUZ4WK20LR13VSU" localSheetId="3" hidden="1">#REF!</definedName>
    <definedName name="BExQFPSWEMA8WBUZ4WK20LR13VSU" localSheetId="10" hidden="1">#REF!</definedName>
    <definedName name="BExQFPSWEMA8WBUZ4WK20LR13VSU" hidden="1">#REF!</definedName>
    <definedName name="BExQFVSPOSCCPF1TLJPIWYWYB8A9" localSheetId="9" hidden="1">#REF!</definedName>
    <definedName name="BExQFVSPOSCCPF1TLJPIWYWYB8A9" localSheetId="12" hidden="1">#REF!</definedName>
    <definedName name="BExQFVSPOSCCPF1TLJPIWYWYB8A9" localSheetId="3" hidden="1">#REF!</definedName>
    <definedName name="BExQFVSPOSCCPF1TLJPIWYWYB8A9" localSheetId="10" hidden="1">#REF!</definedName>
    <definedName name="BExQFVSPOSCCPF1TLJPIWYWYB8A9" hidden="1">#REF!</definedName>
    <definedName name="BExQFWJQXNQAW6LUMOEDS6KMJMYL" localSheetId="9" hidden="1">#REF!</definedName>
    <definedName name="BExQFWJQXNQAW6LUMOEDS6KMJMYL" localSheetId="12" hidden="1">#REF!</definedName>
    <definedName name="BExQFWJQXNQAW6LUMOEDS6KMJMYL" localSheetId="3" hidden="1">#REF!</definedName>
    <definedName name="BExQFWJQXNQAW6LUMOEDS6KMJMYL" localSheetId="10" hidden="1">#REF!</definedName>
    <definedName name="BExQFWJQXNQAW6LUMOEDS6KMJMYL" hidden="1">#REF!</definedName>
    <definedName name="BExQG8TYRD2G42UA5ZPCRLNKUDMX" localSheetId="9" hidden="1">#REF!</definedName>
    <definedName name="BExQG8TYRD2G42UA5ZPCRLNKUDMX" localSheetId="12" hidden="1">#REF!</definedName>
    <definedName name="BExQG8TYRD2G42UA5ZPCRLNKUDMX" localSheetId="3" hidden="1">#REF!</definedName>
    <definedName name="BExQG8TYRD2G42UA5ZPCRLNKUDMX" localSheetId="10" hidden="1">#REF!</definedName>
    <definedName name="BExQG8TYRD2G42UA5ZPCRLNKUDMX" hidden="1">#REF!</definedName>
    <definedName name="BExQG9A8OZ31BDN5QEGQGWG59A43" localSheetId="12" hidden="1">#REF!</definedName>
    <definedName name="BExQG9A8OZ31BDN5QEGQGWG59A43" hidden="1">#REF!</definedName>
    <definedName name="BExQGGBQ2CMSPV4NV4RA7NMBQER6" localSheetId="9" hidden="1">#REF!</definedName>
    <definedName name="BExQGGBQ2CMSPV4NV4RA7NMBQER6" localSheetId="12" hidden="1">#REF!</definedName>
    <definedName name="BExQGGBQ2CMSPV4NV4RA7NMBQER6" localSheetId="3" hidden="1">#REF!</definedName>
    <definedName name="BExQGGBQ2CMSPV4NV4RA7NMBQER6" localSheetId="10" hidden="1">#REF!</definedName>
    <definedName name="BExQGGBQ2CMSPV4NV4RA7NMBQER6" hidden="1">#REF!</definedName>
    <definedName name="BExQGO48J9MPCDQ96RBB9UN9AIGT" localSheetId="9" hidden="1">#REF!</definedName>
    <definedName name="BExQGO48J9MPCDQ96RBB9UN9AIGT" localSheetId="12" hidden="1">#REF!</definedName>
    <definedName name="BExQGO48J9MPCDQ96RBB9UN9AIGT" localSheetId="3" hidden="1">#REF!</definedName>
    <definedName name="BExQGO48J9MPCDQ96RBB9UN9AIGT" localSheetId="10" hidden="1">#REF!</definedName>
    <definedName name="BExQGO48J9MPCDQ96RBB9UN9AIGT" hidden="1">#REF!</definedName>
    <definedName name="BExQGSBB6MJWDW7AYWA0MSFTXKRR" localSheetId="9" hidden="1">#REF!</definedName>
    <definedName name="BExQGSBB6MJWDW7AYWA0MSFTXKRR" localSheetId="12" hidden="1">#REF!</definedName>
    <definedName name="BExQGSBB6MJWDW7AYWA0MSFTXKRR" localSheetId="3" hidden="1">#REF!</definedName>
    <definedName name="BExQGSBB6MJWDW7AYWA0MSFTXKRR" localSheetId="10" hidden="1">#REF!</definedName>
    <definedName name="BExQGSBB6MJWDW7AYWA0MSFTXKRR" hidden="1">#REF!</definedName>
    <definedName name="BExQH0UURAJ13AVO5UI04HSRGVYW" localSheetId="9" hidden="1">#REF!</definedName>
    <definedName name="BExQH0UURAJ13AVO5UI04HSRGVYW" localSheetId="12" hidden="1">#REF!</definedName>
    <definedName name="BExQH0UURAJ13AVO5UI04HSRGVYW" localSheetId="3" hidden="1">#REF!</definedName>
    <definedName name="BExQH0UURAJ13AVO5UI04HSRGVYW" localSheetId="10" hidden="1">#REF!</definedName>
    <definedName name="BExQH0UURAJ13AVO5UI04HSRGVYW" hidden="1">#REF!</definedName>
    <definedName name="BExQH5I0FUT0822E2ITR6M5724UF" localSheetId="9" hidden="1">#REF!</definedName>
    <definedName name="BExQH5I0FUT0822E2ITR6M5724UF" localSheetId="12" hidden="1">#REF!</definedName>
    <definedName name="BExQH5I0FUT0822E2ITR6M5724UF" localSheetId="3" hidden="1">#REF!</definedName>
    <definedName name="BExQH5I0FUT0822E2ITR6M5724UF" localSheetId="10" hidden="1">#REF!</definedName>
    <definedName name="BExQH5I0FUT0822E2ITR6M5724UF" hidden="1">#REF!</definedName>
    <definedName name="BExQH6ZZY0NR8SE48PSI9D0CU1TC" localSheetId="9" hidden="1">#REF!</definedName>
    <definedName name="BExQH6ZZY0NR8SE48PSI9D0CU1TC" localSheetId="12" hidden="1">#REF!</definedName>
    <definedName name="BExQH6ZZY0NR8SE48PSI9D0CU1TC" localSheetId="3" hidden="1">#REF!</definedName>
    <definedName name="BExQH6ZZY0NR8SE48PSI9D0CU1TC" localSheetId="10" hidden="1">#REF!</definedName>
    <definedName name="BExQH6ZZY0NR8SE48PSI9D0CU1TC" hidden="1">#REF!</definedName>
    <definedName name="BExQH9P2MCXAJOVEO4GFQT6MNW22" localSheetId="9" hidden="1">#REF!</definedName>
    <definedName name="BExQH9P2MCXAJOVEO4GFQT6MNW22" localSheetId="12" hidden="1">#REF!</definedName>
    <definedName name="BExQH9P2MCXAJOVEO4GFQT6MNW22" localSheetId="3" hidden="1">#REF!</definedName>
    <definedName name="BExQH9P2MCXAJOVEO4GFQT6MNW22" localSheetId="10" hidden="1">#REF!</definedName>
    <definedName name="BExQH9P2MCXAJOVEO4GFQT6MNW22" hidden="1">#REF!</definedName>
    <definedName name="BExQHCZSBYUY8OKKJXFYWKBBM6AH" localSheetId="9" hidden="1">#REF!</definedName>
    <definedName name="BExQHCZSBYUY8OKKJXFYWKBBM6AH" localSheetId="12" hidden="1">#REF!</definedName>
    <definedName name="BExQHCZSBYUY8OKKJXFYWKBBM6AH" localSheetId="3" hidden="1">#REF!</definedName>
    <definedName name="BExQHCZSBYUY8OKKJXFYWKBBM6AH" localSheetId="10" hidden="1">#REF!</definedName>
    <definedName name="BExQHCZSBYUY8OKKJXFYWKBBM6AH" hidden="1">#REF!</definedName>
    <definedName name="BExQHML1J3V7M9VZ3S2S198637RP" localSheetId="9" hidden="1">#REF!</definedName>
    <definedName name="BExQHML1J3V7M9VZ3S2S198637RP" localSheetId="12" hidden="1">#REF!</definedName>
    <definedName name="BExQHML1J3V7M9VZ3S2S198637RP" localSheetId="3" hidden="1">#REF!</definedName>
    <definedName name="BExQHML1J3V7M9VZ3S2S198637RP" localSheetId="10" hidden="1">#REF!</definedName>
    <definedName name="BExQHML1J3V7M9VZ3S2S198637RP" hidden="1">#REF!</definedName>
    <definedName name="BExQHPKXZ1K33V2F90NZIQRZYIAW" localSheetId="9" hidden="1">#REF!</definedName>
    <definedName name="BExQHPKXZ1K33V2F90NZIQRZYIAW" localSheetId="12" hidden="1">#REF!</definedName>
    <definedName name="BExQHPKXZ1K33V2F90NZIQRZYIAW" localSheetId="3" hidden="1">#REF!</definedName>
    <definedName name="BExQHPKXZ1K33V2F90NZIQRZYIAW" localSheetId="10" hidden="1">#REF!</definedName>
    <definedName name="BExQHPKXZ1K33V2F90NZIQRZYIAW" hidden="1">#REF!</definedName>
    <definedName name="BExQHRDNW8YFGT2B35K9CYSS1VAI" localSheetId="9" hidden="1">#REF!</definedName>
    <definedName name="BExQHRDNW8YFGT2B35K9CYSS1VAI" localSheetId="12" hidden="1">#REF!</definedName>
    <definedName name="BExQHRDNW8YFGT2B35K9CYSS1VAI" localSheetId="3" hidden="1">#REF!</definedName>
    <definedName name="BExQHRDNW8YFGT2B35K9CYSS1VAI" localSheetId="10" hidden="1">#REF!</definedName>
    <definedName name="BExQHRDNW8YFGT2B35K9CYSS1VAI" hidden="1">#REF!</definedName>
    <definedName name="BExQHRZ9FBLUG6G6CC88UZA6V39L" localSheetId="9" hidden="1">#REF!</definedName>
    <definedName name="BExQHRZ9FBLUG6G6CC88UZA6V39L" localSheetId="12" hidden="1">#REF!</definedName>
    <definedName name="BExQHRZ9FBLUG6G6CC88UZA6V39L" localSheetId="3" hidden="1">#REF!</definedName>
    <definedName name="BExQHRZ9FBLUG6G6CC88UZA6V39L" localSheetId="10" hidden="1">#REF!</definedName>
    <definedName name="BExQHRZ9FBLUG6G6CC88UZA6V39L" hidden="1">#REF!</definedName>
    <definedName name="BExQHVF9KD06AG2RXUQJ9X4PVGX4" localSheetId="9" hidden="1">#REF!</definedName>
    <definedName name="BExQHVF9KD06AG2RXUQJ9X4PVGX4" localSheetId="12" hidden="1">#REF!</definedName>
    <definedName name="BExQHVF9KD06AG2RXUQJ9X4PVGX4" localSheetId="3" hidden="1">#REF!</definedName>
    <definedName name="BExQHVF9KD06AG2RXUQJ9X4PVGX4" localSheetId="10" hidden="1">#REF!</definedName>
    <definedName name="BExQHVF9KD06AG2RXUQJ9X4PVGX4" hidden="1">#REF!</definedName>
    <definedName name="BExQHZBHVN2L4HC7ACTR73T5OCV0" localSheetId="9" hidden="1">#REF!</definedName>
    <definedName name="BExQHZBHVN2L4HC7ACTR73T5OCV0" localSheetId="12" hidden="1">#REF!</definedName>
    <definedName name="BExQHZBHVN2L4HC7ACTR73T5OCV0" localSheetId="3" hidden="1">#REF!</definedName>
    <definedName name="BExQHZBHVN2L4HC7ACTR73T5OCV0" localSheetId="10" hidden="1">#REF!</definedName>
    <definedName name="BExQHZBHVN2L4HC7ACTR73T5OCV0" hidden="1">#REF!</definedName>
    <definedName name="BExQI3O3BBL6MXZNJD1S3UD8WBUU" localSheetId="9" hidden="1">#REF!</definedName>
    <definedName name="BExQI3O3BBL6MXZNJD1S3UD8WBUU" localSheetId="12" hidden="1">#REF!</definedName>
    <definedName name="BExQI3O3BBL6MXZNJD1S3UD8WBUU" localSheetId="3" hidden="1">#REF!</definedName>
    <definedName name="BExQI3O3BBL6MXZNJD1S3UD8WBUU" localSheetId="10" hidden="1">#REF!</definedName>
    <definedName name="BExQI3O3BBL6MXZNJD1S3UD8WBUU" hidden="1">#REF!</definedName>
    <definedName name="BExQI7431UOEBYKYPVVMNXBZ2ZP2" localSheetId="9" hidden="1">#REF!</definedName>
    <definedName name="BExQI7431UOEBYKYPVVMNXBZ2ZP2" localSheetId="12" hidden="1">#REF!</definedName>
    <definedName name="BExQI7431UOEBYKYPVVMNXBZ2ZP2" localSheetId="3" hidden="1">#REF!</definedName>
    <definedName name="BExQI7431UOEBYKYPVVMNXBZ2ZP2" localSheetId="10" hidden="1">#REF!</definedName>
    <definedName name="BExQI7431UOEBYKYPVVMNXBZ2ZP2" hidden="1">#REF!</definedName>
    <definedName name="BExQI85V9TNLDJT5LTRZS10Y26SG" localSheetId="9" hidden="1">#REF!</definedName>
    <definedName name="BExQI85V9TNLDJT5LTRZS10Y26SG" localSheetId="12" hidden="1">#REF!</definedName>
    <definedName name="BExQI85V9TNLDJT5LTRZS10Y26SG" localSheetId="3" hidden="1">#REF!</definedName>
    <definedName name="BExQI85V9TNLDJT5LTRZS10Y26SG" localSheetId="10" hidden="1">#REF!</definedName>
    <definedName name="BExQI85V9TNLDJT5LTRZS10Y26SG" hidden="1">#REF!</definedName>
    <definedName name="BExQI9ICYVAAXE7L1BQSE1VWSQA9" localSheetId="9" hidden="1">#REF!</definedName>
    <definedName name="BExQI9ICYVAAXE7L1BQSE1VWSQA9" localSheetId="12" hidden="1">#REF!</definedName>
    <definedName name="BExQI9ICYVAAXE7L1BQSE1VWSQA9" localSheetId="3" hidden="1">#REF!</definedName>
    <definedName name="BExQI9ICYVAAXE7L1BQSE1VWSQA9" localSheetId="10" hidden="1">#REF!</definedName>
    <definedName name="BExQI9ICYVAAXE7L1BQSE1VWSQA9" hidden="1">#REF!</definedName>
    <definedName name="BExQIAPKHVEV8CU1L3TTHJW67FJ5" localSheetId="9" hidden="1">#REF!</definedName>
    <definedName name="BExQIAPKHVEV8CU1L3TTHJW67FJ5" localSheetId="12" hidden="1">#REF!</definedName>
    <definedName name="BExQIAPKHVEV8CU1L3TTHJW67FJ5" localSheetId="3" hidden="1">#REF!</definedName>
    <definedName name="BExQIAPKHVEV8CU1L3TTHJW67FJ5" localSheetId="10" hidden="1">#REF!</definedName>
    <definedName name="BExQIAPKHVEV8CU1L3TTHJW67FJ5" hidden="1">#REF!</definedName>
    <definedName name="BExQIAV02RGEQG6AF0CWXU3MS9BZ" localSheetId="9" hidden="1">#REF!</definedName>
    <definedName name="BExQIAV02RGEQG6AF0CWXU3MS9BZ" localSheetId="12" hidden="1">#REF!</definedName>
    <definedName name="BExQIAV02RGEQG6AF0CWXU3MS9BZ" localSheetId="3" hidden="1">#REF!</definedName>
    <definedName name="BExQIAV02RGEQG6AF0CWXU3MS9BZ" localSheetId="10" hidden="1">#REF!</definedName>
    <definedName name="BExQIAV02RGEQG6AF0CWXU3MS9BZ" hidden="1">#REF!</definedName>
    <definedName name="BExQIBB4I3Z6AUU0HYV1DHRS13M4" localSheetId="9" hidden="1">#REF!</definedName>
    <definedName name="BExQIBB4I3Z6AUU0HYV1DHRS13M4" localSheetId="12" hidden="1">#REF!</definedName>
    <definedName name="BExQIBB4I3Z6AUU0HYV1DHRS13M4" localSheetId="3" hidden="1">#REF!</definedName>
    <definedName name="BExQIBB4I3Z6AUU0HYV1DHRS13M4" localSheetId="10" hidden="1">#REF!</definedName>
    <definedName name="BExQIBB4I3Z6AUU0HYV1DHRS13M4" hidden="1">#REF!</definedName>
    <definedName name="BExQIBWPAXU7HJZLKGJZY3EB7MIS" localSheetId="9" hidden="1">#REF!</definedName>
    <definedName name="BExQIBWPAXU7HJZLKGJZY3EB7MIS" localSheetId="12" hidden="1">#REF!</definedName>
    <definedName name="BExQIBWPAXU7HJZLKGJZY3EB7MIS" localSheetId="3" hidden="1">#REF!</definedName>
    <definedName name="BExQIBWPAXU7HJZLKGJZY3EB7MIS" localSheetId="10" hidden="1">#REF!</definedName>
    <definedName name="BExQIBWPAXU7HJZLKGJZY3EB7MIS" hidden="1">#REF!</definedName>
    <definedName name="BExQIHLP9AT969BKBF22IGW76GLI" localSheetId="9" hidden="1">#REF!</definedName>
    <definedName name="BExQIHLP9AT969BKBF22IGW76GLI" localSheetId="12" hidden="1">#REF!</definedName>
    <definedName name="BExQIHLP9AT969BKBF22IGW76GLI" localSheetId="3" hidden="1">#REF!</definedName>
    <definedName name="BExQIHLP9AT969BKBF22IGW76GLI" localSheetId="10" hidden="1">#REF!</definedName>
    <definedName name="BExQIHLP9AT969BKBF22IGW76GLI" hidden="1">#REF!</definedName>
    <definedName name="BExQIS8O6R36CI01XRY9ISM99TW9" localSheetId="9" hidden="1">#REF!</definedName>
    <definedName name="BExQIS8O6R36CI01XRY9ISM99TW9" localSheetId="12" hidden="1">#REF!</definedName>
    <definedName name="BExQIS8O6R36CI01XRY9ISM99TW9" localSheetId="3" hidden="1">#REF!</definedName>
    <definedName name="BExQIS8O6R36CI01XRY9ISM99TW9" localSheetId="10" hidden="1">#REF!</definedName>
    <definedName name="BExQIS8O6R36CI01XRY9ISM99TW9" hidden="1">#REF!</definedName>
    <definedName name="BExQIVJB9MJ25NDUHTCVMSODJY2C" localSheetId="9" hidden="1">#REF!</definedName>
    <definedName name="BExQIVJB9MJ25NDUHTCVMSODJY2C" localSheetId="12" hidden="1">#REF!</definedName>
    <definedName name="BExQIVJB9MJ25NDUHTCVMSODJY2C" localSheetId="3" hidden="1">#REF!</definedName>
    <definedName name="BExQIVJB9MJ25NDUHTCVMSODJY2C" localSheetId="10" hidden="1">#REF!</definedName>
    <definedName name="BExQIVJB9MJ25NDUHTCVMSODJY2C" hidden="1">#REF!</definedName>
    <definedName name="BExQIWAEMVTWAU39DWIXT17K2A9Z" localSheetId="9" hidden="1">#REF!</definedName>
    <definedName name="BExQIWAEMVTWAU39DWIXT17K2A9Z" localSheetId="12" hidden="1">#REF!</definedName>
    <definedName name="BExQIWAEMVTWAU39DWIXT17K2A9Z" localSheetId="3" hidden="1">#REF!</definedName>
    <definedName name="BExQIWAEMVTWAU39DWIXT17K2A9Z" localSheetId="10" hidden="1">#REF!</definedName>
    <definedName name="BExQIWAEMVTWAU39DWIXT17K2A9Z" hidden="1">#REF!</definedName>
    <definedName name="BExQJ72T8UR0U461ZLEGOOEPCDIG" localSheetId="9" hidden="1">#REF!</definedName>
    <definedName name="BExQJ72T8UR0U461ZLEGOOEPCDIG" localSheetId="12" hidden="1">#REF!</definedName>
    <definedName name="BExQJ72T8UR0U461ZLEGOOEPCDIG" localSheetId="3" hidden="1">#REF!</definedName>
    <definedName name="BExQJ72T8UR0U461ZLEGOOEPCDIG" localSheetId="10" hidden="1">#REF!</definedName>
    <definedName name="BExQJ72T8UR0U461ZLEGOOEPCDIG" hidden="1">#REF!</definedName>
    <definedName name="BExQJAZ2QDORCR0K8PR9VHQZ4Y3P" localSheetId="9" hidden="1">#REF!</definedName>
    <definedName name="BExQJAZ2QDORCR0K8PR9VHQZ4Y3P" localSheetId="12" hidden="1">#REF!</definedName>
    <definedName name="BExQJAZ2QDORCR0K8PR9VHQZ4Y3P" localSheetId="3" hidden="1">#REF!</definedName>
    <definedName name="BExQJAZ2QDORCR0K8PR9VHQZ4Y3P" localSheetId="10" hidden="1">#REF!</definedName>
    <definedName name="BExQJAZ2QDORCR0K8PR9VHQZ4Y3P" hidden="1">#REF!</definedName>
    <definedName name="BExQJBF7LAX128WR7VTMJC88ZLPG" localSheetId="9" hidden="1">#REF!</definedName>
    <definedName name="BExQJBF7LAX128WR7VTMJC88ZLPG" localSheetId="12" hidden="1">#REF!</definedName>
    <definedName name="BExQJBF7LAX128WR7VTMJC88ZLPG" localSheetId="3" hidden="1">#REF!</definedName>
    <definedName name="BExQJBF7LAX128WR7VTMJC88ZLPG" localSheetId="10" hidden="1">#REF!</definedName>
    <definedName name="BExQJBF7LAX128WR7VTMJC88ZLPG" hidden="1">#REF!</definedName>
    <definedName name="BExQJEVCKX6KZHNCLYXY7D0MX5KN" localSheetId="9" hidden="1">#REF!</definedName>
    <definedName name="BExQJEVCKX6KZHNCLYXY7D0MX5KN" localSheetId="12" hidden="1">#REF!</definedName>
    <definedName name="BExQJEVCKX6KZHNCLYXY7D0MX5KN" localSheetId="3" hidden="1">#REF!</definedName>
    <definedName name="BExQJEVCKX6KZHNCLYXY7D0MX5KN" localSheetId="10" hidden="1">#REF!</definedName>
    <definedName name="BExQJEVCKX6KZHNCLYXY7D0MX5KN" hidden="1">#REF!</definedName>
    <definedName name="BExQJJYSDX8B0J1QGF2HL071KKA3" localSheetId="9" hidden="1">#REF!</definedName>
    <definedName name="BExQJJYSDX8B0J1QGF2HL071KKA3" localSheetId="12" hidden="1">#REF!</definedName>
    <definedName name="BExQJJYSDX8B0J1QGF2HL071KKA3" localSheetId="3" hidden="1">#REF!</definedName>
    <definedName name="BExQJJYSDX8B0J1QGF2HL071KKA3" localSheetId="10" hidden="1">#REF!</definedName>
    <definedName name="BExQJJYSDX8B0J1QGF2HL071KKA3" hidden="1">#REF!</definedName>
    <definedName name="BExQK1HV6SQQ7CP8H8IUKI9TYXTD" localSheetId="9" hidden="1">#REF!</definedName>
    <definedName name="BExQK1HV6SQQ7CP8H8IUKI9TYXTD" localSheetId="12" hidden="1">#REF!</definedName>
    <definedName name="BExQK1HV6SQQ7CP8H8IUKI9TYXTD" localSheetId="3" hidden="1">#REF!</definedName>
    <definedName name="BExQK1HV6SQQ7CP8H8IUKI9TYXTD" localSheetId="10" hidden="1">#REF!</definedName>
    <definedName name="BExQK1HV6SQQ7CP8H8IUKI9TYXTD" hidden="1">#REF!</definedName>
    <definedName name="BExQK3LE5CSBW1E4H4KHW548FL2R" localSheetId="9" hidden="1">#REF!</definedName>
    <definedName name="BExQK3LE5CSBW1E4H4KHW548FL2R" localSheetId="12" hidden="1">#REF!</definedName>
    <definedName name="BExQK3LE5CSBW1E4H4KHW548FL2R" localSheetId="3" hidden="1">#REF!</definedName>
    <definedName name="BExQK3LE5CSBW1E4H4KHW548FL2R" localSheetId="10" hidden="1">#REF!</definedName>
    <definedName name="BExQK3LE5CSBW1E4H4KHW548FL2R" hidden="1">#REF!</definedName>
    <definedName name="BExQKG6LD6PLNDGNGO9DJXY865BR" localSheetId="9" hidden="1">#REF!</definedName>
    <definedName name="BExQKG6LD6PLNDGNGO9DJXY865BR" localSheetId="12" hidden="1">#REF!</definedName>
    <definedName name="BExQKG6LD6PLNDGNGO9DJXY865BR" localSheetId="3" hidden="1">#REF!</definedName>
    <definedName name="BExQKG6LD6PLNDGNGO9DJXY865BR" localSheetId="10" hidden="1">#REF!</definedName>
    <definedName name="BExQKG6LD6PLNDGNGO9DJXY865BR" hidden="1">#REF!</definedName>
    <definedName name="BExQKUKG8I4CGS9QYSD0H7NHP4JN" localSheetId="9" hidden="1">#REF!</definedName>
    <definedName name="BExQKUKG8I4CGS9QYSD0H7NHP4JN" localSheetId="12" hidden="1">#REF!</definedName>
    <definedName name="BExQKUKG8I4CGS9QYSD0H7NHP4JN" localSheetId="3" hidden="1">#REF!</definedName>
    <definedName name="BExQKUKG8I4CGS9QYSD0H7NHP4JN" localSheetId="10" hidden="1">#REF!</definedName>
    <definedName name="BExQKUKG8I4CGS9QYSD0H7NHP4JN" hidden="1">#REF!</definedName>
    <definedName name="BExQL2NSE8OYZFXQH8A23RMVMFW7" localSheetId="9" hidden="1">#REF!</definedName>
    <definedName name="BExQL2NSE8OYZFXQH8A23RMVMFW7" localSheetId="12" hidden="1">#REF!</definedName>
    <definedName name="BExQL2NSE8OYZFXQH8A23RMVMFW7" localSheetId="3" hidden="1">#REF!</definedName>
    <definedName name="BExQL2NSE8OYZFXQH8A23RMVMFW7" localSheetId="10" hidden="1">#REF!</definedName>
    <definedName name="BExQL2NSE8OYZFXQH8A23RMVMFW7" hidden="1">#REF!</definedName>
    <definedName name="BExQL4GJ3LZJL6JDEHT7UDXW90TV" localSheetId="12" hidden="1">#REF!</definedName>
    <definedName name="BExQL4GJ3LZJL6JDEHT7UDXW90TV" hidden="1">#REF!</definedName>
    <definedName name="BExQLE1TOW3A287TQB0AVWENT8O1" localSheetId="9" hidden="1">#REF!</definedName>
    <definedName name="BExQLE1TOW3A287TQB0AVWENT8O1" localSheetId="12" hidden="1">#REF!</definedName>
    <definedName name="BExQLE1TOW3A287TQB0AVWENT8O1" localSheetId="3" hidden="1">#REF!</definedName>
    <definedName name="BExQLE1TOW3A287TQB0AVWENT8O1" localSheetId="10" hidden="1">#REF!</definedName>
    <definedName name="BExQLE1TOW3A287TQB0AVWENT8O1" hidden="1">#REF!</definedName>
    <definedName name="BExRYOYB4A3E5F6MTROY69LR0PMG" localSheetId="9" hidden="1">#REF!</definedName>
    <definedName name="BExRYOYB4A3E5F6MTROY69LR0PMG" localSheetId="12" hidden="1">#REF!</definedName>
    <definedName name="BExRYOYB4A3E5F6MTROY69LR0PMG" localSheetId="3" hidden="1">#REF!</definedName>
    <definedName name="BExRYOYB4A3E5F6MTROY69LR0PMG" localSheetId="10" hidden="1">#REF!</definedName>
    <definedName name="BExRYOYB4A3E5F6MTROY69LR0PMG" hidden="1">#REF!</definedName>
    <definedName name="BExRYZLA9EW71H4SXQR525S72LLP" localSheetId="9" hidden="1">#REF!</definedName>
    <definedName name="BExRYZLA9EW71H4SXQR525S72LLP" localSheetId="12" hidden="1">#REF!</definedName>
    <definedName name="BExRYZLA9EW71H4SXQR525S72LLP" localSheetId="3" hidden="1">#REF!</definedName>
    <definedName name="BExRYZLA9EW71H4SXQR525S72LLP" localSheetId="10" hidden="1">#REF!</definedName>
    <definedName name="BExRYZLA9EW71H4SXQR525S72LLP" hidden="1">#REF!</definedName>
    <definedName name="BExRZ66M8G9FQ0VFP077QSZBSOA5" localSheetId="9" hidden="1">#REF!</definedName>
    <definedName name="BExRZ66M8G9FQ0VFP077QSZBSOA5" localSheetId="12" hidden="1">#REF!</definedName>
    <definedName name="BExRZ66M8G9FQ0VFP077QSZBSOA5" localSheetId="3" hidden="1">#REF!</definedName>
    <definedName name="BExRZ66M8G9FQ0VFP077QSZBSOA5" localSheetId="10" hidden="1">#REF!</definedName>
    <definedName name="BExRZ66M8G9FQ0VFP077QSZBSOA5" hidden="1">#REF!</definedName>
    <definedName name="BExRZ8FMQQL46I8AQWU17LRNZD5T" localSheetId="9" hidden="1">#REF!</definedName>
    <definedName name="BExRZ8FMQQL46I8AQWU17LRNZD5T" localSheetId="12" hidden="1">#REF!</definedName>
    <definedName name="BExRZ8FMQQL46I8AQWU17LRNZD5T" localSheetId="3" hidden="1">#REF!</definedName>
    <definedName name="BExRZ8FMQQL46I8AQWU17LRNZD5T" localSheetId="10" hidden="1">#REF!</definedName>
    <definedName name="BExRZ8FMQQL46I8AQWU17LRNZD5T" hidden="1">#REF!</definedName>
    <definedName name="BExRZIRRIXRUMZ5GOO95S7460BMP" localSheetId="9" hidden="1">#REF!</definedName>
    <definedName name="BExRZIRRIXRUMZ5GOO95S7460BMP" localSheetId="12" hidden="1">#REF!</definedName>
    <definedName name="BExRZIRRIXRUMZ5GOO95S7460BMP" localSheetId="3" hidden="1">#REF!</definedName>
    <definedName name="BExRZIRRIXRUMZ5GOO95S7460BMP" localSheetId="10" hidden="1">#REF!</definedName>
    <definedName name="BExRZIRRIXRUMZ5GOO95S7460BMP" hidden="1">#REF!</definedName>
    <definedName name="BExRZJTNBKKPK7SB4LA31O3OH6PO" localSheetId="9" hidden="1">#REF!</definedName>
    <definedName name="BExRZJTNBKKPK7SB4LA31O3OH6PO" localSheetId="12" hidden="1">#REF!</definedName>
    <definedName name="BExRZJTNBKKPK7SB4LA31O3OH6PO" localSheetId="3" hidden="1">#REF!</definedName>
    <definedName name="BExRZJTNBKKPK7SB4LA31O3OH6PO" localSheetId="10" hidden="1">#REF!</definedName>
    <definedName name="BExRZJTNBKKPK7SB4LA31O3OH6PO" hidden="1">#REF!</definedName>
    <definedName name="BExRZK9RAHMM0ZLTNSK7A4LDC42D" localSheetId="9" hidden="1">#REF!</definedName>
    <definedName name="BExRZK9RAHMM0ZLTNSK7A4LDC42D" localSheetId="12" hidden="1">#REF!</definedName>
    <definedName name="BExRZK9RAHMM0ZLTNSK7A4LDC42D" localSheetId="3" hidden="1">#REF!</definedName>
    <definedName name="BExRZK9RAHMM0ZLTNSK7A4LDC42D" localSheetId="10" hidden="1">#REF!</definedName>
    <definedName name="BExRZK9RAHMM0ZLTNSK7A4LDC42D" hidden="1">#REF!</definedName>
    <definedName name="BExRZNF461H0WDF36L3U0UQSJGZB" localSheetId="9" hidden="1">#REF!</definedName>
    <definedName name="BExRZNF461H0WDF36L3U0UQSJGZB" localSheetId="12" hidden="1">#REF!</definedName>
    <definedName name="BExRZNF461H0WDF36L3U0UQSJGZB" localSheetId="3" hidden="1">#REF!</definedName>
    <definedName name="BExRZNF461H0WDF36L3U0UQSJGZB" localSheetId="10" hidden="1">#REF!</definedName>
    <definedName name="BExRZNF461H0WDF36L3U0UQSJGZB" hidden="1">#REF!</definedName>
    <definedName name="BExRZOGSR69INI6GAEPHDWSNK5Q4" localSheetId="9" hidden="1">#REF!</definedName>
    <definedName name="BExRZOGSR69INI6GAEPHDWSNK5Q4" localSheetId="12" hidden="1">#REF!</definedName>
    <definedName name="BExRZOGSR69INI6GAEPHDWSNK5Q4" localSheetId="3" hidden="1">#REF!</definedName>
    <definedName name="BExRZOGSR69INI6GAEPHDWSNK5Q4" localSheetId="10" hidden="1">#REF!</definedName>
    <definedName name="BExRZOGSR69INI6GAEPHDWSNK5Q4" hidden="1">#REF!</definedName>
    <definedName name="BExS0ASQBKRTPDWFK0KUDFOS9LE5" localSheetId="9" hidden="1">#REF!</definedName>
    <definedName name="BExS0ASQBKRTPDWFK0KUDFOS9LE5" localSheetId="12" hidden="1">#REF!</definedName>
    <definedName name="BExS0ASQBKRTPDWFK0KUDFOS9LE5" localSheetId="3" hidden="1">#REF!</definedName>
    <definedName name="BExS0ASQBKRTPDWFK0KUDFOS9LE5" localSheetId="10" hidden="1">#REF!</definedName>
    <definedName name="BExS0ASQBKRTPDWFK0KUDFOS9LE5" hidden="1">#REF!</definedName>
    <definedName name="BExS0GHQUF6YT0RU3TKDEO8CSJYB" localSheetId="9" hidden="1">#REF!</definedName>
    <definedName name="BExS0GHQUF6YT0RU3TKDEO8CSJYB" localSheetId="12" hidden="1">#REF!</definedName>
    <definedName name="BExS0GHQUF6YT0RU3TKDEO8CSJYB" localSheetId="3" hidden="1">#REF!</definedName>
    <definedName name="BExS0GHQUF6YT0RU3TKDEO8CSJYB" localSheetId="10" hidden="1">#REF!</definedName>
    <definedName name="BExS0GHQUF6YT0RU3TKDEO8CSJYB" hidden="1">#REF!</definedName>
    <definedName name="BExS0K8IHC45I78DMZBOJ1P13KQA" localSheetId="9" hidden="1">#REF!</definedName>
    <definedName name="BExS0K8IHC45I78DMZBOJ1P13KQA" localSheetId="12" hidden="1">#REF!</definedName>
    <definedName name="BExS0K8IHC45I78DMZBOJ1P13KQA" localSheetId="3" hidden="1">#REF!</definedName>
    <definedName name="BExS0K8IHC45I78DMZBOJ1P13KQA" localSheetId="10" hidden="1">#REF!</definedName>
    <definedName name="BExS0K8IHC45I78DMZBOJ1P13KQA" hidden="1">#REF!</definedName>
    <definedName name="BExS0L4WP69XXUFHED98XIEPB593" localSheetId="9" hidden="1">#REF!</definedName>
    <definedName name="BExS0L4WP69XXUFHED98XIEPB593" localSheetId="12" hidden="1">#REF!</definedName>
    <definedName name="BExS0L4WP69XXUFHED98XIEPB593" localSheetId="3" hidden="1">#REF!</definedName>
    <definedName name="BExS0L4WP69XXUFHED98XIEPB593" localSheetId="10" hidden="1">#REF!</definedName>
    <definedName name="BExS0L4WP69XXUFHED98XIEPB593" hidden="1">#REF!</definedName>
    <definedName name="BExS0Z2O2N4AJXFEPN87NU9ZGAHG" localSheetId="9" hidden="1">#REF!</definedName>
    <definedName name="BExS0Z2O2N4AJXFEPN87NU9ZGAHG" localSheetId="12" hidden="1">#REF!</definedName>
    <definedName name="BExS0Z2O2N4AJXFEPN87NU9ZGAHG" localSheetId="3" hidden="1">#REF!</definedName>
    <definedName name="BExS0Z2O2N4AJXFEPN87NU9ZGAHG" localSheetId="10" hidden="1">#REF!</definedName>
    <definedName name="BExS0Z2O2N4AJXFEPN87NU9ZGAHG" hidden="1">#REF!</definedName>
    <definedName name="BExS15IJV0WW662NXQUVT3FGP4ST" localSheetId="9" hidden="1">#REF!</definedName>
    <definedName name="BExS15IJV0WW662NXQUVT3FGP4ST" localSheetId="12" hidden="1">#REF!</definedName>
    <definedName name="BExS15IJV0WW662NXQUVT3FGP4ST" localSheetId="3" hidden="1">#REF!</definedName>
    <definedName name="BExS15IJV0WW662NXQUVT3FGP4ST" localSheetId="10" hidden="1">#REF!</definedName>
    <definedName name="BExS15IJV0WW662NXQUVT3FGP4ST" hidden="1">#REF!</definedName>
    <definedName name="BExS18T8TBNEPF4AU1VJ268XLF3L" localSheetId="9" hidden="1">#REF!</definedName>
    <definedName name="BExS18T8TBNEPF4AU1VJ268XLF3L" localSheetId="12" hidden="1">#REF!</definedName>
    <definedName name="BExS18T8TBNEPF4AU1VJ268XLF3L" localSheetId="3" hidden="1">#REF!</definedName>
    <definedName name="BExS18T8TBNEPF4AU1VJ268XLF3L" localSheetId="10" hidden="1">#REF!</definedName>
    <definedName name="BExS18T8TBNEPF4AU1VJ268XLF3L" hidden="1">#REF!</definedName>
    <definedName name="BExS194110MR25BYJI3CJ2EGZ8XT" localSheetId="9" hidden="1">#REF!</definedName>
    <definedName name="BExS194110MR25BYJI3CJ2EGZ8XT" localSheetId="12" hidden="1">#REF!</definedName>
    <definedName name="BExS194110MR25BYJI3CJ2EGZ8XT" localSheetId="3" hidden="1">#REF!</definedName>
    <definedName name="BExS194110MR25BYJI3CJ2EGZ8XT" localSheetId="10" hidden="1">#REF!</definedName>
    <definedName name="BExS194110MR25BYJI3CJ2EGZ8XT" hidden="1">#REF!</definedName>
    <definedName name="BExS1BNVGNSGD4EP90QL8WXYWZ66" localSheetId="9" hidden="1">#REF!</definedName>
    <definedName name="BExS1BNVGNSGD4EP90QL8WXYWZ66" localSheetId="12" hidden="1">#REF!</definedName>
    <definedName name="BExS1BNVGNSGD4EP90QL8WXYWZ66" localSheetId="3" hidden="1">#REF!</definedName>
    <definedName name="BExS1BNVGNSGD4EP90QL8WXYWZ66" localSheetId="10" hidden="1">#REF!</definedName>
    <definedName name="BExS1BNVGNSGD4EP90QL8WXYWZ66" hidden="1">#REF!</definedName>
    <definedName name="BExS1UE39N6NCND7MAARSBWXS6HU" localSheetId="9" hidden="1">#REF!</definedName>
    <definedName name="BExS1UE39N6NCND7MAARSBWXS6HU" localSheetId="12" hidden="1">#REF!</definedName>
    <definedName name="BExS1UE39N6NCND7MAARSBWXS6HU" localSheetId="3" hidden="1">#REF!</definedName>
    <definedName name="BExS1UE39N6NCND7MAARSBWXS6HU" localSheetId="10" hidden="1">#REF!</definedName>
    <definedName name="BExS1UE39N6NCND7MAARSBWXS6HU" hidden="1">#REF!</definedName>
    <definedName name="BExS226HTWL5WVC76MP5A1IBI8WD" localSheetId="9" hidden="1">#REF!</definedName>
    <definedName name="BExS226HTWL5WVC76MP5A1IBI8WD" localSheetId="12" hidden="1">#REF!</definedName>
    <definedName name="BExS226HTWL5WVC76MP5A1IBI8WD" localSheetId="3" hidden="1">#REF!</definedName>
    <definedName name="BExS226HTWL5WVC76MP5A1IBI8WD" localSheetId="10" hidden="1">#REF!</definedName>
    <definedName name="BExS226HTWL5WVC76MP5A1IBI8WD" hidden="1">#REF!</definedName>
    <definedName name="BExS26OI2QNNAH2WMDD95Z400048" localSheetId="9" hidden="1">#REF!</definedName>
    <definedName name="BExS26OI2QNNAH2WMDD95Z400048" localSheetId="12" hidden="1">#REF!</definedName>
    <definedName name="BExS26OI2QNNAH2WMDD95Z400048" localSheetId="3" hidden="1">#REF!</definedName>
    <definedName name="BExS26OI2QNNAH2WMDD95Z400048" localSheetId="10" hidden="1">#REF!</definedName>
    <definedName name="BExS26OI2QNNAH2WMDD95Z400048" hidden="1">#REF!</definedName>
    <definedName name="BExS2D4EI622QRKZKVDPRE66M4XA" localSheetId="9" hidden="1">#REF!</definedName>
    <definedName name="BExS2D4EI622QRKZKVDPRE66M4XA" localSheetId="12" hidden="1">#REF!</definedName>
    <definedName name="BExS2D4EI622QRKZKVDPRE66M4XA" localSheetId="3" hidden="1">#REF!</definedName>
    <definedName name="BExS2D4EI622QRKZKVDPRE66M4XA" localSheetId="10" hidden="1">#REF!</definedName>
    <definedName name="BExS2D4EI622QRKZKVDPRE66M4XA" hidden="1">#REF!</definedName>
    <definedName name="BExS2DF6B4ZUF3VZLI4G6LJ3BF38" localSheetId="9" hidden="1">#REF!</definedName>
    <definedName name="BExS2DF6B4ZUF3VZLI4G6LJ3BF38" localSheetId="12" hidden="1">#REF!</definedName>
    <definedName name="BExS2DF6B4ZUF3VZLI4G6LJ3BF38" localSheetId="3" hidden="1">#REF!</definedName>
    <definedName name="BExS2DF6B4ZUF3VZLI4G6LJ3BF38" localSheetId="10" hidden="1">#REF!</definedName>
    <definedName name="BExS2DF6B4ZUF3VZLI4G6LJ3BF38" hidden="1">#REF!</definedName>
    <definedName name="BExS2GKEA6VM3PDWKD7XI0KRUHTW" localSheetId="9" hidden="1">#REF!</definedName>
    <definedName name="BExS2GKEA6VM3PDWKD7XI0KRUHTW" localSheetId="12" hidden="1">#REF!</definedName>
    <definedName name="BExS2GKEA6VM3PDWKD7XI0KRUHTW" localSheetId="3" hidden="1">#REF!</definedName>
    <definedName name="BExS2GKEA6VM3PDWKD7XI0KRUHTW" localSheetId="10" hidden="1">#REF!</definedName>
    <definedName name="BExS2GKEA6VM3PDWKD7XI0KRUHTW" hidden="1">#REF!</definedName>
    <definedName name="BExS2I2HVU314TXI2DYFRY8XV913" localSheetId="9" hidden="1">#REF!</definedName>
    <definedName name="BExS2I2HVU314TXI2DYFRY8XV913" localSheetId="12" hidden="1">#REF!</definedName>
    <definedName name="BExS2I2HVU314TXI2DYFRY8XV913" localSheetId="3" hidden="1">#REF!</definedName>
    <definedName name="BExS2I2HVU314TXI2DYFRY8XV913" localSheetId="10" hidden="1">#REF!</definedName>
    <definedName name="BExS2I2HVU314TXI2DYFRY8XV913" hidden="1">#REF!</definedName>
    <definedName name="BExS2QB5FS5LYTFYO4BROTWG3OV5" localSheetId="9" hidden="1">#REF!</definedName>
    <definedName name="BExS2QB5FS5LYTFYO4BROTWG3OV5" localSheetId="12" hidden="1">#REF!</definedName>
    <definedName name="BExS2QB5FS5LYTFYO4BROTWG3OV5" localSheetId="3" hidden="1">#REF!</definedName>
    <definedName name="BExS2QB5FS5LYTFYO4BROTWG3OV5" localSheetId="10" hidden="1">#REF!</definedName>
    <definedName name="BExS2QB5FS5LYTFYO4BROTWG3OV5" hidden="1">#REF!</definedName>
    <definedName name="BExS2TLU1HONYV6S3ZD9T12D7CIG" localSheetId="9" hidden="1">#REF!</definedName>
    <definedName name="BExS2TLU1HONYV6S3ZD9T12D7CIG" localSheetId="12" hidden="1">#REF!</definedName>
    <definedName name="BExS2TLU1HONYV6S3ZD9T12D7CIG" localSheetId="3" hidden="1">#REF!</definedName>
    <definedName name="BExS2TLU1HONYV6S3ZD9T12D7CIG" localSheetId="10" hidden="1">#REF!</definedName>
    <definedName name="BExS2TLU1HONYV6S3ZD9T12D7CIG" hidden="1">#REF!</definedName>
    <definedName name="BExS2WLQUVBRZJWQTWUU4CYDY4IN" localSheetId="9" hidden="1">#REF!</definedName>
    <definedName name="BExS2WLQUVBRZJWQTWUU4CYDY4IN" localSheetId="12" hidden="1">#REF!</definedName>
    <definedName name="BExS2WLQUVBRZJWQTWUU4CYDY4IN" localSheetId="3" hidden="1">#REF!</definedName>
    <definedName name="BExS2WLQUVBRZJWQTWUU4CYDY4IN" localSheetId="10" hidden="1">#REF!</definedName>
    <definedName name="BExS2WLQUVBRZJWQTWUU4CYDY4IN" hidden="1">#REF!</definedName>
    <definedName name="BExS2YJQV4NUX6135T90Z1Y5R26Q" localSheetId="9" hidden="1">#REF!</definedName>
    <definedName name="BExS2YJQV4NUX6135T90Z1Y5R26Q" localSheetId="12" hidden="1">#REF!</definedName>
    <definedName name="BExS2YJQV4NUX6135T90Z1Y5R26Q" localSheetId="3" hidden="1">#REF!</definedName>
    <definedName name="BExS2YJQV4NUX6135T90Z1Y5R26Q" localSheetId="10" hidden="1">#REF!</definedName>
    <definedName name="BExS2YJQV4NUX6135T90Z1Y5R26Q" hidden="1">#REF!</definedName>
    <definedName name="BExS318UV9I2FXPQQWUKKX00QLPJ" localSheetId="9" hidden="1">#REF!</definedName>
    <definedName name="BExS318UV9I2FXPQQWUKKX00QLPJ" localSheetId="12" hidden="1">#REF!</definedName>
    <definedName name="BExS318UV9I2FXPQQWUKKX00QLPJ" localSheetId="3" hidden="1">#REF!</definedName>
    <definedName name="BExS318UV9I2FXPQQWUKKX00QLPJ" localSheetId="10" hidden="1">#REF!</definedName>
    <definedName name="BExS318UV9I2FXPQQWUKKX00QLPJ" hidden="1">#REF!</definedName>
    <definedName name="BExS3LBS0SMTHALVM4NRI1BAV1NP" localSheetId="9" hidden="1">#REF!</definedName>
    <definedName name="BExS3LBS0SMTHALVM4NRI1BAV1NP" localSheetId="12" hidden="1">#REF!</definedName>
    <definedName name="BExS3LBS0SMTHALVM4NRI1BAV1NP" localSheetId="3" hidden="1">#REF!</definedName>
    <definedName name="BExS3LBS0SMTHALVM4NRI1BAV1NP" localSheetId="10" hidden="1">#REF!</definedName>
    <definedName name="BExS3LBS0SMTHALVM4NRI1BAV1NP" hidden="1">#REF!</definedName>
    <definedName name="BExS3MTQ75VBXDGEBURP6YT8RROE" localSheetId="9" hidden="1">#REF!</definedName>
    <definedName name="BExS3MTQ75VBXDGEBURP6YT8RROE" localSheetId="12" hidden="1">#REF!</definedName>
    <definedName name="BExS3MTQ75VBXDGEBURP6YT8RROE" localSheetId="3" hidden="1">#REF!</definedName>
    <definedName name="BExS3MTQ75VBXDGEBURP6YT8RROE" localSheetId="10" hidden="1">#REF!</definedName>
    <definedName name="BExS3MTQ75VBXDGEBURP6YT8RROE" hidden="1">#REF!</definedName>
    <definedName name="BExS3OMGYO0DFN5186UFKEXZ2RX3" localSheetId="9" hidden="1">#REF!</definedName>
    <definedName name="BExS3OMGYO0DFN5186UFKEXZ2RX3" localSheetId="12" hidden="1">#REF!</definedName>
    <definedName name="BExS3OMGYO0DFN5186UFKEXZ2RX3" localSheetId="3" hidden="1">#REF!</definedName>
    <definedName name="BExS3OMGYO0DFN5186UFKEXZ2RX3" localSheetId="10" hidden="1">#REF!</definedName>
    <definedName name="BExS3OMGYO0DFN5186UFKEXZ2RX3" hidden="1">#REF!</definedName>
    <definedName name="BExS3SDERJ27OER67TIGOVZU13A2" localSheetId="9" hidden="1">#REF!</definedName>
    <definedName name="BExS3SDERJ27OER67TIGOVZU13A2" localSheetId="12" hidden="1">#REF!</definedName>
    <definedName name="BExS3SDERJ27OER67TIGOVZU13A2" localSheetId="3" hidden="1">#REF!</definedName>
    <definedName name="BExS3SDERJ27OER67TIGOVZU13A2" localSheetId="10" hidden="1">#REF!</definedName>
    <definedName name="BExS3SDERJ27OER67TIGOVZU13A2" hidden="1">#REF!</definedName>
    <definedName name="BExS3STIH9SFG0R6H30P191QZE98" localSheetId="9" hidden="1">#REF!</definedName>
    <definedName name="BExS3STIH9SFG0R6H30P191QZE98" localSheetId="12" hidden="1">#REF!</definedName>
    <definedName name="BExS3STIH9SFG0R6H30P191QZE98" localSheetId="3" hidden="1">#REF!</definedName>
    <definedName name="BExS3STIH9SFG0R6H30P191QZE98" localSheetId="10" hidden="1">#REF!</definedName>
    <definedName name="BExS3STIH9SFG0R6H30P191QZE98" hidden="1">#REF!</definedName>
    <definedName name="BExS46R5WDNU5KL04FKY5LHJUCB8" localSheetId="9" hidden="1">#REF!</definedName>
    <definedName name="BExS46R5WDNU5KL04FKY5LHJUCB8" localSheetId="12" hidden="1">#REF!</definedName>
    <definedName name="BExS46R5WDNU5KL04FKY5LHJUCB8" localSheetId="3" hidden="1">#REF!</definedName>
    <definedName name="BExS46R5WDNU5KL04FKY5LHJUCB8" localSheetId="10" hidden="1">#REF!</definedName>
    <definedName name="BExS46R5WDNU5KL04FKY5LHJUCB8" hidden="1">#REF!</definedName>
    <definedName name="BExS4ASWKM93XA275AXHYP8AG6SU" localSheetId="9" hidden="1">#REF!</definedName>
    <definedName name="BExS4ASWKM93XA275AXHYP8AG6SU" localSheetId="12" hidden="1">#REF!</definedName>
    <definedName name="BExS4ASWKM93XA275AXHYP8AG6SU" localSheetId="3" hidden="1">#REF!</definedName>
    <definedName name="BExS4ASWKM93XA275AXHYP8AG6SU" localSheetId="10" hidden="1">#REF!</definedName>
    <definedName name="BExS4ASWKM93XA275AXHYP8AG6SU" hidden="1">#REF!</definedName>
    <definedName name="BExS4IANBC4RO7HIK0MZZ2RPQU78" localSheetId="9" hidden="1">#REF!</definedName>
    <definedName name="BExS4IANBC4RO7HIK0MZZ2RPQU78" localSheetId="12" hidden="1">#REF!</definedName>
    <definedName name="BExS4IANBC4RO7HIK0MZZ2RPQU78" localSheetId="3" hidden="1">#REF!</definedName>
    <definedName name="BExS4IANBC4RO7HIK0MZZ2RPQU78" localSheetId="10" hidden="1">#REF!</definedName>
    <definedName name="BExS4IANBC4RO7HIK0MZZ2RPQU78" hidden="1">#REF!</definedName>
    <definedName name="BExS4JN3Y6SVBKILQK0R9HS45Y52" localSheetId="9" hidden="1">#REF!</definedName>
    <definedName name="BExS4JN3Y6SVBKILQK0R9HS45Y52" localSheetId="12" hidden="1">#REF!</definedName>
    <definedName name="BExS4JN3Y6SVBKILQK0R9HS45Y52" localSheetId="3" hidden="1">#REF!</definedName>
    <definedName name="BExS4JN3Y6SVBKILQK0R9HS45Y52" localSheetId="10" hidden="1">#REF!</definedName>
    <definedName name="BExS4JN3Y6SVBKILQK0R9HS45Y52" hidden="1">#REF!</definedName>
    <definedName name="BExS4P6S41O6Z6BED77U3GD9PNH1" localSheetId="9" hidden="1">#REF!</definedName>
    <definedName name="BExS4P6S41O6Z6BED77U3GD9PNH1" localSheetId="12" hidden="1">#REF!</definedName>
    <definedName name="BExS4P6S41O6Z6BED77U3GD9PNH1" localSheetId="3" hidden="1">#REF!</definedName>
    <definedName name="BExS4P6S41O6Z6BED77U3GD9PNH1" localSheetId="10" hidden="1">#REF!</definedName>
    <definedName name="BExS4P6S41O6Z6BED77U3GD9PNH1" hidden="1">#REF!</definedName>
    <definedName name="BExS4PXPURUHFBOKYFJD5J1J2RXC" localSheetId="9" hidden="1">#REF!</definedName>
    <definedName name="BExS4PXPURUHFBOKYFJD5J1J2RXC" localSheetId="12" hidden="1">#REF!</definedName>
    <definedName name="BExS4PXPURUHFBOKYFJD5J1J2RXC" localSheetId="3" hidden="1">#REF!</definedName>
    <definedName name="BExS4PXPURUHFBOKYFJD5J1J2RXC" localSheetId="10" hidden="1">#REF!</definedName>
    <definedName name="BExS4PXPURUHFBOKYFJD5J1J2RXC" hidden="1">#REF!</definedName>
    <definedName name="BExS4T32HD3YGJ91HTJ2IGVX6V4O" localSheetId="9" hidden="1">#REF!</definedName>
    <definedName name="BExS4T32HD3YGJ91HTJ2IGVX6V4O" localSheetId="12" hidden="1">#REF!</definedName>
    <definedName name="BExS4T32HD3YGJ91HTJ2IGVX6V4O" localSheetId="3" hidden="1">#REF!</definedName>
    <definedName name="BExS4T32HD3YGJ91HTJ2IGVX6V4O" localSheetId="10" hidden="1">#REF!</definedName>
    <definedName name="BExS4T32HD3YGJ91HTJ2IGVX6V4O" hidden="1">#REF!</definedName>
    <definedName name="BExS51H0N51UT0FZOPZRCF1GU063" localSheetId="9" hidden="1">#REF!</definedName>
    <definedName name="BExS51H0N51UT0FZOPZRCF1GU063" localSheetId="12" hidden="1">#REF!</definedName>
    <definedName name="BExS51H0N51UT0FZOPZRCF1GU063" localSheetId="3" hidden="1">#REF!</definedName>
    <definedName name="BExS51H0N51UT0FZOPZRCF1GU063" localSheetId="10" hidden="1">#REF!</definedName>
    <definedName name="BExS51H0N51UT0FZOPZRCF1GU063" hidden="1">#REF!</definedName>
    <definedName name="BExS54X72TJFC41FJK72MLRR2OO7" localSheetId="9" hidden="1">#REF!</definedName>
    <definedName name="BExS54X72TJFC41FJK72MLRR2OO7" localSheetId="12" hidden="1">#REF!</definedName>
    <definedName name="BExS54X72TJFC41FJK72MLRR2OO7" localSheetId="3" hidden="1">#REF!</definedName>
    <definedName name="BExS54X72TJFC41FJK72MLRR2OO7" localSheetId="10" hidden="1">#REF!</definedName>
    <definedName name="BExS54X72TJFC41FJK72MLRR2OO7" hidden="1">#REF!</definedName>
    <definedName name="BExS59F0PA1V2ZC7S5TN6IT41SXP" localSheetId="9" hidden="1">#REF!</definedName>
    <definedName name="BExS59F0PA1V2ZC7S5TN6IT41SXP" localSheetId="12" hidden="1">#REF!</definedName>
    <definedName name="BExS59F0PA1V2ZC7S5TN6IT41SXP" localSheetId="3" hidden="1">#REF!</definedName>
    <definedName name="BExS59F0PA1V2ZC7S5TN6IT41SXP" localSheetId="10" hidden="1">#REF!</definedName>
    <definedName name="BExS59F0PA1V2ZC7S5TN6IT41SXP" hidden="1">#REF!</definedName>
    <definedName name="BExS5L3TGB8JVW9ROYWTKYTUPW27" localSheetId="9" hidden="1">#REF!</definedName>
    <definedName name="BExS5L3TGB8JVW9ROYWTKYTUPW27" localSheetId="12" hidden="1">#REF!</definedName>
    <definedName name="BExS5L3TGB8JVW9ROYWTKYTUPW27" localSheetId="3" hidden="1">#REF!</definedName>
    <definedName name="BExS5L3TGB8JVW9ROYWTKYTUPW27" localSheetId="10" hidden="1">#REF!</definedName>
    <definedName name="BExS5L3TGB8JVW9ROYWTKYTUPW27" hidden="1">#REF!</definedName>
    <definedName name="BExS6GKQ96EHVLYWNJDWXZXUZW90" localSheetId="9" hidden="1">#REF!</definedName>
    <definedName name="BExS6GKQ96EHVLYWNJDWXZXUZW90" localSheetId="12" hidden="1">#REF!</definedName>
    <definedName name="BExS6GKQ96EHVLYWNJDWXZXUZW90" localSheetId="3" hidden="1">#REF!</definedName>
    <definedName name="BExS6GKQ96EHVLYWNJDWXZXUZW90" localSheetId="10" hidden="1">#REF!</definedName>
    <definedName name="BExS6GKQ96EHVLYWNJDWXZXUZW90" hidden="1">#REF!</definedName>
    <definedName name="BExS6ITKSZFRR01YD5B0F676SYN7" localSheetId="9" hidden="1">#REF!</definedName>
    <definedName name="BExS6ITKSZFRR01YD5B0F676SYN7" localSheetId="12" hidden="1">#REF!</definedName>
    <definedName name="BExS6ITKSZFRR01YD5B0F676SYN7" localSheetId="3" hidden="1">#REF!</definedName>
    <definedName name="BExS6ITKSZFRR01YD5B0F676SYN7" localSheetId="10" hidden="1">#REF!</definedName>
    <definedName name="BExS6ITKSZFRR01YD5B0F676SYN7" hidden="1">#REF!</definedName>
    <definedName name="BExS6N0LI574IAC89EFW6CLTCQ33" localSheetId="9" hidden="1">#REF!</definedName>
    <definedName name="BExS6N0LI574IAC89EFW6CLTCQ33" localSheetId="12" hidden="1">#REF!</definedName>
    <definedName name="BExS6N0LI574IAC89EFW6CLTCQ33" localSheetId="3" hidden="1">#REF!</definedName>
    <definedName name="BExS6N0LI574IAC89EFW6CLTCQ33" localSheetId="10" hidden="1">#REF!</definedName>
    <definedName name="BExS6N0LI574IAC89EFW6CLTCQ33" hidden="1">#REF!</definedName>
    <definedName name="BExS6N0NEF7XCTT5R600QZ71A44O" localSheetId="9" hidden="1">#REF!</definedName>
    <definedName name="BExS6N0NEF7XCTT5R600QZ71A44O" localSheetId="12" hidden="1">#REF!</definedName>
    <definedName name="BExS6N0NEF7XCTT5R600QZ71A44O" localSheetId="3" hidden="1">#REF!</definedName>
    <definedName name="BExS6N0NEF7XCTT5R600QZ71A44O" localSheetId="10" hidden="1">#REF!</definedName>
    <definedName name="BExS6N0NEF7XCTT5R600QZ71A44O" hidden="1">#REF!</definedName>
    <definedName name="BExS6WRDBF3ST86ZOBBUL3GTCR11" localSheetId="9" hidden="1">#REF!</definedName>
    <definedName name="BExS6WRDBF3ST86ZOBBUL3GTCR11" localSheetId="12" hidden="1">#REF!</definedName>
    <definedName name="BExS6WRDBF3ST86ZOBBUL3GTCR11" localSheetId="3" hidden="1">#REF!</definedName>
    <definedName name="BExS6WRDBF3ST86ZOBBUL3GTCR11" localSheetId="10" hidden="1">#REF!</definedName>
    <definedName name="BExS6WRDBF3ST86ZOBBUL3GTCR11" hidden="1">#REF!</definedName>
    <definedName name="BExS6XNRKR0C3MTA0LV5B60UB908" localSheetId="9" hidden="1">#REF!</definedName>
    <definedName name="BExS6XNRKR0C3MTA0LV5B60UB908" localSheetId="12" hidden="1">#REF!</definedName>
    <definedName name="BExS6XNRKR0C3MTA0LV5B60UB908" localSheetId="3" hidden="1">#REF!</definedName>
    <definedName name="BExS6XNRKR0C3MTA0LV5B60UB908" localSheetId="10" hidden="1">#REF!</definedName>
    <definedName name="BExS6XNRKR0C3MTA0LV5B60UB908" hidden="1">#REF!</definedName>
    <definedName name="BExS73NELZEK2MDOLXO2Q7H3EG71" localSheetId="9" hidden="1">#REF!</definedName>
    <definedName name="BExS73NELZEK2MDOLXO2Q7H3EG71" localSheetId="12" hidden="1">#REF!</definedName>
    <definedName name="BExS73NELZEK2MDOLXO2Q7H3EG71" localSheetId="3" hidden="1">#REF!</definedName>
    <definedName name="BExS73NELZEK2MDOLXO2Q7H3EG71" localSheetId="10" hidden="1">#REF!</definedName>
    <definedName name="BExS73NELZEK2MDOLXO2Q7H3EG71" hidden="1">#REF!</definedName>
    <definedName name="BExS7DJF6AXTWAJD7K4ZCD7L6BHV" localSheetId="9" hidden="1">#REF!</definedName>
    <definedName name="BExS7DJF6AXTWAJD7K4ZCD7L6BHV" localSheetId="12" hidden="1">#REF!</definedName>
    <definedName name="BExS7DJF6AXTWAJD7K4ZCD7L6BHV" localSheetId="3" hidden="1">#REF!</definedName>
    <definedName name="BExS7DJF6AXTWAJD7K4ZCD7L6BHV" localSheetId="10" hidden="1">#REF!</definedName>
    <definedName name="BExS7DJF6AXTWAJD7K4ZCD7L6BHV" hidden="1">#REF!</definedName>
    <definedName name="BExS7GOTHHOK287MX2RC853NWQAL" localSheetId="9" hidden="1">#REF!</definedName>
    <definedName name="BExS7GOTHHOK287MX2RC853NWQAL" localSheetId="12" hidden="1">#REF!</definedName>
    <definedName name="BExS7GOTHHOK287MX2RC853NWQAL" localSheetId="3" hidden="1">#REF!</definedName>
    <definedName name="BExS7GOTHHOK287MX2RC853NWQAL" localSheetId="10" hidden="1">#REF!</definedName>
    <definedName name="BExS7GOTHHOK287MX2RC853NWQAL" hidden="1">#REF!</definedName>
    <definedName name="BExS7TKQYLRZGM93UY3ZJZJBQNFJ" localSheetId="9" hidden="1">#REF!</definedName>
    <definedName name="BExS7TKQYLRZGM93UY3ZJZJBQNFJ" localSheetId="12" hidden="1">#REF!</definedName>
    <definedName name="BExS7TKQYLRZGM93UY3ZJZJBQNFJ" localSheetId="3" hidden="1">#REF!</definedName>
    <definedName name="BExS7TKQYLRZGM93UY3ZJZJBQNFJ" localSheetId="10" hidden="1">#REF!</definedName>
    <definedName name="BExS7TKQYLRZGM93UY3ZJZJBQNFJ" hidden="1">#REF!</definedName>
    <definedName name="BExS7Y2LNGVHSIBKC7C3R6X4LDR6" localSheetId="9" hidden="1">#REF!</definedName>
    <definedName name="BExS7Y2LNGVHSIBKC7C3R6X4LDR6" localSheetId="12" hidden="1">#REF!</definedName>
    <definedName name="BExS7Y2LNGVHSIBKC7C3R6X4LDR6" localSheetId="3" hidden="1">#REF!</definedName>
    <definedName name="BExS7Y2LNGVHSIBKC7C3R6X4LDR6" localSheetId="10" hidden="1">#REF!</definedName>
    <definedName name="BExS7Y2LNGVHSIBKC7C3R6X4LDR6" hidden="1">#REF!</definedName>
    <definedName name="BExS81TE0EY44Y3W2M4Z4MGNP5OM" localSheetId="9" hidden="1">#REF!</definedName>
    <definedName name="BExS81TE0EY44Y3W2M4Z4MGNP5OM" localSheetId="12" hidden="1">#REF!</definedName>
    <definedName name="BExS81TE0EY44Y3W2M4Z4MGNP5OM" localSheetId="3" hidden="1">#REF!</definedName>
    <definedName name="BExS81TE0EY44Y3W2M4Z4MGNP5OM" localSheetId="10" hidden="1">#REF!</definedName>
    <definedName name="BExS81TE0EY44Y3W2M4Z4MGNP5OM" hidden="1">#REF!</definedName>
    <definedName name="BExS81YPDZDVJJVS15HV2HDXAC3Y" localSheetId="9" hidden="1">#REF!</definedName>
    <definedName name="BExS81YPDZDVJJVS15HV2HDXAC3Y" localSheetId="12" hidden="1">#REF!</definedName>
    <definedName name="BExS81YPDZDVJJVS15HV2HDXAC3Y" localSheetId="3" hidden="1">#REF!</definedName>
    <definedName name="BExS81YPDZDVJJVS15HV2HDXAC3Y" localSheetId="10" hidden="1">#REF!</definedName>
    <definedName name="BExS81YPDZDVJJVS15HV2HDXAC3Y" hidden="1">#REF!</definedName>
    <definedName name="BExS82PRVNUTEKQZS56YT2DVF6C2" localSheetId="9" hidden="1">#REF!</definedName>
    <definedName name="BExS82PRVNUTEKQZS56YT2DVF6C2" localSheetId="12" hidden="1">#REF!</definedName>
    <definedName name="BExS82PRVNUTEKQZS56YT2DVF6C2" localSheetId="3" hidden="1">#REF!</definedName>
    <definedName name="BExS82PRVNUTEKQZS56YT2DVF6C2" localSheetId="10" hidden="1">#REF!</definedName>
    <definedName name="BExS82PRVNUTEKQZS56YT2DVF6C2" hidden="1">#REF!</definedName>
    <definedName name="BExS83BCNFAV6DRCB1VTUF96491J" localSheetId="9" hidden="1">#REF!</definedName>
    <definedName name="BExS83BCNFAV6DRCB1VTUF96491J" localSheetId="12" hidden="1">#REF!</definedName>
    <definedName name="BExS83BCNFAV6DRCB1VTUF96491J" localSheetId="3" hidden="1">#REF!</definedName>
    <definedName name="BExS83BCNFAV6DRCB1VTUF96491J" localSheetId="10" hidden="1">#REF!</definedName>
    <definedName name="BExS83BCNFAV6DRCB1VTUF96491J" hidden="1">#REF!</definedName>
    <definedName name="BExS86GKM9ISCSNZD15BQ5E5L6A5" localSheetId="9" hidden="1">#REF!</definedName>
    <definedName name="BExS86GKM9ISCSNZD15BQ5E5L6A5" localSheetId="12" hidden="1">#REF!</definedName>
    <definedName name="BExS86GKM9ISCSNZD15BQ5E5L6A5" localSheetId="3" hidden="1">#REF!</definedName>
    <definedName name="BExS86GKM9ISCSNZD15BQ5E5L6A5" localSheetId="10" hidden="1">#REF!</definedName>
    <definedName name="BExS86GKM9ISCSNZD15BQ5E5L6A5" hidden="1">#REF!</definedName>
    <definedName name="BExS89GGRJ55EK546SM31UGE2K8T" localSheetId="9" hidden="1">#REF!</definedName>
    <definedName name="BExS89GGRJ55EK546SM31UGE2K8T" localSheetId="12" hidden="1">#REF!</definedName>
    <definedName name="BExS89GGRJ55EK546SM31UGE2K8T" localSheetId="3" hidden="1">#REF!</definedName>
    <definedName name="BExS89GGRJ55EK546SM31UGE2K8T" localSheetId="10" hidden="1">#REF!</definedName>
    <definedName name="BExS89GGRJ55EK546SM31UGE2K8T" hidden="1">#REF!</definedName>
    <definedName name="BExS8BPG5A0GR5AO1U951NDGGR0L" localSheetId="9" hidden="1">#REF!</definedName>
    <definedName name="BExS8BPG5A0GR5AO1U951NDGGR0L" localSheetId="12" hidden="1">#REF!</definedName>
    <definedName name="BExS8BPG5A0GR5AO1U951NDGGR0L" localSheetId="3" hidden="1">#REF!</definedName>
    <definedName name="BExS8BPG5A0GR5AO1U951NDGGR0L" localSheetId="10" hidden="1">#REF!</definedName>
    <definedName name="BExS8BPG5A0GR5AO1U951NDGGR0L" hidden="1">#REF!</definedName>
    <definedName name="BExS8CGI0JXFUBD41VFLI0SZSV8F" localSheetId="9" hidden="1">#REF!</definedName>
    <definedName name="BExS8CGI0JXFUBD41VFLI0SZSV8F" localSheetId="12" hidden="1">#REF!</definedName>
    <definedName name="BExS8CGI0JXFUBD41VFLI0SZSV8F" localSheetId="3" hidden="1">#REF!</definedName>
    <definedName name="BExS8CGI0JXFUBD41VFLI0SZSV8F" localSheetId="10" hidden="1">#REF!</definedName>
    <definedName name="BExS8CGI0JXFUBD41VFLI0SZSV8F" hidden="1">#REF!</definedName>
    <definedName name="BExS8D22FXVQKOEJP01LT0CDI3PS" localSheetId="9" hidden="1">#REF!</definedName>
    <definedName name="BExS8D22FXVQKOEJP01LT0CDI3PS" localSheetId="12" hidden="1">#REF!</definedName>
    <definedName name="BExS8D22FXVQKOEJP01LT0CDI3PS" localSheetId="3" hidden="1">#REF!</definedName>
    <definedName name="BExS8D22FXVQKOEJP01LT0CDI3PS" localSheetId="10" hidden="1">#REF!</definedName>
    <definedName name="BExS8D22FXVQKOEJP01LT0CDI3PS" hidden="1">#REF!</definedName>
    <definedName name="BExS8EEJOZFBUWZDOM3O25AJRUVU" localSheetId="9" hidden="1">#REF!</definedName>
    <definedName name="BExS8EEJOZFBUWZDOM3O25AJRUVU" localSheetId="12" hidden="1">#REF!</definedName>
    <definedName name="BExS8EEJOZFBUWZDOM3O25AJRUVU" localSheetId="3" hidden="1">#REF!</definedName>
    <definedName name="BExS8EEJOZFBUWZDOM3O25AJRUVU" localSheetId="10" hidden="1">#REF!</definedName>
    <definedName name="BExS8EEJOZFBUWZDOM3O25AJRUVU" hidden="1">#REF!</definedName>
    <definedName name="BExS8GSUS17UY50TEM2AWF36BR9Z" localSheetId="9" hidden="1">#REF!</definedName>
    <definedName name="BExS8GSUS17UY50TEM2AWF36BR9Z" localSheetId="12" hidden="1">#REF!</definedName>
    <definedName name="BExS8GSUS17UY50TEM2AWF36BR9Z" localSheetId="3" hidden="1">#REF!</definedName>
    <definedName name="BExS8GSUS17UY50TEM2AWF36BR9Z" localSheetId="10" hidden="1">#REF!</definedName>
    <definedName name="BExS8GSUS17UY50TEM2AWF36BR9Z" hidden="1">#REF!</definedName>
    <definedName name="BExS8HJRBVG0XI6PWA9KTMJZMQXK" localSheetId="9" hidden="1">#REF!</definedName>
    <definedName name="BExS8HJRBVG0XI6PWA9KTMJZMQXK" localSheetId="12" hidden="1">#REF!</definedName>
    <definedName name="BExS8HJRBVG0XI6PWA9KTMJZMQXK" localSheetId="3" hidden="1">#REF!</definedName>
    <definedName name="BExS8HJRBVG0XI6PWA9KTMJZMQXK" localSheetId="10" hidden="1">#REF!</definedName>
    <definedName name="BExS8HJRBVG0XI6PWA9KTMJZMQXK" hidden="1">#REF!</definedName>
    <definedName name="BExS8NE9HUZJH13OXLREOV1BX0OZ" localSheetId="9" hidden="1">#REF!</definedName>
    <definedName name="BExS8NE9HUZJH13OXLREOV1BX0OZ" localSheetId="12" hidden="1">#REF!</definedName>
    <definedName name="BExS8NE9HUZJH13OXLREOV1BX0OZ" localSheetId="3" hidden="1">#REF!</definedName>
    <definedName name="BExS8NE9HUZJH13OXLREOV1BX0OZ" localSheetId="10" hidden="1">#REF!</definedName>
    <definedName name="BExS8NE9HUZJH13OXLREOV1BX0OZ" hidden="1">#REF!</definedName>
    <definedName name="BExS8R51C8RM2FS6V6IRTYO9GA4A" localSheetId="9" hidden="1">#REF!</definedName>
    <definedName name="BExS8R51C8RM2FS6V6IRTYO9GA4A" localSheetId="12" hidden="1">#REF!</definedName>
    <definedName name="BExS8R51C8RM2FS6V6IRTYO9GA4A" localSheetId="3" hidden="1">#REF!</definedName>
    <definedName name="BExS8R51C8RM2FS6V6IRTYO9GA4A" localSheetId="10" hidden="1">#REF!</definedName>
    <definedName name="BExS8R51C8RM2FS6V6IRTYO9GA4A" hidden="1">#REF!</definedName>
    <definedName name="BExS8WDX408F60MH1X9B9UZ2H4R7" localSheetId="9" hidden="1">#REF!</definedName>
    <definedName name="BExS8WDX408F60MH1X9B9UZ2H4R7" localSheetId="12" hidden="1">#REF!</definedName>
    <definedName name="BExS8WDX408F60MH1X9B9UZ2H4R7" localSheetId="3" hidden="1">#REF!</definedName>
    <definedName name="BExS8WDX408F60MH1X9B9UZ2H4R7" localSheetId="10" hidden="1">#REF!</definedName>
    <definedName name="BExS8WDX408F60MH1X9B9UZ2H4R7" hidden="1">#REF!</definedName>
    <definedName name="BExS8X4UTVOFE2YEVLO8LTKMSI3A" localSheetId="9" hidden="1">#REF!</definedName>
    <definedName name="BExS8X4UTVOFE2YEVLO8LTKMSI3A" localSheetId="12" hidden="1">#REF!</definedName>
    <definedName name="BExS8X4UTVOFE2YEVLO8LTKMSI3A" localSheetId="3" hidden="1">#REF!</definedName>
    <definedName name="BExS8X4UTVOFE2YEVLO8LTKMSI3A" localSheetId="10" hidden="1">#REF!</definedName>
    <definedName name="BExS8X4UTVOFE2YEVLO8LTKMSI3A" hidden="1">#REF!</definedName>
    <definedName name="BExS8Z2W2QEC3MH0BZIYLDFQNUIP" localSheetId="9" hidden="1">#REF!</definedName>
    <definedName name="BExS8Z2W2QEC3MH0BZIYLDFQNUIP" localSheetId="12" hidden="1">#REF!</definedName>
    <definedName name="BExS8Z2W2QEC3MH0BZIYLDFQNUIP" localSheetId="3" hidden="1">#REF!</definedName>
    <definedName name="BExS8Z2W2QEC3MH0BZIYLDFQNUIP" localSheetId="10" hidden="1">#REF!</definedName>
    <definedName name="BExS8Z2W2QEC3MH0BZIYLDFQNUIP" hidden="1">#REF!</definedName>
    <definedName name="BExS92DKGRFFCIA9C0IXDOLO57EP" localSheetId="9" hidden="1">#REF!</definedName>
    <definedName name="BExS92DKGRFFCIA9C0IXDOLO57EP" localSheetId="12" hidden="1">#REF!</definedName>
    <definedName name="BExS92DKGRFFCIA9C0IXDOLO57EP" localSheetId="3" hidden="1">#REF!</definedName>
    <definedName name="BExS92DKGRFFCIA9C0IXDOLO57EP" localSheetId="10" hidden="1">#REF!</definedName>
    <definedName name="BExS92DKGRFFCIA9C0IXDOLO57EP" hidden="1">#REF!</definedName>
    <definedName name="BExS98OB4321YCHLCQ022PXKTT2W" localSheetId="9" hidden="1">#REF!</definedName>
    <definedName name="BExS98OB4321YCHLCQ022PXKTT2W" localSheetId="12" hidden="1">#REF!</definedName>
    <definedName name="BExS98OB4321YCHLCQ022PXKTT2W" localSheetId="3" hidden="1">#REF!</definedName>
    <definedName name="BExS98OB4321YCHLCQ022PXKTT2W" localSheetId="10" hidden="1">#REF!</definedName>
    <definedName name="BExS98OB4321YCHLCQ022PXKTT2W" hidden="1">#REF!</definedName>
    <definedName name="BExS9C9N8GFISC6HUERJ0EI06GB2" localSheetId="9" hidden="1">#REF!</definedName>
    <definedName name="BExS9C9N8GFISC6HUERJ0EI06GB2" localSheetId="12" hidden="1">#REF!</definedName>
    <definedName name="BExS9C9N8GFISC6HUERJ0EI06GB2" localSheetId="3" hidden="1">#REF!</definedName>
    <definedName name="BExS9C9N8GFISC6HUERJ0EI06GB2" localSheetId="10" hidden="1">#REF!</definedName>
    <definedName name="BExS9C9N8GFISC6HUERJ0EI06GB2" hidden="1">#REF!</definedName>
    <definedName name="BExS9D6619QNINF06KHZHYUAH0S9" localSheetId="9" hidden="1">#REF!</definedName>
    <definedName name="BExS9D6619QNINF06KHZHYUAH0S9" localSheetId="12" hidden="1">#REF!</definedName>
    <definedName name="BExS9D6619QNINF06KHZHYUAH0S9" localSheetId="3" hidden="1">#REF!</definedName>
    <definedName name="BExS9D6619QNINF06KHZHYUAH0S9" localSheetId="10" hidden="1">#REF!</definedName>
    <definedName name="BExS9D6619QNINF06KHZHYUAH0S9" hidden="1">#REF!</definedName>
    <definedName name="BExS9DX13CACP3J8JDREK30JB1SQ" localSheetId="9" hidden="1">#REF!</definedName>
    <definedName name="BExS9DX13CACP3J8JDREK30JB1SQ" localSheetId="12" hidden="1">#REF!</definedName>
    <definedName name="BExS9DX13CACP3J8JDREK30JB1SQ" localSheetId="3" hidden="1">#REF!</definedName>
    <definedName name="BExS9DX13CACP3J8JDREK30JB1SQ" localSheetId="10" hidden="1">#REF!</definedName>
    <definedName name="BExS9DX13CACP3J8JDREK30JB1SQ" hidden="1">#REF!</definedName>
    <definedName name="BExS9FPRS2KRRCS33SE6WFNF5GYL" localSheetId="9" hidden="1">#REF!</definedName>
    <definedName name="BExS9FPRS2KRRCS33SE6WFNF5GYL" localSheetId="12" hidden="1">#REF!</definedName>
    <definedName name="BExS9FPRS2KRRCS33SE6WFNF5GYL" localSheetId="3" hidden="1">#REF!</definedName>
    <definedName name="BExS9FPRS2KRRCS33SE6WFNF5GYL" localSheetId="10" hidden="1">#REF!</definedName>
    <definedName name="BExS9FPRS2KRRCS33SE6WFNF5GYL" hidden="1">#REF!</definedName>
    <definedName name="BExS9M5VN3VE822UH6TLACVY24CJ" localSheetId="9" hidden="1">#REF!</definedName>
    <definedName name="BExS9M5VN3VE822UH6TLACVY24CJ" localSheetId="12" hidden="1">#REF!</definedName>
    <definedName name="BExS9M5VN3VE822UH6TLACVY24CJ" localSheetId="3" hidden="1">#REF!</definedName>
    <definedName name="BExS9M5VN3VE822UH6TLACVY24CJ" localSheetId="10" hidden="1">#REF!</definedName>
    <definedName name="BExS9M5VN3VE822UH6TLACVY24CJ" hidden="1">#REF!</definedName>
    <definedName name="BExS9WI0A6PSEB8N9GPXF2Z7MWHM" localSheetId="9" hidden="1">#REF!</definedName>
    <definedName name="BExS9WI0A6PSEB8N9GPXF2Z7MWHM" localSheetId="12" hidden="1">#REF!</definedName>
    <definedName name="BExS9WI0A6PSEB8N9GPXF2Z7MWHM" localSheetId="3" hidden="1">#REF!</definedName>
    <definedName name="BExS9WI0A6PSEB8N9GPXF2Z7MWHM" localSheetId="10" hidden="1">#REF!</definedName>
    <definedName name="BExS9WI0A6PSEB8N9GPXF2Z7MWHM" hidden="1">#REF!</definedName>
    <definedName name="BExS9XJPZ07ND34OHX60QD382FV6" localSheetId="9" hidden="1">#REF!</definedName>
    <definedName name="BExS9XJPZ07ND34OHX60QD382FV6" localSheetId="12" hidden="1">#REF!</definedName>
    <definedName name="BExS9XJPZ07ND34OHX60QD382FV6" localSheetId="3" hidden="1">#REF!</definedName>
    <definedName name="BExS9XJPZ07ND34OHX60QD382FV6" localSheetId="10" hidden="1">#REF!</definedName>
    <definedName name="BExS9XJPZ07ND34OHX60QD382FV6" hidden="1">#REF!</definedName>
    <definedName name="BExSA4AJLEEN4R7HU4FRSMYR17TR" localSheetId="9" hidden="1">#REF!</definedName>
    <definedName name="BExSA4AJLEEN4R7HU4FRSMYR17TR" localSheetId="12" hidden="1">#REF!</definedName>
    <definedName name="BExSA4AJLEEN4R7HU4FRSMYR17TR" localSheetId="3" hidden="1">#REF!</definedName>
    <definedName name="BExSA4AJLEEN4R7HU4FRSMYR17TR" localSheetId="10" hidden="1">#REF!</definedName>
    <definedName name="BExSA4AJLEEN4R7HU4FRSMYR17TR" hidden="1">#REF!</definedName>
    <definedName name="BExSA5HP306TN9XJS0TU619DLRR7" localSheetId="9" hidden="1">#REF!</definedName>
    <definedName name="BExSA5HP306TN9XJS0TU619DLRR7" localSheetId="12" hidden="1">#REF!</definedName>
    <definedName name="BExSA5HP306TN9XJS0TU619DLRR7" localSheetId="3" hidden="1">#REF!</definedName>
    <definedName name="BExSA5HP306TN9XJS0TU619DLRR7" localSheetId="10" hidden="1">#REF!</definedName>
    <definedName name="BExSA5HP306TN9XJS0TU619DLRR7" hidden="1">#REF!</definedName>
    <definedName name="BExSAAVWQOOIA6B3JHQVGP08HFEM" localSheetId="9" hidden="1">#REF!</definedName>
    <definedName name="BExSAAVWQOOIA6B3JHQVGP08HFEM" localSheetId="12" hidden="1">#REF!</definedName>
    <definedName name="BExSAAVWQOOIA6B3JHQVGP08HFEM" localSheetId="3" hidden="1">#REF!</definedName>
    <definedName name="BExSAAVWQOOIA6B3JHQVGP08HFEM" localSheetId="10" hidden="1">#REF!</definedName>
    <definedName name="BExSAAVWQOOIA6B3JHQVGP08HFEM" hidden="1">#REF!</definedName>
    <definedName name="BExSAFJ3IICU2M7QPVE4ARYMXZKX" localSheetId="9" hidden="1">#REF!</definedName>
    <definedName name="BExSAFJ3IICU2M7QPVE4ARYMXZKX" localSheetId="12" hidden="1">#REF!</definedName>
    <definedName name="BExSAFJ3IICU2M7QPVE4ARYMXZKX" localSheetId="3" hidden="1">#REF!</definedName>
    <definedName name="BExSAFJ3IICU2M7QPVE4ARYMXZKX" localSheetId="10" hidden="1">#REF!</definedName>
    <definedName name="BExSAFJ3IICU2M7QPVE4ARYMXZKX" hidden="1">#REF!</definedName>
    <definedName name="BExSAH6ID8OHX379UXVNGFO8J6KQ" localSheetId="9" hidden="1">#REF!</definedName>
    <definedName name="BExSAH6ID8OHX379UXVNGFO8J6KQ" localSheetId="12" hidden="1">#REF!</definedName>
    <definedName name="BExSAH6ID8OHX379UXVNGFO8J6KQ" localSheetId="3" hidden="1">#REF!</definedName>
    <definedName name="BExSAH6ID8OHX379UXVNGFO8J6KQ" localSheetId="10" hidden="1">#REF!</definedName>
    <definedName name="BExSAH6ID8OHX379UXVNGFO8J6KQ" hidden="1">#REF!</definedName>
    <definedName name="BExSAQBHIXGQRNIRGCJMBXUPCZQA" localSheetId="9" hidden="1">#REF!</definedName>
    <definedName name="BExSAQBHIXGQRNIRGCJMBXUPCZQA" localSheetId="12" hidden="1">#REF!</definedName>
    <definedName name="BExSAQBHIXGQRNIRGCJMBXUPCZQA" localSheetId="3" hidden="1">#REF!</definedName>
    <definedName name="BExSAQBHIXGQRNIRGCJMBXUPCZQA" localSheetId="10" hidden="1">#REF!</definedName>
    <definedName name="BExSAQBHIXGQRNIRGCJMBXUPCZQA" hidden="1">#REF!</definedName>
    <definedName name="BExSAUTCT4P7JP57NOR9MTX33QJZ" localSheetId="9" hidden="1">#REF!</definedName>
    <definedName name="BExSAUTCT4P7JP57NOR9MTX33QJZ" localSheetId="12" hidden="1">#REF!</definedName>
    <definedName name="BExSAUTCT4P7JP57NOR9MTX33QJZ" localSheetId="3" hidden="1">#REF!</definedName>
    <definedName name="BExSAUTCT4P7JP57NOR9MTX33QJZ" localSheetId="10" hidden="1">#REF!</definedName>
    <definedName name="BExSAUTCT4P7JP57NOR9MTX33QJZ" hidden="1">#REF!</definedName>
    <definedName name="BExSAY9CA9TFXQ9M9FBJRGJO9T9E" localSheetId="9" hidden="1">#REF!</definedName>
    <definedName name="BExSAY9CA9TFXQ9M9FBJRGJO9T9E" localSheetId="12" hidden="1">#REF!</definedName>
    <definedName name="BExSAY9CA9TFXQ9M9FBJRGJO9T9E" localSheetId="3" hidden="1">#REF!</definedName>
    <definedName name="BExSAY9CA9TFXQ9M9FBJRGJO9T9E" localSheetId="10" hidden="1">#REF!</definedName>
    <definedName name="BExSAY9CA9TFXQ9M9FBJRGJO9T9E" hidden="1">#REF!</definedName>
    <definedName name="BExSB4JYKQ3MINI7RAYK5M8BLJDC" localSheetId="9" hidden="1">#REF!</definedName>
    <definedName name="BExSB4JYKQ3MINI7RAYK5M8BLJDC" localSheetId="12" hidden="1">#REF!</definedName>
    <definedName name="BExSB4JYKQ3MINI7RAYK5M8BLJDC" localSheetId="3" hidden="1">#REF!</definedName>
    <definedName name="BExSB4JYKQ3MINI7RAYK5M8BLJDC" localSheetId="10" hidden="1">#REF!</definedName>
    <definedName name="BExSB4JYKQ3MINI7RAYK5M8BLJDC" hidden="1">#REF!</definedName>
    <definedName name="BExSBCY73CG3Q15P5BDLDT994XRL" localSheetId="9" hidden="1">#REF!</definedName>
    <definedName name="BExSBCY73CG3Q15P5BDLDT994XRL" localSheetId="12" hidden="1">#REF!</definedName>
    <definedName name="BExSBCY73CG3Q15P5BDLDT994XRL" localSheetId="3" hidden="1">#REF!</definedName>
    <definedName name="BExSBCY73CG3Q15P5BDLDT994XRL" localSheetId="10" hidden="1">#REF!</definedName>
    <definedName name="BExSBCY73CG3Q15P5BDLDT994XRL" hidden="1">#REF!</definedName>
    <definedName name="BExSBMOS41ZRLWYLOU29V6Y7YORR" localSheetId="9" hidden="1">#REF!</definedName>
    <definedName name="BExSBMOS41ZRLWYLOU29V6Y7YORR" localSheetId="12" hidden="1">#REF!</definedName>
    <definedName name="BExSBMOS41ZRLWYLOU29V6Y7YORR" localSheetId="3" hidden="1">#REF!</definedName>
    <definedName name="BExSBMOS41ZRLWYLOU29V6Y7YORR" localSheetId="10" hidden="1">#REF!</definedName>
    <definedName name="BExSBMOS41ZRLWYLOU29V6Y7YORR" hidden="1">#REF!</definedName>
    <definedName name="BExSBPZG22WAMZYIF7CZ686E8X80" localSheetId="9" hidden="1">#REF!</definedName>
    <definedName name="BExSBPZG22WAMZYIF7CZ686E8X80" localSheetId="12" hidden="1">#REF!</definedName>
    <definedName name="BExSBPZG22WAMZYIF7CZ686E8X80" localSheetId="3" hidden="1">#REF!</definedName>
    <definedName name="BExSBPZG22WAMZYIF7CZ686E8X80" localSheetId="10" hidden="1">#REF!</definedName>
    <definedName name="BExSBPZG22WAMZYIF7CZ686E8X80" hidden="1">#REF!</definedName>
    <definedName name="BExSBRBXXQMBU1TYDW1BXTEVEPRU" localSheetId="9" hidden="1">#REF!</definedName>
    <definedName name="BExSBRBXXQMBU1TYDW1BXTEVEPRU" localSheetId="12" hidden="1">#REF!</definedName>
    <definedName name="BExSBRBXXQMBU1TYDW1BXTEVEPRU" localSheetId="3" hidden="1">#REF!</definedName>
    <definedName name="BExSBRBXXQMBU1TYDW1BXTEVEPRU" localSheetId="10" hidden="1">#REF!</definedName>
    <definedName name="BExSBRBXXQMBU1TYDW1BXTEVEPRU" hidden="1">#REF!</definedName>
    <definedName name="BExSC54998WTZ21DSL0R8UN0Y9JH" localSheetId="9" hidden="1">#REF!</definedName>
    <definedName name="BExSC54998WTZ21DSL0R8UN0Y9JH" localSheetId="12" hidden="1">#REF!</definedName>
    <definedName name="BExSC54998WTZ21DSL0R8UN0Y9JH" localSheetId="3" hidden="1">#REF!</definedName>
    <definedName name="BExSC54998WTZ21DSL0R8UN0Y9JH" localSheetId="10" hidden="1">#REF!</definedName>
    <definedName name="BExSC54998WTZ21DSL0R8UN0Y9JH" hidden="1">#REF!</definedName>
    <definedName name="BExSC60N7WR9PJSNC9B7ORCX9NGY" localSheetId="9" hidden="1">#REF!</definedName>
    <definedName name="BExSC60N7WR9PJSNC9B7ORCX9NGY" localSheetId="12" hidden="1">#REF!</definedName>
    <definedName name="BExSC60N7WR9PJSNC9B7ORCX9NGY" localSheetId="3" hidden="1">#REF!</definedName>
    <definedName name="BExSC60N7WR9PJSNC9B7ORCX9NGY" localSheetId="10" hidden="1">#REF!</definedName>
    <definedName name="BExSC60N7WR9PJSNC9B7ORCX9NGY" hidden="1">#REF!</definedName>
    <definedName name="BExSCE99EZTILTTCE4NJJF96OYYM" localSheetId="9" hidden="1">#REF!</definedName>
    <definedName name="BExSCE99EZTILTTCE4NJJF96OYYM" localSheetId="12" hidden="1">#REF!</definedName>
    <definedName name="BExSCE99EZTILTTCE4NJJF96OYYM" localSheetId="3" hidden="1">#REF!</definedName>
    <definedName name="BExSCE99EZTILTTCE4NJJF96OYYM" localSheetId="10" hidden="1">#REF!</definedName>
    <definedName name="BExSCE99EZTILTTCE4NJJF96OYYM" hidden="1">#REF!</definedName>
    <definedName name="BExSCFWOMYELUEPWVJIRGIQZH5BV" localSheetId="9" hidden="1">#REF!</definedName>
    <definedName name="BExSCFWOMYELUEPWVJIRGIQZH5BV" localSheetId="12" hidden="1">#REF!</definedName>
    <definedName name="BExSCFWOMYELUEPWVJIRGIQZH5BV" localSheetId="3" hidden="1">#REF!</definedName>
    <definedName name="BExSCFWOMYELUEPWVJIRGIQZH5BV" localSheetId="10" hidden="1">#REF!</definedName>
    <definedName name="BExSCFWOMYELUEPWVJIRGIQZH5BV" hidden="1">#REF!</definedName>
    <definedName name="BExSCHUQZ2HFEWS54X67DIS8OSXZ" localSheetId="9" hidden="1">#REF!</definedName>
    <definedName name="BExSCHUQZ2HFEWS54X67DIS8OSXZ" localSheetId="12" hidden="1">#REF!</definedName>
    <definedName name="BExSCHUQZ2HFEWS54X67DIS8OSXZ" localSheetId="3" hidden="1">#REF!</definedName>
    <definedName name="BExSCHUQZ2HFEWS54X67DIS8OSXZ" localSheetId="10" hidden="1">#REF!</definedName>
    <definedName name="BExSCHUQZ2HFEWS54X67DIS8OSXZ" hidden="1">#REF!</definedName>
    <definedName name="BExSCOG41SKKG4GYU76WRWW1CTE6" localSheetId="9" hidden="1">#REF!</definedName>
    <definedName name="BExSCOG41SKKG4GYU76WRWW1CTE6" localSheetId="12" hidden="1">#REF!</definedName>
    <definedName name="BExSCOG41SKKG4GYU76WRWW1CTE6" localSheetId="3" hidden="1">#REF!</definedName>
    <definedName name="BExSCOG41SKKG4GYU76WRWW1CTE6" localSheetId="10" hidden="1">#REF!</definedName>
    <definedName name="BExSCOG41SKKG4GYU76WRWW1CTE6" hidden="1">#REF!</definedName>
    <definedName name="BExSCVC9P86YVFMRKKUVRV29MZXZ" localSheetId="9" hidden="1">#REF!</definedName>
    <definedName name="BExSCVC9P86YVFMRKKUVRV29MZXZ" localSheetId="12" hidden="1">#REF!</definedName>
    <definedName name="BExSCVC9P86YVFMRKKUVRV29MZXZ" localSheetId="3" hidden="1">#REF!</definedName>
    <definedName name="BExSCVC9P86YVFMRKKUVRV29MZXZ" localSheetId="10" hidden="1">#REF!</definedName>
    <definedName name="BExSCVC9P86YVFMRKKUVRV29MZXZ" hidden="1">#REF!</definedName>
    <definedName name="BExSD233CH4MU9ZMGNRF97ZV7KWU" localSheetId="9" hidden="1">#REF!</definedName>
    <definedName name="BExSD233CH4MU9ZMGNRF97ZV7KWU" localSheetId="12" hidden="1">#REF!</definedName>
    <definedName name="BExSD233CH4MU9ZMGNRF97ZV7KWU" localSheetId="3" hidden="1">#REF!</definedName>
    <definedName name="BExSD233CH4MU9ZMGNRF97ZV7KWU" localSheetId="10" hidden="1">#REF!</definedName>
    <definedName name="BExSD233CH4MU9ZMGNRF97ZV7KWU" hidden="1">#REF!</definedName>
    <definedName name="BExSD2U0F3BN6IN9N4R2DTTJG15H" localSheetId="9" hidden="1">#REF!</definedName>
    <definedName name="BExSD2U0F3BN6IN9N4R2DTTJG15H" localSheetId="12" hidden="1">#REF!</definedName>
    <definedName name="BExSD2U0F3BN6IN9N4R2DTTJG15H" localSheetId="3" hidden="1">#REF!</definedName>
    <definedName name="BExSD2U0F3BN6IN9N4R2DTTJG15H" localSheetId="10" hidden="1">#REF!</definedName>
    <definedName name="BExSD2U0F3BN6IN9N4R2DTTJG15H" hidden="1">#REF!</definedName>
    <definedName name="BExSD6A6NY15YSMFH51ST6XJY429" localSheetId="9" hidden="1">#REF!</definedName>
    <definedName name="BExSD6A6NY15YSMFH51ST6XJY429" localSheetId="12" hidden="1">#REF!</definedName>
    <definedName name="BExSD6A6NY15YSMFH51ST6XJY429" localSheetId="3" hidden="1">#REF!</definedName>
    <definedName name="BExSD6A6NY15YSMFH51ST6XJY429" localSheetId="10" hidden="1">#REF!</definedName>
    <definedName name="BExSD6A6NY15YSMFH51ST6XJY429" hidden="1">#REF!</definedName>
    <definedName name="BExSD9VH6PF6RQ135VOEE08YXPAW" localSheetId="9" hidden="1">#REF!</definedName>
    <definedName name="BExSD9VH6PF6RQ135VOEE08YXPAW" localSheetId="12" hidden="1">#REF!</definedName>
    <definedName name="BExSD9VH6PF6RQ135VOEE08YXPAW" localSheetId="3" hidden="1">#REF!</definedName>
    <definedName name="BExSD9VH6PF6RQ135VOEE08YXPAW" localSheetId="10" hidden="1">#REF!</definedName>
    <definedName name="BExSD9VH6PF6RQ135VOEE08YXPAW" hidden="1">#REF!</definedName>
    <definedName name="BExSDI9QWFD49GEZWZ3KOGM27XRB" localSheetId="9" hidden="1">#REF!</definedName>
    <definedName name="BExSDI9QWFD49GEZWZ3KOGM27XRB" localSheetId="12" hidden="1">#REF!</definedName>
    <definedName name="BExSDI9QWFD49GEZWZ3KOGM27XRB" localSheetId="3" hidden="1">#REF!</definedName>
    <definedName name="BExSDI9QWFD49GEZWZ3KOGM27XRB" localSheetId="10" hidden="1">#REF!</definedName>
    <definedName name="BExSDI9QWFD49GEZWZ3KOGM27XRB" hidden="1">#REF!</definedName>
    <definedName name="BExSDP5Y04WWMX2WWRITWOX8R5I9" localSheetId="9" hidden="1">#REF!</definedName>
    <definedName name="BExSDP5Y04WWMX2WWRITWOX8R5I9" localSheetId="12" hidden="1">#REF!</definedName>
    <definedName name="BExSDP5Y04WWMX2WWRITWOX8R5I9" localSheetId="3" hidden="1">#REF!</definedName>
    <definedName name="BExSDP5Y04WWMX2WWRITWOX8R5I9" localSheetId="10" hidden="1">#REF!</definedName>
    <definedName name="BExSDP5Y04WWMX2WWRITWOX8R5I9" hidden="1">#REF!</definedName>
    <definedName name="BExSDSGM203BJTNS9MKCBX453HMD" localSheetId="9" hidden="1">#REF!</definedName>
    <definedName name="BExSDSGM203BJTNS9MKCBX453HMD" localSheetId="12" hidden="1">#REF!</definedName>
    <definedName name="BExSDSGM203BJTNS9MKCBX453HMD" localSheetId="3" hidden="1">#REF!</definedName>
    <definedName name="BExSDSGM203BJTNS9MKCBX453HMD" localSheetId="10" hidden="1">#REF!</definedName>
    <definedName name="BExSDSGM203BJTNS9MKCBX453HMD" hidden="1">#REF!</definedName>
    <definedName name="BExSDT20XUFXTDM37M148AXAP7HN" localSheetId="9" hidden="1">#REF!</definedName>
    <definedName name="BExSDT20XUFXTDM37M148AXAP7HN" localSheetId="12" hidden="1">#REF!</definedName>
    <definedName name="BExSDT20XUFXTDM37M148AXAP7HN" localSheetId="3" hidden="1">#REF!</definedName>
    <definedName name="BExSDT20XUFXTDM37M148AXAP7HN" localSheetId="10" hidden="1">#REF!</definedName>
    <definedName name="BExSDT20XUFXTDM37M148AXAP7HN" hidden="1">#REF!</definedName>
    <definedName name="BExSDYLOWNTKCY92LFEDAV8LO7D3" localSheetId="9" hidden="1">#REF!</definedName>
    <definedName name="BExSDYLOWNTKCY92LFEDAV8LO7D3" localSheetId="12" hidden="1">#REF!</definedName>
    <definedName name="BExSDYLOWNTKCY92LFEDAV8LO7D3" localSheetId="3" hidden="1">#REF!</definedName>
    <definedName name="BExSDYLOWNTKCY92LFEDAV8LO7D3" localSheetId="10" hidden="1">#REF!</definedName>
    <definedName name="BExSDYLOWNTKCY92LFEDAV8LO7D3" hidden="1">#REF!</definedName>
    <definedName name="BExSE277VXZ807WBUB6A1UGQ1SF9" localSheetId="9" hidden="1">#REF!</definedName>
    <definedName name="BExSE277VXZ807WBUB6A1UGQ1SF9" localSheetId="12" hidden="1">#REF!</definedName>
    <definedName name="BExSE277VXZ807WBUB6A1UGQ1SF9" localSheetId="3" hidden="1">#REF!</definedName>
    <definedName name="BExSE277VXZ807WBUB6A1UGQ1SF9" localSheetId="10" hidden="1">#REF!</definedName>
    <definedName name="BExSE277VXZ807WBUB6A1UGQ1SF9" hidden="1">#REF!</definedName>
    <definedName name="BExSE3EDSP4UL6G0I3DZ5SBHMUBU" localSheetId="9" hidden="1">#REF!</definedName>
    <definedName name="BExSE3EDSP4UL6G0I3DZ5SBHMUBU" localSheetId="12" hidden="1">#REF!</definedName>
    <definedName name="BExSE3EDSP4UL6G0I3DZ5SBHMUBU" localSheetId="3" hidden="1">#REF!</definedName>
    <definedName name="BExSE3EDSP4UL6G0I3DZ5SBHMUBU" localSheetId="10" hidden="1">#REF!</definedName>
    <definedName name="BExSE3EDSP4UL6G0I3DZ5SBHMUBU" hidden="1">#REF!</definedName>
    <definedName name="BExSEEHK1VLWD7JBV9SVVVIKQZ3I" localSheetId="9" hidden="1">#REF!</definedName>
    <definedName name="BExSEEHK1VLWD7JBV9SVVVIKQZ3I" localSheetId="12" hidden="1">#REF!</definedName>
    <definedName name="BExSEEHK1VLWD7JBV9SVVVIKQZ3I" localSheetId="3" hidden="1">#REF!</definedName>
    <definedName name="BExSEEHK1VLWD7JBV9SVVVIKQZ3I" localSheetId="10" hidden="1">#REF!</definedName>
    <definedName name="BExSEEHK1VLWD7JBV9SVVVIKQZ3I" hidden="1">#REF!</definedName>
    <definedName name="BExSEITYG8XAMWJ1C8VKU1MB4TEO" localSheetId="9" hidden="1">#REF!</definedName>
    <definedName name="BExSEITYG8XAMWJ1C8VKU1MB4TEO" localSheetId="12" hidden="1">#REF!</definedName>
    <definedName name="BExSEITYG8XAMWJ1C8VKU1MB4TEO" localSheetId="3" hidden="1">#REF!</definedName>
    <definedName name="BExSEITYG8XAMWJ1C8VKU1MB4TEO" localSheetId="10" hidden="1">#REF!</definedName>
    <definedName name="BExSEITYG8XAMWJ1C8VKU1MB4TEO" hidden="1">#REF!</definedName>
    <definedName name="BExSEJKZLX37P3V33TRTFJ30BFRK" localSheetId="9" hidden="1">#REF!</definedName>
    <definedName name="BExSEJKZLX37P3V33TRTFJ30BFRK" localSheetId="12" hidden="1">#REF!</definedName>
    <definedName name="BExSEJKZLX37P3V33TRTFJ30BFRK" localSheetId="3" hidden="1">#REF!</definedName>
    <definedName name="BExSEJKZLX37P3V33TRTFJ30BFRK" localSheetId="10" hidden="1">#REF!</definedName>
    <definedName name="BExSEJKZLX37P3V33TRTFJ30BFRK" hidden="1">#REF!</definedName>
    <definedName name="BExSEKXG1AW54E28IG5EODEM0JJV" localSheetId="9" hidden="1">#REF!</definedName>
    <definedName name="BExSEKXG1AW54E28IG5EODEM0JJV" localSheetId="12" hidden="1">#REF!</definedName>
    <definedName name="BExSEKXG1AW54E28IG5EODEM0JJV" localSheetId="3" hidden="1">#REF!</definedName>
    <definedName name="BExSEKXG1AW54E28IG5EODEM0JJV" localSheetId="10" hidden="1">#REF!</definedName>
    <definedName name="BExSEKXG1AW54E28IG5EODEM0JJV" hidden="1">#REF!</definedName>
    <definedName name="BExSEO84KVM8R2IV5MFH0XI3IZSN" localSheetId="9" hidden="1">#REF!</definedName>
    <definedName name="BExSEO84KVM8R2IV5MFH0XI3IZSN" localSheetId="12" hidden="1">#REF!</definedName>
    <definedName name="BExSEO84KVM8R2IV5MFH0XI3IZSN" localSheetId="3" hidden="1">#REF!</definedName>
    <definedName name="BExSEO84KVM8R2IV5MFH0XI3IZSN" localSheetId="10" hidden="1">#REF!</definedName>
    <definedName name="BExSEO84KVM8R2IV5MFH0XI3IZSN" hidden="1">#REF!</definedName>
    <definedName name="BExSEP9UVOAI6TMXKNK587PQ3328" localSheetId="9" hidden="1">#REF!</definedName>
    <definedName name="BExSEP9UVOAI6TMXKNK587PQ3328" localSheetId="12" hidden="1">#REF!</definedName>
    <definedName name="BExSEP9UVOAI6TMXKNK587PQ3328" localSheetId="3" hidden="1">#REF!</definedName>
    <definedName name="BExSEP9UVOAI6TMXKNK587PQ3328" localSheetId="10" hidden="1">#REF!</definedName>
    <definedName name="BExSEP9UVOAI6TMXKNK587PQ3328" hidden="1">#REF!</definedName>
    <definedName name="BExSERIU9MUGR4NPZAUJCVXUZ74I" localSheetId="9" hidden="1">#REF!</definedName>
    <definedName name="BExSERIU9MUGR4NPZAUJCVXUZ74I" localSheetId="12" hidden="1">#REF!</definedName>
    <definedName name="BExSERIU9MUGR4NPZAUJCVXUZ74I" localSheetId="3" hidden="1">#REF!</definedName>
    <definedName name="BExSERIU9MUGR4NPZAUJCVXUZ74I" localSheetId="10" hidden="1">#REF!</definedName>
    <definedName name="BExSERIU9MUGR4NPZAUJCVXUZ74I" hidden="1">#REF!</definedName>
    <definedName name="BExSF07QFLZCO4P6K6QF05XG7PH1" localSheetId="9" hidden="1">#REF!</definedName>
    <definedName name="BExSF07QFLZCO4P6K6QF05XG7PH1" localSheetId="12" hidden="1">#REF!</definedName>
    <definedName name="BExSF07QFLZCO4P6K6QF05XG7PH1" localSheetId="3" hidden="1">#REF!</definedName>
    <definedName name="BExSF07QFLZCO4P6K6QF05XG7PH1" localSheetId="10" hidden="1">#REF!</definedName>
    <definedName name="BExSF07QFLZCO4P6K6QF05XG7PH1" hidden="1">#REF!</definedName>
    <definedName name="BExSFJ8ZAGQ63A4MVMZRQWLVRGQ5" localSheetId="9" hidden="1">#REF!</definedName>
    <definedName name="BExSFJ8ZAGQ63A4MVMZRQWLVRGQ5" localSheetId="12" hidden="1">#REF!</definedName>
    <definedName name="BExSFJ8ZAGQ63A4MVMZRQWLVRGQ5" localSheetId="3" hidden="1">#REF!</definedName>
    <definedName name="BExSFJ8ZAGQ63A4MVMZRQWLVRGQ5" localSheetId="10" hidden="1">#REF!</definedName>
    <definedName name="BExSFJ8ZAGQ63A4MVMZRQWLVRGQ5" hidden="1">#REF!</definedName>
    <definedName name="BExSFKQRST2S9KXWWLCXYLKSF4G1" localSheetId="9" hidden="1">#REF!</definedName>
    <definedName name="BExSFKQRST2S9KXWWLCXYLKSF4G1" localSheetId="12" hidden="1">#REF!</definedName>
    <definedName name="BExSFKQRST2S9KXWWLCXYLKSF4G1" localSheetId="3" hidden="1">#REF!</definedName>
    <definedName name="BExSFKQRST2S9KXWWLCXYLKSF4G1" localSheetId="10" hidden="1">#REF!</definedName>
    <definedName name="BExSFKQRST2S9KXWWLCXYLKSF4G1" hidden="1">#REF!</definedName>
    <definedName name="BExSFOHO6VZ5Y463KL3XYTZBVE3P" localSheetId="9" hidden="1">#REF!</definedName>
    <definedName name="BExSFOHO6VZ5Y463KL3XYTZBVE3P" localSheetId="12" hidden="1">#REF!</definedName>
    <definedName name="BExSFOHO6VZ5Y463KL3XYTZBVE3P" localSheetId="3" hidden="1">#REF!</definedName>
    <definedName name="BExSFOHO6VZ5Y463KL3XYTZBVE3P" localSheetId="10" hidden="1">#REF!</definedName>
    <definedName name="BExSFOHO6VZ5Y463KL3XYTZBVE3P" hidden="1">#REF!</definedName>
    <definedName name="BExSFY2ZJOYUEYBX21QZ7AMN2WK1" localSheetId="9" hidden="1">#REF!</definedName>
    <definedName name="BExSFY2ZJOYUEYBX21QZ7AMN2WK1" localSheetId="12" hidden="1">#REF!</definedName>
    <definedName name="BExSFY2ZJOYUEYBX21QZ7AMN2WK1" localSheetId="3" hidden="1">#REF!</definedName>
    <definedName name="BExSFY2ZJOYUEYBX21QZ7AMN2WK1" localSheetId="10" hidden="1">#REF!</definedName>
    <definedName name="BExSFY2ZJOYUEYBX21QZ7AMN2WK1" hidden="1">#REF!</definedName>
    <definedName name="BExSFYDRRTAZVPXRWUF5PDQ97WFF" localSheetId="9" hidden="1">#REF!</definedName>
    <definedName name="BExSFYDRRTAZVPXRWUF5PDQ97WFF" localSheetId="12" hidden="1">#REF!</definedName>
    <definedName name="BExSFYDRRTAZVPXRWUF5PDQ97WFF" localSheetId="3" hidden="1">#REF!</definedName>
    <definedName name="BExSFYDRRTAZVPXRWUF5PDQ97WFF" localSheetId="10" hidden="1">#REF!</definedName>
    <definedName name="BExSFYDRRTAZVPXRWUF5PDQ97WFF" hidden="1">#REF!</definedName>
    <definedName name="BExSFZVPFTXA3F0IJ2NGH1GXX9R7" localSheetId="9" hidden="1">#REF!</definedName>
    <definedName name="BExSFZVPFTXA3F0IJ2NGH1GXX9R7" localSheetId="12" hidden="1">#REF!</definedName>
    <definedName name="BExSFZVPFTXA3F0IJ2NGH1GXX9R7" localSheetId="3" hidden="1">#REF!</definedName>
    <definedName name="BExSFZVPFTXA3F0IJ2NGH1GXX9R7" localSheetId="10" hidden="1">#REF!</definedName>
    <definedName name="BExSFZVPFTXA3F0IJ2NGH1GXX9R7" hidden="1">#REF!</definedName>
    <definedName name="BExSG2Q34XRC1K28H4XG6PQM3FTW" localSheetId="9" hidden="1">#REF!</definedName>
    <definedName name="BExSG2Q34XRC1K28H4XG6PQM3FTW" localSheetId="12" hidden="1">#REF!</definedName>
    <definedName name="BExSG2Q34XRC1K28H4XG6PQM3FTW" localSheetId="3" hidden="1">#REF!</definedName>
    <definedName name="BExSG2Q34XRC1K28H4XG6PQM3FTW" localSheetId="10" hidden="1">#REF!</definedName>
    <definedName name="BExSG2Q34XRC1K28H4XG6PQM3FTW" hidden="1">#REF!</definedName>
    <definedName name="BExSG90Q4ZUU2IPGDYOM169NJV9S" localSheetId="9" hidden="1">#REF!</definedName>
    <definedName name="BExSG90Q4ZUU2IPGDYOM169NJV9S" localSheetId="12" hidden="1">#REF!</definedName>
    <definedName name="BExSG90Q4ZUU2IPGDYOM169NJV9S" localSheetId="3" hidden="1">#REF!</definedName>
    <definedName name="BExSG90Q4ZUU2IPGDYOM169NJV9S" localSheetId="10" hidden="1">#REF!</definedName>
    <definedName name="BExSG90Q4ZUU2IPGDYOM169NJV9S" hidden="1">#REF!</definedName>
    <definedName name="BExSG9X3DU845PNXYJGGLBQY2UHG" localSheetId="9" hidden="1">#REF!</definedName>
    <definedName name="BExSG9X3DU845PNXYJGGLBQY2UHG" localSheetId="12" hidden="1">#REF!</definedName>
    <definedName name="BExSG9X3DU845PNXYJGGLBQY2UHG" localSheetId="3" hidden="1">#REF!</definedName>
    <definedName name="BExSG9X3DU845PNXYJGGLBQY2UHG" localSheetId="10" hidden="1">#REF!</definedName>
    <definedName name="BExSG9X3DU845PNXYJGGLBQY2UHG" hidden="1">#REF!</definedName>
    <definedName name="BExSGE45J27MDUUNXW7Z8Q33UAON" localSheetId="9" hidden="1">#REF!</definedName>
    <definedName name="BExSGE45J27MDUUNXW7Z8Q33UAON" localSheetId="12" hidden="1">#REF!</definedName>
    <definedName name="BExSGE45J27MDUUNXW7Z8Q33UAON" localSheetId="3" hidden="1">#REF!</definedName>
    <definedName name="BExSGE45J27MDUUNXW7Z8Q33UAON" localSheetId="10" hidden="1">#REF!</definedName>
    <definedName name="BExSGE45J27MDUUNXW7Z8Q33UAON" hidden="1">#REF!</definedName>
    <definedName name="BExSGE9LY91Q0URHB4YAMX0UAMYI" localSheetId="9" hidden="1">#REF!</definedName>
    <definedName name="BExSGE9LY91Q0URHB4YAMX0UAMYI" localSheetId="12" hidden="1">#REF!</definedName>
    <definedName name="BExSGE9LY91Q0URHB4YAMX0UAMYI" localSheetId="3" hidden="1">#REF!</definedName>
    <definedName name="BExSGE9LY91Q0URHB4YAMX0UAMYI" localSheetId="10" hidden="1">#REF!</definedName>
    <definedName name="BExSGE9LY91Q0URHB4YAMX0UAMYI" hidden="1">#REF!</definedName>
    <definedName name="BExSGLB2URTLBCKBB4Y885W925F2" localSheetId="9" hidden="1">#REF!</definedName>
    <definedName name="BExSGLB2URTLBCKBB4Y885W925F2" localSheetId="12" hidden="1">#REF!</definedName>
    <definedName name="BExSGLB2URTLBCKBB4Y885W925F2" localSheetId="3" hidden="1">#REF!</definedName>
    <definedName name="BExSGLB2URTLBCKBB4Y885W925F2" localSheetId="10" hidden="1">#REF!</definedName>
    <definedName name="BExSGLB2URTLBCKBB4Y885W925F2" hidden="1">#REF!</definedName>
    <definedName name="BExSGNEL2G0PC04ATVS20W5179EK" localSheetId="9" hidden="1">#REF!</definedName>
    <definedName name="BExSGNEL2G0PC04ATVS20W5179EK" localSheetId="12" hidden="1">#REF!</definedName>
    <definedName name="BExSGNEL2G0PC04ATVS20W5179EK" localSheetId="3" hidden="1">#REF!</definedName>
    <definedName name="BExSGNEL2G0PC04ATVS20W5179EK" localSheetId="10" hidden="1">#REF!</definedName>
    <definedName name="BExSGNEL2G0PC04ATVS20W5179EK" hidden="1">#REF!</definedName>
    <definedName name="BExSGOAYG73SFWOPAQV80P710GID" localSheetId="9" hidden="1">#REF!</definedName>
    <definedName name="BExSGOAYG73SFWOPAQV80P710GID" localSheetId="12" hidden="1">#REF!</definedName>
    <definedName name="BExSGOAYG73SFWOPAQV80P710GID" localSheetId="3" hidden="1">#REF!</definedName>
    <definedName name="BExSGOAYG73SFWOPAQV80P710GID" localSheetId="10" hidden="1">#REF!</definedName>
    <definedName name="BExSGOAYG73SFWOPAQV80P710GID" hidden="1">#REF!</definedName>
    <definedName name="BExSGOWJHRW7FWKLO2EHUOOGHNAF" localSheetId="9" hidden="1">#REF!</definedName>
    <definedName name="BExSGOWJHRW7FWKLO2EHUOOGHNAF" localSheetId="12" hidden="1">#REF!</definedName>
    <definedName name="BExSGOWJHRW7FWKLO2EHUOOGHNAF" localSheetId="3" hidden="1">#REF!</definedName>
    <definedName name="BExSGOWJHRW7FWKLO2EHUOOGHNAF" localSheetId="10" hidden="1">#REF!</definedName>
    <definedName name="BExSGOWJHRW7FWKLO2EHUOOGHNAF" hidden="1">#REF!</definedName>
    <definedName name="BExSGOWJTAP41ZV5Q23H7MI9C76W" localSheetId="9" hidden="1">#REF!</definedName>
    <definedName name="BExSGOWJTAP41ZV5Q23H7MI9C76W" localSheetId="12" hidden="1">#REF!</definedName>
    <definedName name="BExSGOWJTAP41ZV5Q23H7MI9C76W" localSheetId="3" hidden="1">#REF!</definedName>
    <definedName name="BExSGOWJTAP41ZV5Q23H7MI9C76W" localSheetId="10" hidden="1">#REF!</definedName>
    <definedName name="BExSGOWJTAP41ZV5Q23H7MI9C76W" hidden="1">#REF!</definedName>
    <definedName name="BExSGR5JQVX2HQ0PKCGZNSSUM1RV" localSheetId="9" hidden="1">#REF!</definedName>
    <definedName name="BExSGR5JQVX2HQ0PKCGZNSSUM1RV" localSheetId="12" hidden="1">#REF!</definedName>
    <definedName name="BExSGR5JQVX2HQ0PKCGZNSSUM1RV" localSheetId="3" hidden="1">#REF!</definedName>
    <definedName name="BExSGR5JQVX2HQ0PKCGZNSSUM1RV" localSheetId="10" hidden="1">#REF!</definedName>
    <definedName name="BExSGR5JQVX2HQ0PKCGZNSSUM1RV" hidden="1">#REF!</definedName>
    <definedName name="BExSGT3MKX7YVLVP6YLL6KVO8UGV" localSheetId="9" hidden="1">#REF!</definedName>
    <definedName name="BExSGT3MKX7YVLVP6YLL6KVO8UGV" localSheetId="12" hidden="1">#REF!</definedName>
    <definedName name="BExSGT3MKX7YVLVP6YLL6KVO8UGV" localSheetId="3" hidden="1">#REF!</definedName>
    <definedName name="BExSGT3MKX7YVLVP6YLL6KVO8UGV" localSheetId="10" hidden="1">#REF!</definedName>
    <definedName name="BExSGT3MKX7YVLVP6YLL6KVO8UGV" hidden="1">#REF!</definedName>
    <definedName name="BExSGVHX69GJZHD99DKE4RZ042B1" localSheetId="9" hidden="1">#REF!</definedName>
    <definedName name="BExSGVHX69GJZHD99DKE4RZ042B1" localSheetId="12" hidden="1">#REF!</definedName>
    <definedName name="BExSGVHX69GJZHD99DKE4RZ042B1" localSheetId="3" hidden="1">#REF!</definedName>
    <definedName name="BExSGVHX69GJZHD99DKE4RZ042B1" localSheetId="10" hidden="1">#REF!</definedName>
    <definedName name="BExSGVHX69GJZHD99DKE4RZ042B1" hidden="1">#REF!</definedName>
    <definedName name="BExSGZJO4J4ZO04E2N2ECVYS9DEZ" localSheetId="9" hidden="1">#REF!</definedName>
    <definedName name="BExSGZJO4J4ZO04E2N2ECVYS9DEZ" localSheetId="12" hidden="1">#REF!</definedName>
    <definedName name="BExSGZJO4J4ZO04E2N2ECVYS9DEZ" localSheetId="3" hidden="1">#REF!</definedName>
    <definedName name="BExSGZJO4J4ZO04E2N2ECVYS9DEZ" localSheetId="10" hidden="1">#REF!</definedName>
    <definedName name="BExSGZJO4J4ZO04E2N2ECVYS9DEZ" hidden="1">#REF!</definedName>
    <definedName name="BExSHAHFHS7MMNJR8JPVABRGBVIT" localSheetId="9" hidden="1">#REF!</definedName>
    <definedName name="BExSHAHFHS7MMNJR8JPVABRGBVIT" localSheetId="12" hidden="1">#REF!</definedName>
    <definedName name="BExSHAHFHS7MMNJR8JPVABRGBVIT" localSheetId="3" hidden="1">#REF!</definedName>
    <definedName name="BExSHAHFHS7MMNJR8JPVABRGBVIT" localSheetId="10" hidden="1">#REF!</definedName>
    <definedName name="BExSHAHFHS7MMNJR8JPVABRGBVIT" hidden="1">#REF!</definedName>
    <definedName name="BExSHGH88QZWW4RNAX4YKAZ5JEBL" localSheetId="9" hidden="1">#REF!</definedName>
    <definedName name="BExSHGH88QZWW4RNAX4YKAZ5JEBL" localSheetId="12" hidden="1">#REF!</definedName>
    <definedName name="BExSHGH88QZWW4RNAX4YKAZ5JEBL" localSheetId="3" hidden="1">#REF!</definedName>
    <definedName name="BExSHGH88QZWW4RNAX4YKAZ5JEBL" localSheetId="10" hidden="1">#REF!</definedName>
    <definedName name="BExSHGH88QZWW4RNAX4YKAZ5JEBL" hidden="1">#REF!</definedName>
    <definedName name="BExSHOKK1OO3CX9Z28C58E5J1D9W" localSheetId="9" hidden="1">#REF!</definedName>
    <definedName name="BExSHOKK1OO3CX9Z28C58E5J1D9W" localSheetId="12" hidden="1">#REF!</definedName>
    <definedName name="BExSHOKK1OO3CX9Z28C58E5J1D9W" localSheetId="3" hidden="1">#REF!</definedName>
    <definedName name="BExSHOKK1OO3CX9Z28C58E5J1D9W" localSheetId="10" hidden="1">#REF!</definedName>
    <definedName name="BExSHOKK1OO3CX9Z28C58E5J1D9W" hidden="1">#REF!</definedName>
    <definedName name="BExSHQD8KYLTQGDXIRKCHQQ7MKIH" localSheetId="9" hidden="1">#REF!</definedName>
    <definedName name="BExSHQD8KYLTQGDXIRKCHQQ7MKIH" localSheetId="12" hidden="1">#REF!</definedName>
    <definedName name="BExSHQD8KYLTQGDXIRKCHQQ7MKIH" localSheetId="3" hidden="1">#REF!</definedName>
    <definedName name="BExSHQD8KYLTQGDXIRKCHQQ7MKIH" localSheetId="10" hidden="1">#REF!</definedName>
    <definedName name="BExSHQD8KYLTQGDXIRKCHQQ7MKIH" hidden="1">#REF!</definedName>
    <definedName name="BExSHVGPIAHXI97UBLI9G4I4M29F" localSheetId="9" hidden="1">#REF!</definedName>
    <definedName name="BExSHVGPIAHXI97UBLI9G4I4M29F" localSheetId="12" hidden="1">#REF!</definedName>
    <definedName name="BExSHVGPIAHXI97UBLI9G4I4M29F" localSheetId="3" hidden="1">#REF!</definedName>
    <definedName name="BExSHVGPIAHXI97UBLI9G4I4M29F" localSheetId="10" hidden="1">#REF!</definedName>
    <definedName name="BExSHVGPIAHXI97UBLI9G4I4M29F" hidden="1">#REF!</definedName>
    <definedName name="BExSI0K2YL3HTCQAD8A7TR4QCUR6" localSheetId="9" hidden="1">#REF!</definedName>
    <definedName name="BExSI0K2YL3HTCQAD8A7TR4QCUR6" localSheetId="12" hidden="1">#REF!</definedName>
    <definedName name="BExSI0K2YL3HTCQAD8A7TR4QCUR6" localSheetId="3" hidden="1">#REF!</definedName>
    <definedName name="BExSI0K2YL3HTCQAD8A7TR4QCUR6" localSheetId="10" hidden="1">#REF!</definedName>
    <definedName name="BExSI0K2YL3HTCQAD8A7TR4QCUR6" hidden="1">#REF!</definedName>
    <definedName name="BExSIFUDNRWXWIWNGCCFOOD8WIAZ" localSheetId="9" hidden="1">#REF!</definedName>
    <definedName name="BExSIFUDNRWXWIWNGCCFOOD8WIAZ" localSheetId="12" hidden="1">#REF!</definedName>
    <definedName name="BExSIFUDNRWXWIWNGCCFOOD8WIAZ" localSheetId="3" hidden="1">#REF!</definedName>
    <definedName name="BExSIFUDNRWXWIWNGCCFOOD8WIAZ" localSheetId="10" hidden="1">#REF!</definedName>
    <definedName name="BExSIFUDNRWXWIWNGCCFOOD8WIAZ" hidden="1">#REF!</definedName>
    <definedName name="BExTTZNS2PBCR93C9IUW49UZ4I6T" localSheetId="9" hidden="1">#REF!</definedName>
    <definedName name="BExTTZNS2PBCR93C9IUW49UZ4I6T" localSheetId="12" hidden="1">#REF!</definedName>
    <definedName name="BExTTZNS2PBCR93C9IUW49UZ4I6T" localSheetId="3" hidden="1">#REF!</definedName>
    <definedName name="BExTTZNS2PBCR93C9IUW49UZ4I6T" localSheetId="10" hidden="1">#REF!</definedName>
    <definedName name="BExTTZNS2PBCR93C9IUW49UZ4I6T" hidden="1">#REF!</definedName>
    <definedName name="BExTU2YFQ25JQ6MEMRHHN66VLTPJ" localSheetId="9" hidden="1">#REF!</definedName>
    <definedName name="BExTU2YFQ25JQ6MEMRHHN66VLTPJ" localSheetId="12" hidden="1">#REF!</definedName>
    <definedName name="BExTU2YFQ25JQ6MEMRHHN66VLTPJ" localSheetId="3" hidden="1">#REF!</definedName>
    <definedName name="BExTU2YFQ25JQ6MEMRHHN66VLTPJ" localSheetId="10" hidden="1">#REF!</definedName>
    <definedName name="BExTU2YFQ25JQ6MEMRHHN66VLTPJ" hidden="1">#REF!</definedName>
    <definedName name="BExTU75IOII1V5O0C9X2VAYYVJUG" localSheetId="9" hidden="1">#REF!</definedName>
    <definedName name="BExTU75IOII1V5O0C9X2VAYYVJUG" localSheetId="12" hidden="1">#REF!</definedName>
    <definedName name="BExTU75IOII1V5O0C9X2VAYYVJUG" localSheetId="3" hidden="1">#REF!</definedName>
    <definedName name="BExTU75IOII1V5O0C9X2VAYYVJUG" localSheetId="10" hidden="1">#REF!</definedName>
    <definedName name="BExTU75IOII1V5O0C9X2VAYYVJUG" hidden="1">#REF!</definedName>
    <definedName name="BExTUA5F7V4LUIIAM17J3A8XF3JE" localSheetId="9" hidden="1">#REF!</definedName>
    <definedName name="BExTUA5F7V4LUIIAM17J3A8XF3JE" localSheetId="12" hidden="1">#REF!</definedName>
    <definedName name="BExTUA5F7V4LUIIAM17J3A8XF3JE" localSheetId="3" hidden="1">#REF!</definedName>
    <definedName name="BExTUA5F7V4LUIIAM17J3A8XF3JE" localSheetId="10" hidden="1">#REF!</definedName>
    <definedName name="BExTUA5F7V4LUIIAM17J3A8XF3JE" hidden="1">#REF!</definedName>
    <definedName name="BExTUBY3AA9B91YRRWFOT21LUL8Q" localSheetId="9" hidden="1">#REF!</definedName>
    <definedName name="BExTUBY3AA9B91YRRWFOT21LUL8Q" localSheetId="12" hidden="1">#REF!</definedName>
    <definedName name="BExTUBY3AA9B91YRRWFOT21LUL8Q" localSheetId="3" hidden="1">#REF!</definedName>
    <definedName name="BExTUBY3AA9B91YRRWFOT21LUL8Q" localSheetId="10" hidden="1">#REF!</definedName>
    <definedName name="BExTUBY3AA9B91YRRWFOT21LUL8Q" hidden="1">#REF!</definedName>
    <definedName name="BExTUJ53ANGZ3H1KDK4CR4Q0OD6P" localSheetId="9" hidden="1">#REF!</definedName>
    <definedName name="BExTUJ53ANGZ3H1KDK4CR4Q0OD6P" localSheetId="12" hidden="1">#REF!</definedName>
    <definedName name="BExTUJ53ANGZ3H1KDK4CR4Q0OD6P" localSheetId="3" hidden="1">#REF!</definedName>
    <definedName name="BExTUJ53ANGZ3H1KDK4CR4Q0OD6P" localSheetId="10" hidden="1">#REF!</definedName>
    <definedName name="BExTUJ53ANGZ3H1KDK4CR4Q0OD6P" hidden="1">#REF!</definedName>
    <definedName name="BExTUKXSZBM7C57G6NGLWGU4WOHY" localSheetId="9" hidden="1">#REF!</definedName>
    <definedName name="BExTUKXSZBM7C57G6NGLWGU4WOHY" localSheetId="12" hidden="1">#REF!</definedName>
    <definedName name="BExTUKXSZBM7C57G6NGLWGU4WOHY" localSheetId="3" hidden="1">#REF!</definedName>
    <definedName name="BExTUKXSZBM7C57G6NGLWGU4WOHY" localSheetId="10" hidden="1">#REF!</definedName>
    <definedName name="BExTUKXSZBM7C57G6NGLWGU4WOHY" hidden="1">#REF!</definedName>
    <definedName name="BExTUNC5INBE8Y5OA5GQUTXX6QJW" localSheetId="9" hidden="1">#REF!</definedName>
    <definedName name="BExTUNC5INBE8Y5OA5GQUTXX6QJW" localSheetId="12" hidden="1">#REF!</definedName>
    <definedName name="BExTUNC5INBE8Y5OA5GQUTXX6QJW" localSheetId="3" hidden="1">#REF!</definedName>
    <definedName name="BExTUNC5INBE8Y5OA5GQUTXX6QJW" localSheetId="10" hidden="1">#REF!</definedName>
    <definedName name="BExTUNC5INBE8Y5OA5GQUTXX6QJW" hidden="1">#REF!</definedName>
    <definedName name="BExTUSQCFFYZCDNHWHADBC2E1ZP1" localSheetId="9" hidden="1">#REF!</definedName>
    <definedName name="BExTUSQCFFYZCDNHWHADBC2E1ZP1" localSheetId="12" hidden="1">#REF!</definedName>
    <definedName name="BExTUSQCFFYZCDNHWHADBC2E1ZP1" localSheetId="3" hidden="1">#REF!</definedName>
    <definedName name="BExTUSQCFFYZCDNHWHADBC2E1ZP1" localSheetId="10" hidden="1">#REF!</definedName>
    <definedName name="BExTUSQCFFYZCDNHWHADBC2E1ZP1" hidden="1">#REF!</definedName>
    <definedName name="BExTUV4NQDZVAENZPSZGF7A3DDFN" localSheetId="9" hidden="1">#REF!</definedName>
    <definedName name="BExTUV4NQDZVAENZPSZGF7A3DDFN" localSheetId="12" hidden="1">#REF!</definedName>
    <definedName name="BExTUV4NQDZVAENZPSZGF7A3DDFN" localSheetId="3" hidden="1">#REF!</definedName>
    <definedName name="BExTUV4NQDZVAENZPSZGF7A3DDFN" localSheetId="10" hidden="1">#REF!</definedName>
    <definedName name="BExTUV4NQDZVAENZPSZGF7A3DDFN" hidden="1">#REF!</definedName>
    <definedName name="BExTUVFGOJEYS28JURA5KHQFDU5J" localSheetId="9" hidden="1">#REF!</definedName>
    <definedName name="BExTUVFGOJEYS28JURA5KHQFDU5J" localSheetId="12" hidden="1">#REF!</definedName>
    <definedName name="BExTUVFGOJEYS28JURA5KHQFDU5J" localSheetId="3" hidden="1">#REF!</definedName>
    <definedName name="BExTUVFGOJEYS28JURA5KHQFDU5J" localSheetId="10" hidden="1">#REF!</definedName>
    <definedName name="BExTUVFGOJEYS28JURA5KHQFDU5J" hidden="1">#REF!</definedName>
    <definedName name="BExTUW10U40QCYGHM5NJ3YR1O5SP" localSheetId="9" hidden="1">#REF!</definedName>
    <definedName name="BExTUW10U40QCYGHM5NJ3YR1O5SP" localSheetId="12" hidden="1">#REF!</definedName>
    <definedName name="BExTUW10U40QCYGHM5NJ3YR1O5SP" localSheetId="3" hidden="1">#REF!</definedName>
    <definedName name="BExTUW10U40QCYGHM5NJ3YR1O5SP" localSheetId="10" hidden="1">#REF!</definedName>
    <definedName name="BExTUW10U40QCYGHM5NJ3YR1O5SP" hidden="1">#REF!</definedName>
    <definedName name="BExTUWXFQHINU66YG82BI20ATMB5" localSheetId="9" hidden="1">#REF!</definedName>
    <definedName name="BExTUWXFQHINU66YG82BI20ATMB5" localSheetId="12" hidden="1">#REF!</definedName>
    <definedName name="BExTUWXFQHINU66YG82BI20ATMB5" localSheetId="3" hidden="1">#REF!</definedName>
    <definedName name="BExTUWXFQHINU66YG82BI20ATMB5" localSheetId="10" hidden="1">#REF!</definedName>
    <definedName name="BExTUWXFQHINU66YG82BI20ATMB5" hidden="1">#REF!</definedName>
    <definedName name="BExTUY9WNSJ91GV8CP0SKJTEIV82" localSheetId="9" hidden="1">#REF!</definedName>
    <definedName name="BExTUY9WNSJ91GV8CP0SKJTEIV82" localSheetId="12" hidden="1">#REF!</definedName>
    <definedName name="BExTUY9WNSJ91GV8CP0SKJTEIV82" localSheetId="3" hidden="1">#REF!</definedName>
    <definedName name="BExTUY9WNSJ91GV8CP0SKJTEIV82" localSheetId="10" hidden="1">#REF!</definedName>
    <definedName name="BExTUY9WNSJ91GV8CP0SKJTEIV82" hidden="1">#REF!</definedName>
    <definedName name="BExTV67VIM8PV6KO253M4DUBJQLC" localSheetId="9" hidden="1">#REF!</definedName>
    <definedName name="BExTV67VIM8PV6KO253M4DUBJQLC" localSheetId="12" hidden="1">#REF!</definedName>
    <definedName name="BExTV67VIM8PV6KO253M4DUBJQLC" localSheetId="3" hidden="1">#REF!</definedName>
    <definedName name="BExTV67VIM8PV6KO253M4DUBJQLC" localSheetId="10" hidden="1">#REF!</definedName>
    <definedName name="BExTV67VIM8PV6KO253M4DUBJQLC" hidden="1">#REF!</definedName>
    <definedName name="BExTVELZCF2YA5L6F23BYZZR6WHF" localSheetId="9" hidden="1">#REF!</definedName>
    <definedName name="BExTVELZCF2YA5L6F23BYZZR6WHF" localSheetId="12" hidden="1">#REF!</definedName>
    <definedName name="BExTVELZCF2YA5L6F23BYZZR6WHF" localSheetId="3" hidden="1">#REF!</definedName>
    <definedName name="BExTVELZCF2YA5L6F23BYZZR6WHF" localSheetId="10" hidden="1">#REF!</definedName>
    <definedName name="BExTVELZCF2YA5L6F23BYZZR6WHF" hidden="1">#REF!</definedName>
    <definedName name="BExTVGPIQZ99YFXUC8OONUX5BD42" localSheetId="9" hidden="1">#REF!</definedName>
    <definedName name="BExTVGPIQZ99YFXUC8OONUX5BD42" localSheetId="12" hidden="1">#REF!</definedName>
    <definedName name="BExTVGPIQZ99YFXUC8OONUX5BD42" localSheetId="3" hidden="1">#REF!</definedName>
    <definedName name="BExTVGPIQZ99YFXUC8OONUX5BD42" localSheetId="10" hidden="1">#REF!</definedName>
    <definedName name="BExTVGPIQZ99YFXUC8OONUX5BD42" hidden="1">#REF!</definedName>
    <definedName name="BExTVQG4F5RF0LZXG06AZ6EU1GQ3" localSheetId="9" hidden="1">#REF!</definedName>
    <definedName name="BExTVQG4F5RF0LZXG06AZ6EU1GQ3" localSheetId="12" hidden="1">#REF!</definedName>
    <definedName name="BExTVQG4F5RF0LZXG06AZ6EU1GQ3" localSheetId="3" hidden="1">#REF!</definedName>
    <definedName name="BExTVQG4F5RF0LZXG06AZ6EU1GQ3" localSheetId="10" hidden="1">#REF!</definedName>
    <definedName name="BExTVQG4F5RF0LZXG06AZ6EU1GQ3" hidden="1">#REF!</definedName>
    <definedName name="BExTVZQLP9VFLEYQ9280W13X7E8K" localSheetId="9" hidden="1">#REF!</definedName>
    <definedName name="BExTVZQLP9VFLEYQ9280W13X7E8K" localSheetId="12" hidden="1">#REF!</definedName>
    <definedName name="BExTVZQLP9VFLEYQ9280W13X7E8K" localSheetId="3" hidden="1">#REF!</definedName>
    <definedName name="BExTVZQLP9VFLEYQ9280W13X7E8K" localSheetId="10" hidden="1">#REF!</definedName>
    <definedName name="BExTVZQLP9VFLEYQ9280W13X7E8K" hidden="1">#REF!</definedName>
    <definedName name="BExTWB4LA1PODQOH4LDTHQKBN16K" localSheetId="9" hidden="1">#REF!</definedName>
    <definedName name="BExTWB4LA1PODQOH4LDTHQKBN16K" localSheetId="12" hidden="1">#REF!</definedName>
    <definedName name="BExTWB4LA1PODQOH4LDTHQKBN16K" localSheetId="3" hidden="1">#REF!</definedName>
    <definedName name="BExTWB4LA1PODQOH4LDTHQKBN16K" localSheetId="10" hidden="1">#REF!</definedName>
    <definedName name="BExTWB4LA1PODQOH4LDTHQKBN16K" hidden="1">#REF!</definedName>
    <definedName name="BExTWI0Q8AWXUA3ZN7I5V3QK2KM1" localSheetId="9" hidden="1">#REF!</definedName>
    <definedName name="BExTWI0Q8AWXUA3ZN7I5V3QK2KM1" localSheetId="12" hidden="1">#REF!</definedName>
    <definedName name="BExTWI0Q8AWXUA3ZN7I5V3QK2KM1" localSheetId="3" hidden="1">#REF!</definedName>
    <definedName name="BExTWI0Q8AWXUA3ZN7I5V3QK2KM1" localSheetId="10" hidden="1">#REF!</definedName>
    <definedName name="BExTWI0Q8AWXUA3ZN7I5V3QK2KM1" hidden="1">#REF!</definedName>
    <definedName name="BExTWJTIA3WUW1PUWXAOP9O8NKLZ" localSheetId="9" hidden="1">#REF!</definedName>
    <definedName name="BExTWJTIA3WUW1PUWXAOP9O8NKLZ" localSheetId="12" hidden="1">#REF!</definedName>
    <definedName name="BExTWJTIA3WUW1PUWXAOP9O8NKLZ" localSheetId="3" hidden="1">#REF!</definedName>
    <definedName name="BExTWJTIA3WUW1PUWXAOP9O8NKLZ" localSheetId="10" hidden="1">#REF!</definedName>
    <definedName name="BExTWJTIA3WUW1PUWXAOP9O8NKLZ" hidden="1">#REF!</definedName>
    <definedName name="BExTWW95OX07FNA01WF5MSSSFQLX" localSheetId="9" hidden="1">#REF!</definedName>
    <definedName name="BExTWW95OX07FNA01WF5MSSSFQLX" localSheetId="12" hidden="1">#REF!</definedName>
    <definedName name="BExTWW95OX07FNA01WF5MSSSFQLX" localSheetId="3" hidden="1">#REF!</definedName>
    <definedName name="BExTWW95OX07FNA01WF5MSSSFQLX" localSheetId="10" hidden="1">#REF!</definedName>
    <definedName name="BExTWW95OX07FNA01WF5MSSSFQLX" hidden="1">#REF!</definedName>
    <definedName name="BExTX005F4GLW03J0PLPRPMI1SEG" localSheetId="9" hidden="1">#REF!</definedName>
    <definedName name="BExTX005F4GLW03J0PLPRPMI1SEG" localSheetId="12" hidden="1">#REF!</definedName>
    <definedName name="BExTX005F4GLW03J0PLPRPMI1SEG" localSheetId="3" hidden="1">#REF!</definedName>
    <definedName name="BExTX005F4GLW03J0PLPRPMI1SEG" localSheetId="10" hidden="1">#REF!</definedName>
    <definedName name="BExTX005F4GLW03J0PLPRPMI1SEG" hidden="1">#REF!</definedName>
    <definedName name="BExTX476KI0RNB71XI5TYMANSGBG" localSheetId="9" hidden="1">#REF!</definedName>
    <definedName name="BExTX476KI0RNB71XI5TYMANSGBG" localSheetId="12" hidden="1">#REF!</definedName>
    <definedName name="BExTX476KI0RNB71XI5TYMANSGBG" localSheetId="3" hidden="1">#REF!</definedName>
    <definedName name="BExTX476KI0RNB71XI5TYMANSGBG" localSheetId="10" hidden="1">#REF!</definedName>
    <definedName name="BExTX476KI0RNB71XI5TYMANSGBG" hidden="1">#REF!</definedName>
    <definedName name="BExTXBJFKNSCUO7IOL6CSKERP06D" localSheetId="9" hidden="1">#REF!</definedName>
    <definedName name="BExTXBJFKNSCUO7IOL6CSKERP06D" localSheetId="12" hidden="1">#REF!</definedName>
    <definedName name="BExTXBJFKNSCUO7IOL6CSKERP06D" localSheetId="3" hidden="1">#REF!</definedName>
    <definedName name="BExTXBJFKNSCUO7IOL6CSKERP06D" localSheetId="10" hidden="1">#REF!</definedName>
    <definedName name="BExTXBJFKNSCUO7IOL6CSKERP06D" hidden="1">#REF!</definedName>
    <definedName name="BExTXDMZDQ9U1FD9T7F79J29SYYN" localSheetId="9" hidden="1">#REF!</definedName>
    <definedName name="BExTXDMZDQ9U1FD9T7F79J29SYYN" localSheetId="12" hidden="1">#REF!</definedName>
    <definedName name="BExTXDMZDQ9U1FD9T7F79J29SYYN" localSheetId="3" hidden="1">#REF!</definedName>
    <definedName name="BExTXDMZDQ9U1FD9T7F79J29SYYN" localSheetId="10" hidden="1">#REF!</definedName>
    <definedName name="BExTXDMZDQ9U1FD9T7F79J29SYYN" hidden="1">#REF!</definedName>
    <definedName name="BExTXJ6HBAIXMMWKZTJNFDYVZCAY" localSheetId="9" hidden="1">#REF!</definedName>
    <definedName name="BExTXJ6HBAIXMMWKZTJNFDYVZCAY" localSheetId="12" hidden="1">#REF!</definedName>
    <definedName name="BExTXJ6HBAIXMMWKZTJNFDYVZCAY" localSheetId="3" hidden="1">#REF!</definedName>
    <definedName name="BExTXJ6HBAIXMMWKZTJNFDYVZCAY" localSheetId="10" hidden="1">#REF!</definedName>
    <definedName name="BExTXJ6HBAIXMMWKZTJNFDYVZCAY" hidden="1">#REF!</definedName>
    <definedName name="BExTXT812NQT8GAEGH738U29BI0D" localSheetId="9" hidden="1">#REF!</definedName>
    <definedName name="BExTXT812NQT8GAEGH738U29BI0D" localSheetId="12" hidden="1">#REF!</definedName>
    <definedName name="BExTXT812NQT8GAEGH738U29BI0D" localSheetId="3" hidden="1">#REF!</definedName>
    <definedName name="BExTXT812NQT8GAEGH738U29BI0D" localSheetId="10" hidden="1">#REF!</definedName>
    <definedName name="BExTXT812NQT8GAEGH738U29BI0D" hidden="1">#REF!</definedName>
    <definedName name="BExTXWIP2TFPTQ76NHFOB72NICRZ" localSheetId="9" hidden="1">#REF!</definedName>
    <definedName name="BExTXWIP2TFPTQ76NHFOB72NICRZ" localSheetId="12" hidden="1">#REF!</definedName>
    <definedName name="BExTXWIP2TFPTQ76NHFOB72NICRZ" localSheetId="3" hidden="1">#REF!</definedName>
    <definedName name="BExTXWIP2TFPTQ76NHFOB72NICRZ" localSheetId="10" hidden="1">#REF!</definedName>
    <definedName name="BExTXWIP2TFPTQ76NHFOB72NICRZ" hidden="1">#REF!</definedName>
    <definedName name="BExTY5T62H651VC86QM4X7E28JVA" localSheetId="9" hidden="1">#REF!</definedName>
    <definedName name="BExTY5T62H651VC86QM4X7E28JVA" localSheetId="12" hidden="1">#REF!</definedName>
    <definedName name="BExTY5T62H651VC86QM4X7E28JVA" localSheetId="3" hidden="1">#REF!</definedName>
    <definedName name="BExTY5T62H651VC86QM4X7E28JVA" localSheetId="10" hidden="1">#REF!</definedName>
    <definedName name="BExTY5T62H651VC86QM4X7E28JVA" hidden="1">#REF!</definedName>
    <definedName name="BExTYB7EHGVTJ4RSYOXWSG87U5WI" localSheetId="9" hidden="1">#REF!</definedName>
    <definedName name="BExTYB7EHGVTJ4RSYOXWSG87U5WI" localSheetId="12" hidden="1">#REF!</definedName>
    <definedName name="BExTYB7EHGVTJ4RSYOXWSG87U5WI" localSheetId="3" hidden="1">#REF!</definedName>
    <definedName name="BExTYB7EHGVTJ4RSYOXWSG87U5WI" localSheetId="10" hidden="1">#REF!</definedName>
    <definedName name="BExTYB7EHGVTJ4RSYOXWSG87U5WI" hidden="1">#REF!</definedName>
    <definedName name="BExTYC93RS0KNKFOD35WG37LS9LY" localSheetId="9" hidden="1">#REF!</definedName>
    <definedName name="BExTYC93RS0KNKFOD35WG37LS9LY" localSheetId="12" hidden="1">#REF!</definedName>
    <definedName name="BExTYC93RS0KNKFOD35WG37LS9LY" localSheetId="3" hidden="1">#REF!</definedName>
    <definedName name="BExTYC93RS0KNKFOD35WG37LS9LY" localSheetId="10" hidden="1">#REF!</definedName>
    <definedName name="BExTYC93RS0KNKFOD35WG37LS9LY" hidden="1">#REF!</definedName>
    <definedName name="BExTYKCEFJ83LZM95M1V7CSFQVEA" localSheetId="9" hidden="1">#REF!</definedName>
    <definedName name="BExTYKCEFJ83LZM95M1V7CSFQVEA" localSheetId="12" hidden="1">#REF!</definedName>
    <definedName name="BExTYKCEFJ83LZM95M1V7CSFQVEA" localSheetId="3" hidden="1">#REF!</definedName>
    <definedName name="BExTYKCEFJ83LZM95M1V7CSFQVEA" localSheetId="10" hidden="1">#REF!</definedName>
    <definedName name="BExTYKCEFJ83LZM95M1V7CSFQVEA" hidden="1">#REF!</definedName>
    <definedName name="BExTYPLA9N640MFRJJQPKXT7P88M" localSheetId="9" hidden="1">#REF!</definedName>
    <definedName name="BExTYPLA9N640MFRJJQPKXT7P88M" localSheetId="12" hidden="1">#REF!</definedName>
    <definedName name="BExTYPLA9N640MFRJJQPKXT7P88M" localSheetId="3" hidden="1">#REF!</definedName>
    <definedName name="BExTYPLA9N640MFRJJQPKXT7P88M" localSheetId="10" hidden="1">#REF!</definedName>
    <definedName name="BExTYPLA9N640MFRJJQPKXT7P88M" hidden="1">#REF!</definedName>
    <definedName name="BExTYW1794M1TLJ2QQQCEEUZN18F" localSheetId="9" hidden="1">#REF!</definedName>
    <definedName name="BExTYW1794M1TLJ2QQQCEEUZN18F" localSheetId="12" hidden="1">#REF!</definedName>
    <definedName name="BExTYW1794M1TLJ2QQQCEEUZN18F" localSheetId="3" hidden="1">#REF!</definedName>
    <definedName name="BExTYW1794M1TLJ2QQQCEEUZN18F" localSheetId="10" hidden="1">#REF!</definedName>
    <definedName name="BExTYW1794M1TLJ2QQQCEEUZN18F" hidden="1">#REF!</definedName>
    <definedName name="BExTZ7F71SNTOX4LLZCK5R9VUMIJ" localSheetId="9" hidden="1">#REF!</definedName>
    <definedName name="BExTZ7F71SNTOX4LLZCK5R9VUMIJ" localSheetId="12" hidden="1">#REF!</definedName>
    <definedName name="BExTZ7F71SNTOX4LLZCK5R9VUMIJ" localSheetId="3" hidden="1">#REF!</definedName>
    <definedName name="BExTZ7F71SNTOX4LLZCK5R9VUMIJ" localSheetId="10" hidden="1">#REF!</definedName>
    <definedName name="BExTZ7F71SNTOX4LLZCK5R9VUMIJ" hidden="1">#REF!</definedName>
    <definedName name="BExTZ80SWE36T1QSIIPJU7NJ65JL" localSheetId="9" hidden="1">#REF!</definedName>
    <definedName name="BExTZ80SWE36T1QSIIPJU7NJ65JL" localSheetId="12" hidden="1">#REF!</definedName>
    <definedName name="BExTZ80SWE36T1QSIIPJU7NJ65JL" localSheetId="3" hidden="1">#REF!</definedName>
    <definedName name="BExTZ80SWE36T1QSIIPJU7NJ65JL" localSheetId="10" hidden="1">#REF!</definedName>
    <definedName name="BExTZ80SWE36T1QSIIPJU7NJ65JL" hidden="1">#REF!</definedName>
    <definedName name="BExTZ869RSO739T4Q78JLOVO7G0C" localSheetId="9" hidden="1">#REF!</definedName>
    <definedName name="BExTZ869RSO739T4Q78JLOVO7G0C" localSheetId="12" hidden="1">#REF!</definedName>
    <definedName name="BExTZ869RSO739T4Q78JLOVO7G0C" localSheetId="3" hidden="1">#REF!</definedName>
    <definedName name="BExTZ869RSO739T4Q78JLOVO7G0C" localSheetId="10" hidden="1">#REF!</definedName>
    <definedName name="BExTZ869RSO739T4Q78JLOVO7G0C" hidden="1">#REF!</definedName>
    <definedName name="BExTZ8X5G9S3PA4FPSNK7T69W7QT" localSheetId="9" hidden="1">#REF!</definedName>
    <definedName name="BExTZ8X5G9S3PA4FPSNK7T69W7QT" localSheetId="12" hidden="1">#REF!</definedName>
    <definedName name="BExTZ8X5G9S3PA4FPSNK7T69W7QT" localSheetId="3" hidden="1">#REF!</definedName>
    <definedName name="BExTZ8X5G9S3PA4FPSNK7T69W7QT" localSheetId="10" hidden="1">#REF!</definedName>
    <definedName name="BExTZ8X5G9S3PA4FPSNK7T69W7QT" hidden="1">#REF!</definedName>
    <definedName name="BExTZ97Y0RMR8V5BI9F2H4MFB77O" localSheetId="9" hidden="1">#REF!</definedName>
    <definedName name="BExTZ97Y0RMR8V5BI9F2H4MFB77O" localSheetId="12" hidden="1">#REF!</definedName>
    <definedName name="BExTZ97Y0RMR8V5BI9F2H4MFB77O" localSheetId="3" hidden="1">#REF!</definedName>
    <definedName name="BExTZ97Y0RMR8V5BI9F2H4MFB77O" localSheetId="10" hidden="1">#REF!</definedName>
    <definedName name="BExTZ97Y0RMR8V5BI9F2H4MFB77O" hidden="1">#REF!</definedName>
    <definedName name="BExTZK5PMCAXJL4DUIGL6H9Y8U4C" localSheetId="9" hidden="1">#REF!</definedName>
    <definedName name="BExTZK5PMCAXJL4DUIGL6H9Y8U4C" localSheetId="12" hidden="1">#REF!</definedName>
    <definedName name="BExTZK5PMCAXJL4DUIGL6H9Y8U4C" localSheetId="3" hidden="1">#REF!</definedName>
    <definedName name="BExTZK5PMCAXJL4DUIGL6H9Y8U4C" localSheetId="10" hidden="1">#REF!</definedName>
    <definedName name="BExTZK5PMCAXJL4DUIGL6H9Y8U4C" hidden="1">#REF!</definedName>
    <definedName name="BExTZKB6L5SXV5UN71YVTCBEIGWY" localSheetId="9" hidden="1">#REF!</definedName>
    <definedName name="BExTZKB6L5SXV5UN71YVTCBEIGWY" localSheetId="12" hidden="1">#REF!</definedName>
    <definedName name="BExTZKB6L5SXV5UN71YVTCBEIGWY" localSheetId="3" hidden="1">#REF!</definedName>
    <definedName name="BExTZKB6L5SXV5UN71YVTCBEIGWY" localSheetId="10" hidden="1">#REF!</definedName>
    <definedName name="BExTZKB6L5SXV5UN71YVTCBEIGWY" hidden="1">#REF!</definedName>
    <definedName name="BExTZLICVKK4NBJFEGL270GJ2VQO" localSheetId="9" hidden="1">#REF!</definedName>
    <definedName name="BExTZLICVKK4NBJFEGL270GJ2VQO" localSheetId="12" hidden="1">#REF!</definedName>
    <definedName name="BExTZLICVKK4NBJFEGL270GJ2VQO" localSheetId="3" hidden="1">#REF!</definedName>
    <definedName name="BExTZLICVKK4NBJFEGL270GJ2VQO" localSheetId="10" hidden="1">#REF!</definedName>
    <definedName name="BExTZLICVKK4NBJFEGL270GJ2VQO" hidden="1">#REF!</definedName>
    <definedName name="BExTZO2596CBZKPI7YNA1QQNPAIJ" localSheetId="9" hidden="1">#REF!</definedName>
    <definedName name="BExTZO2596CBZKPI7YNA1QQNPAIJ" localSheetId="12" hidden="1">#REF!</definedName>
    <definedName name="BExTZO2596CBZKPI7YNA1QQNPAIJ" localSheetId="3" hidden="1">#REF!</definedName>
    <definedName name="BExTZO2596CBZKPI7YNA1QQNPAIJ" localSheetId="10" hidden="1">#REF!</definedName>
    <definedName name="BExTZO2596CBZKPI7YNA1QQNPAIJ" hidden="1">#REF!</definedName>
    <definedName name="BExTZY8TDV4U7FQL7O10G6VKWKPJ" localSheetId="9" hidden="1">#REF!</definedName>
    <definedName name="BExTZY8TDV4U7FQL7O10G6VKWKPJ" localSheetId="12" hidden="1">#REF!</definedName>
    <definedName name="BExTZY8TDV4U7FQL7O10G6VKWKPJ" localSheetId="3" hidden="1">#REF!</definedName>
    <definedName name="BExTZY8TDV4U7FQL7O10G6VKWKPJ" localSheetId="10" hidden="1">#REF!</definedName>
    <definedName name="BExTZY8TDV4U7FQL7O10G6VKWKPJ" hidden="1">#REF!</definedName>
    <definedName name="BExU02QNT4LT7H9JPUC4FXTLVGZT" localSheetId="9" hidden="1">#REF!</definedName>
    <definedName name="BExU02QNT4LT7H9JPUC4FXTLVGZT" localSheetId="12" hidden="1">#REF!</definedName>
    <definedName name="BExU02QNT4LT7H9JPUC4FXTLVGZT" localSheetId="3" hidden="1">#REF!</definedName>
    <definedName name="BExU02QNT4LT7H9JPUC4FXTLVGZT" localSheetId="10" hidden="1">#REF!</definedName>
    <definedName name="BExU02QNT4LT7H9JPUC4FXTLVGZT" hidden="1">#REF!</definedName>
    <definedName name="BExU0BFJJQO1HJZKI14QGOQ6JROO" localSheetId="9" hidden="1">#REF!</definedName>
    <definedName name="BExU0BFJJQO1HJZKI14QGOQ6JROO" localSheetId="12" hidden="1">#REF!</definedName>
    <definedName name="BExU0BFJJQO1HJZKI14QGOQ6JROO" localSheetId="3" hidden="1">#REF!</definedName>
    <definedName name="BExU0BFJJQO1HJZKI14QGOQ6JROO" localSheetId="10" hidden="1">#REF!</definedName>
    <definedName name="BExU0BFJJQO1HJZKI14QGOQ6JROO" hidden="1">#REF!</definedName>
    <definedName name="BExU0FH5WTGW8MRFUFMDDSMJ6YQ5" localSheetId="9" hidden="1">#REF!</definedName>
    <definedName name="BExU0FH5WTGW8MRFUFMDDSMJ6YQ5" localSheetId="12" hidden="1">#REF!</definedName>
    <definedName name="BExU0FH5WTGW8MRFUFMDDSMJ6YQ5" localSheetId="3" hidden="1">#REF!</definedName>
    <definedName name="BExU0FH5WTGW8MRFUFMDDSMJ6YQ5" localSheetId="10" hidden="1">#REF!</definedName>
    <definedName name="BExU0FH5WTGW8MRFUFMDDSMJ6YQ5" hidden="1">#REF!</definedName>
    <definedName name="BExU0GDOIL9U33QGU9ZU3YX3V1I4" localSheetId="9" hidden="1">#REF!</definedName>
    <definedName name="BExU0GDOIL9U33QGU9ZU3YX3V1I4" localSheetId="12" hidden="1">#REF!</definedName>
    <definedName name="BExU0GDOIL9U33QGU9ZU3YX3V1I4" localSheetId="3" hidden="1">#REF!</definedName>
    <definedName name="BExU0GDOIL9U33QGU9ZU3YX3V1I4" localSheetId="10" hidden="1">#REF!</definedName>
    <definedName name="BExU0GDOIL9U33QGU9ZU3YX3V1I4" hidden="1">#REF!</definedName>
    <definedName name="BExU0HKTO8WJDQDWRTUK5TETM3HS" localSheetId="9" hidden="1">#REF!</definedName>
    <definedName name="BExU0HKTO8WJDQDWRTUK5TETM3HS" localSheetId="12" hidden="1">#REF!</definedName>
    <definedName name="BExU0HKTO8WJDQDWRTUK5TETM3HS" localSheetId="3" hidden="1">#REF!</definedName>
    <definedName name="BExU0HKTO8WJDQDWRTUK5TETM3HS" localSheetId="10" hidden="1">#REF!</definedName>
    <definedName name="BExU0HKTO8WJDQDWRTUK5TETM3HS" hidden="1">#REF!</definedName>
    <definedName name="BExU0MTJQPE041ZN7H8UKGV6MZT7" localSheetId="9" hidden="1">#REF!</definedName>
    <definedName name="BExU0MTJQPE041ZN7H8UKGV6MZT7" localSheetId="12" hidden="1">#REF!</definedName>
    <definedName name="BExU0MTJQPE041ZN7H8UKGV6MZT7" localSheetId="3" hidden="1">#REF!</definedName>
    <definedName name="BExU0MTJQPE041ZN7H8UKGV6MZT7" localSheetId="10" hidden="1">#REF!</definedName>
    <definedName name="BExU0MTJQPE041ZN7H8UKGV6MZT7" hidden="1">#REF!</definedName>
    <definedName name="BExU0ZUUFYHLUK4M4E8GLGIBBNT0" localSheetId="9" hidden="1">#REF!</definedName>
    <definedName name="BExU0ZUUFYHLUK4M4E8GLGIBBNT0" localSheetId="12" hidden="1">#REF!</definedName>
    <definedName name="BExU0ZUUFYHLUK4M4E8GLGIBBNT0" localSheetId="3" hidden="1">#REF!</definedName>
    <definedName name="BExU0ZUUFYHLUK4M4E8GLGIBBNT0" localSheetId="10" hidden="1">#REF!</definedName>
    <definedName name="BExU0ZUUFYHLUK4M4E8GLGIBBNT0" hidden="1">#REF!</definedName>
    <definedName name="BExU147D6RPG6ZVTSXRKFSVRHSBG" localSheetId="9" hidden="1">#REF!</definedName>
    <definedName name="BExU147D6RPG6ZVTSXRKFSVRHSBG" localSheetId="12" hidden="1">#REF!</definedName>
    <definedName name="BExU147D6RPG6ZVTSXRKFSVRHSBG" localSheetId="3" hidden="1">#REF!</definedName>
    <definedName name="BExU147D6RPG6ZVTSXRKFSVRHSBG" localSheetId="10" hidden="1">#REF!</definedName>
    <definedName name="BExU147D6RPG6ZVTSXRKFSVRHSBG" hidden="1">#REF!</definedName>
    <definedName name="BExU16R10W1SOAPNG4CDJ01T7JRE" localSheetId="9" hidden="1">#REF!</definedName>
    <definedName name="BExU16R10W1SOAPNG4CDJ01T7JRE" localSheetId="12" hidden="1">#REF!</definedName>
    <definedName name="BExU16R10W1SOAPNG4CDJ01T7JRE" localSheetId="3" hidden="1">#REF!</definedName>
    <definedName name="BExU16R10W1SOAPNG4CDJ01T7JRE" localSheetId="10" hidden="1">#REF!</definedName>
    <definedName name="BExU16R10W1SOAPNG4CDJ01T7JRE" hidden="1">#REF!</definedName>
    <definedName name="BExU17CKOR3GNIHDNVLH9L1IOJS9" localSheetId="9" hidden="1">#REF!</definedName>
    <definedName name="BExU17CKOR3GNIHDNVLH9L1IOJS9" localSheetId="12" hidden="1">#REF!</definedName>
    <definedName name="BExU17CKOR3GNIHDNVLH9L1IOJS9" localSheetId="3" hidden="1">#REF!</definedName>
    <definedName name="BExU17CKOR3GNIHDNVLH9L1IOJS9" localSheetId="10" hidden="1">#REF!</definedName>
    <definedName name="BExU17CKOR3GNIHDNVLH9L1IOJS9" hidden="1">#REF!</definedName>
    <definedName name="BExU1DXYI5DAD9DSFIEAUOB5XFZ9" localSheetId="9" hidden="1">#REF!</definedName>
    <definedName name="BExU1DXYI5DAD9DSFIEAUOB5XFZ9" localSheetId="12" hidden="1">#REF!</definedName>
    <definedName name="BExU1DXYI5DAD9DSFIEAUOB5XFZ9" localSheetId="3" hidden="1">#REF!</definedName>
    <definedName name="BExU1DXYI5DAD9DSFIEAUOB5XFZ9" localSheetId="10" hidden="1">#REF!</definedName>
    <definedName name="BExU1DXYI5DAD9DSFIEAUOB5XFZ9" hidden="1">#REF!</definedName>
    <definedName name="BExU1GXUTLRPJN4MRINLAPHSZQFG" localSheetId="9" hidden="1">#REF!</definedName>
    <definedName name="BExU1GXUTLRPJN4MRINLAPHSZQFG" localSheetId="12" hidden="1">#REF!</definedName>
    <definedName name="BExU1GXUTLRPJN4MRINLAPHSZQFG" localSheetId="3" hidden="1">#REF!</definedName>
    <definedName name="BExU1GXUTLRPJN4MRINLAPHSZQFG" localSheetId="10" hidden="1">#REF!</definedName>
    <definedName name="BExU1GXUTLRPJN4MRINLAPHSZQFG" hidden="1">#REF!</definedName>
    <definedName name="BExU1IL9AOHFO85BZB6S60DK3N8H" localSheetId="9" hidden="1">#REF!</definedName>
    <definedName name="BExU1IL9AOHFO85BZB6S60DK3N8H" localSheetId="12" hidden="1">#REF!</definedName>
    <definedName name="BExU1IL9AOHFO85BZB6S60DK3N8H" localSheetId="3" hidden="1">#REF!</definedName>
    <definedName name="BExU1IL9AOHFO85BZB6S60DK3N8H" localSheetId="10" hidden="1">#REF!</definedName>
    <definedName name="BExU1IL9AOHFO85BZB6S60DK3N8H" hidden="1">#REF!</definedName>
    <definedName name="BExU1LAEKWJ0U6NP9G2AC9CTBYH6" localSheetId="9" hidden="1">#REF!</definedName>
    <definedName name="BExU1LAEKWJ0U6NP9G2AC9CTBYH6" localSheetId="12" hidden="1">#REF!</definedName>
    <definedName name="BExU1LAEKWJ0U6NP9G2AC9CTBYH6" localSheetId="3" hidden="1">#REF!</definedName>
    <definedName name="BExU1LAEKWJ0U6NP9G2AC9CTBYH6" localSheetId="10" hidden="1">#REF!</definedName>
    <definedName name="BExU1LAEKWJ0U6NP9G2AC9CTBYH6" hidden="1">#REF!</definedName>
    <definedName name="BExU1NOPS09CLFZL1O31RAF9BQNQ" localSheetId="9" hidden="1">#REF!</definedName>
    <definedName name="BExU1NOPS09CLFZL1O31RAF9BQNQ" localSheetId="12" hidden="1">#REF!</definedName>
    <definedName name="BExU1NOPS09CLFZL1O31RAF9BQNQ" localSheetId="3" hidden="1">#REF!</definedName>
    <definedName name="BExU1NOPS09CLFZL1O31RAF9BQNQ" localSheetId="10" hidden="1">#REF!</definedName>
    <definedName name="BExU1NOPS09CLFZL1O31RAF9BQNQ" hidden="1">#REF!</definedName>
    <definedName name="BExU1PH9MOEX1JZVZ3D5M9DXB191" localSheetId="9" hidden="1">#REF!</definedName>
    <definedName name="BExU1PH9MOEX1JZVZ3D5M9DXB191" localSheetId="12" hidden="1">#REF!</definedName>
    <definedName name="BExU1PH9MOEX1JZVZ3D5M9DXB191" localSheetId="3" hidden="1">#REF!</definedName>
    <definedName name="BExU1PH9MOEX1JZVZ3D5M9DXB191" localSheetId="10" hidden="1">#REF!</definedName>
    <definedName name="BExU1PH9MOEX1JZVZ3D5M9DXB191" hidden="1">#REF!</definedName>
    <definedName name="BExU1QZEEKJA35IMEOLOJ3ODX0ZA" localSheetId="9" hidden="1">#REF!</definedName>
    <definedName name="BExU1QZEEKJA35IMEOLOJ3ODX0ZA" localSheetId="12" hidden="1">#REF!</definedName>
    <definedName name="BExU1QZEEKJA35IMEOLOJ3ODX0ZA" localSheetId="3" hidden="1">#REF!</definedName>
    <definedName name="BExU1QZEEKJA35IMEOLOJ3ODX0ZA" localSheetId="10" hidden="1">#REF!</definedName>
    <definedName name="BExU1QZEEKJA35IMEOLOJ3ODX0ZA" hidden="1">#REF!</definedName>
    <definedName name="BExU1VRURIWWVJ95O40WA23LMTJD" localSheetId="9" hidden="1">#REF!</definedName>
    <definedName name="BExU1VRURIWWVJ95O40WA23LMTJD" localSheetId="12" hidden="1">#REF!</definedName>
    <definedName name="BExU1VRURIWWVJ95O40WA23LMTJD" localSheetId="3" hidden="1">#REF!</definedName>
    <definedName name="BExU1VRURIWWVJ95O40WA23LMTJD" localSheetId="10" hidden="1">#REF!</definedName>
    <definedName name="BExU1VRURIWWVJ95O40WA23LMTJD" hidden="1">#REF!</definedName>
    <definedName name="BExU2A0FXVBDX9LO3VWEXB4TLFT0" localSheetId="9" hidden="1">#REF!</definedName>
    <definedName name="BExU2A0FXVBDX9LO3VWEXB4TLFT0" localSheetId="12" hidden="1">#REF!</definedName>
    <definedName name="BExU2A0FXVBDX9LO3VWEXB4TLFT0" localSheetId="3" hidden="1">#REF!</definedName>
    <definedName name="BExU2A0FXVBDX9LO3VWEXB4TLFT0" localSheetId="10" hidden="1">#REF!</definedName>
    <definedName name="BExU2A0FXVBDX9LO3VWEXB4TLFT0" hidden="1">#REF!</definedName>
    <definedName name="BExU2LEH667H33V81XVEZUP2O0UQ" localSheetId="9" hidden="1">#REF!</definedName>
    <definedName name="BExU2LEH667H33V81XVEZUP2O0UQ" localSheetId="12" hidden="1">#REF!</definedName>
    <definedName name="BExU2LEH667H33V81XVEZUP2O0UQ" localSheetId="3" hidden="1">#REF!</definedName>
    <definedName name="BExU2LEH667H33V81XVEZUP2O0UQ" localSheetId="10" hidden="1">#REF!</definedName>
    <definedName name="BExU2LEH667H33V81XVEZUP2O0UQ" hidden="1">#REF!</definedName>
    <definedName name="BExU2M5CK6XK55UIHDVYRXJJJRI4" localSheetId="9" hidden="1">#REF!</definedName>
    <definedName name="BExU2M5CK6XK55UIHDVYRXJJJRI4" localSheetId="12" hidden="1">#REF!</definedName>
    <definedName name="BExU2M5CK6XK55UIHDVYRXJJJRI4" localSheetId="3" hidden="1">#REF!</definedName>
    <definedName name="BExU2M5CK6XK55UIHDVYRXJJJRI4" localSheetId="10" hidden="1">#REF!</definedName>
    <definedName name="BExU2M5CK6XK55UIHDVYRXJJJRI4" hidden="1">#REF!</definedName>
    <definedName name="BExU2TXVT25ZTOFQAF6CM53Z1RLF" localSheetId="9" hidden="1">#REF!</definedName>
    <definedName name="BExU2TXVT25ZTOFQAF6CM53Z1RLF" localSheetId="12" hidden="1">#REF!</definedName>
    <definedName name="BExU2TXVT25ZTOFQAF6CM53Z1RLF" localSheetId="3" hidden="1">#REF!</definedName>
    <definedName name="BExU2TXVT25ZTOFQAF6CM53Z1RLF" localSheetId="10" hidden="1">#REF!</definedName>
    <definedName name="BExU2TXVT25ZTOFQAF6CM53Z1RLF" hidden="1">#REF!</definedName>
    <definedName name="BExU2XZLYIU19G7358W5T9E87AFR" localSheetId="9" hidden="1">#REF!</definedName>
    <definedName name="BExU2XZLYIU19G7358W5T9E87AFR" localSheetId="12" hidden="1">#REF!</definedName>
    <definedName name="BExU2XZLYIU19G7358W5T9E87AFR" localSheetId="3" hidden="1">#REF!</definedName>
    <definedName name="BExU2XZLYIU19G7358W5T9E87AFR" localSheetId="10" hidden="1">#REF!</definedName>
    <definedName name="BExU2XZLYIU19G7358W5T9E87AFR" hidden="1">#REF!</definedName>
    <definedName name="BExU2ZXMKRBQEX0CT3ZPZ3UFZP1G" localSheetId="9" hidden="1">#REF!</definedName>
    <definedName name="BExU2ZXMKRBQEX0CT3ZPZ3UFZP1G" localSheetId="12" hidden="1">#REF!</definedName>
    <definedName name="BExU2ZXMKRBQEX0CT3ZPZ3UFZP1G" localSheetId="3" hidden="1">#REF!</definedName>
    <definedName name="BExU2ZXMKRBQEX0CT3ZPZ3UFZP1G" localSheetId="10" hidden="1">#REF!</definedName>
    <definedName name="BExU2ZXMKRBQEX0CT3ZPZ3UFZP1G" hidden="1">#REF!</definedName>
    <definedName name="BExU35XHF1K1XEQUSZ292S5T61YA" localSheetId="9" hidden="1">#REF!</definedName>
    <definedName name="BExU35XHF1K1XEQUSZ292S5T61YA" localSheetId="12" hidden="1">#REF!</definedName>
    <definedName name="BExU35XHF1K1XEQUSZ292S5T61YA" localSheetId="3" hidden="1">#REF!</definedName>
    <definedName name="BExU35XHF1K1XEQUSZ292S5T61YA" localSheetId="10" hidden="1">#REF!</definedName>
    <definedName name="BExU35XHF1K1XEQUSZ292S5T61YA" hidden="1">#REF!</definedName>
    <definedName name="BExU38S1U5IC1T5A3P2TZU5OV0LN" localSheetId="9" hidden="1">#REF!</definedName>
    <definedName name="BExU38S1U5IC1T5A3P2TZU5OV0LN" localSheetId="12" hidden="1">#REF!</definedName>
    <definedName name="BExU38S1U5IC1T5A3P2TZU5OV0LN" localSheetId="3" hidden="1">#REF!</definedName>
    <definedName name="BExU38S1U5IC1T5A3P2TZU5OV0LN" localSheetId="10" hidden="1">#REF!</definedName>
    <definedName name="BExU38S1U5IC1T5A3P2TZU5OV0LN" hidden="1">#REF!</definedName>
    <definedName name="BExU3B66MCKJFSKT3HL8B5EJGVX0" localSheetId="9" hidden="1">#REF!</definedName>
    <definedName name="BExU3B66MCKJFSKT3HL8B5EJGVX0" localSheetId="12" hidden="1">#REF!</definedName>
    <definedName name="BExU3B66MCKJFSKT3HL8B5EJGVX0" localSheetId="3" hidden="1">#REF!</definedName>
    <definedName name="BExU3B66MCKJFSKT3HL8B5EJGVX0" localSheetId="10" hidden="1">#REF!</definedName>
    <definedName name="BExU3B66MCKJFSKT3HL8B5EJGVX0" hidden="1">#REF!</definedName>
    <definedName name="BExU3FDFDB2NVPYUR5V7OA3HF474" localSheetId="9" hidden="1">#REF!</definedName>
    <definedName name="BExU3FDFDB2NVPYUR5V7OA3HF474" localSheetId="12" hidden="1">#REF!</definedName>
    <definedName name="BExU3FDFDB2NVPYUR5V7OA3HF474" localSheetId="3" hidden="1">#REF!</definedName>
    <definedName name="BExU3FDFDB2NVPYUR5V7OA3HF474" localSheetId="10" hidden="1">#REF!</definedName>
    <definedName name="BExU3FDFDB2NVPYUR5V7OA3HF474" hidden="1">#REF!</definedName>
    <definedName name="BExU3R7J076KUCCEUGKAYMANTUT5" localSheetId="9" hidden="1">#REF!</definedName>
    <definedName name="BExU3R7J076KUCCEUGKAYMANTUT5" localSheetId="12" hidden="1">#REF!</definedName>
    <definedName name="BExU3R7J076KUCCEUGKAYMANTUT5" localSheetId="3" hidden="1">#REF!</definedName>
    <definedName name="BExU3R7J076KUCCEUGKAYMANTUT5" localSheetId="10" hidden="1">#REF!</definedName>
    <definedName name="BExU3R7J076KUCCEUGKAYMANTUT5" hidden="1">#REF!</definedName>
    <definedName name="BExU3UNI9NR1RNZR07NSLSZMDOQQ" localSheetId="9" hidden="1">#REF!</definedName>
    <definedName name="BExU3UNI9NR1RNZR07NSLSZMDOQQ" localSheetId="12" hidden="1">#REF!</definedName>
    <definedName name="BExU3UNI9NR1RNZR07NSLSZMDOQQ" localSheetId="3" hidden="1">#REF!</definedName>
    <definedName name="BExU3UNI9NR1RNZR07NSLSZMDOQQ" localSheetId="10" hidden="1">#REF!</definedName>
    <definedName name="BExU3UNI9NR1RNZR07NSLSZMDOQQ" hidden="1">#REF!</definedName>
    <definedName name="BExU401R18N6XKZKL7CNFOZQCM14" localSheetId="9" hidden="1">#REF!</definedName>
    <definedName name="BExU401R18N6XKZKL7CNFOZQCM14" localSheetId="12" hidden="1">#REF!</definedName>
    <definedName name="BExU401R18N6XKZKL7CNFOZQCM14" localSheetId="3" hidden="1">#REF!</definedName>
    <definedName name="BExU401R18N6XKZKL7CNFOZQCM14" localSheetId="10" hidden="1">#REF!</definedName>
    <definedName name="BExU401R18N6XKZKL7CNFOZQCM14" hidden="1">#REF!</definedName>
    <definedName name="BExU42QVGY7TK39W1BIN6CDRG2OE" localSheetId="9" hidden="1">#REF!</definedName>
    <definedName name="BExU42QVGY7TK39W1BIN6CDRG2OE" localSheetId="12" hidden="1">#REF!</definedName>
    <definedName name="BExU42QVGY7TK39W1BIN6CDRG2OE" localSheetId="3" hidden="1">#REF!</definedName>
    <definedName name="BExU42QVGY7TK39W1BIN6CDRG2OE" localSheetId="10" hidden="1">#REF!</definedName>
    <definedName name="BExU42QVGY7TK39W1BIN6CDRG2OE" hidden="1">#REF!</definedName>
    <definedName name="BExU431LXP7LIUNGJB9OSXEANFGX" localSheetId="9" hidden="1">#REF!</definedName>
    <definedName name="BExU431LXP7LIUNGJB9OSXEANFGX" localSheetId="12" hidden="1">#REF!</definedName>
    <definedName name="BExU431LXP7LIUNGJB9OSXEANFGX" localSheetId="3" hidden="1">#REF!</definedName>
    <definedName name="BExU431LXP7LIUNGJB9OSXEANFGX" localSheetId="10" hidden="1">#REF!</definedName>
    <definedName name="BExU431LXP7LIUNGJB9OSXEANFGX" hidden="1">#REF!</definedName>
    <definedName name="BExU47OZMS6TCWMEHHF0UCSFLLPI" localSheetId="9" hidden="1">#REF!</definedName>
    <definedName name="BExU47OZMS6TCWMEHHF0UCSFLLPI" localSheetId="12" hidden="1">#REF!</definedName>
    <definedName name="BExU47OZMS6TCWMEHHF0UCSFLLPI" localSheetId="3" hidden="1">#REF!</definedName>
    <definedName name="BExU47OZMS6TCWMEHHF0UCSFLLPI" localSheetId="10" hidden="1">#REF!</definedName>
    <definedName name="BExU47OZMS6TCWMEHHF0UCSFLLPI" hidden="1">#REF!</definedName>
    <definedName name="BExU4D36E8TXN0M8KSNGEAFYP4DQ" localSheetId="9" hidden="1">#REF!</definedName>
    <definedName name="BExU4D36E8TXN0M8KSNGEAFYP4DQ" localSheetId="12" hidden="1">#REF!</definedName>
    <definedName name="BExU4D36E8TXN0M8KSNGEAFYP4DQ" localSheetId="3" hidden="1">#REF!</definedName>
    <definedName name="BExU4D36E8TXN0M8KSNGEAFYP4DQ" localSheetId="10" hidden="1">#REF!</definedName>
    <definedName name="BExU4D36E8TXN0M8KSNGEAFYP4DQ" hidden="1">#REF!</definedName>
    <definedName name="BExU4G31RRVLJ3AC6E1FNEFMXM3O" localSheetId="9" hidden="1">#REF!</definedName>
    <definedName name="BExU4G31RRVLJ3AC6E1FNEFMXM3O" localSheetId="12" hidden="1">#REF!</definedName>
    <definedName name="BExU4G31RRVLJ3AC6E1FNEFMXM3O" localSheetId="3" hidden="1">#REF!</definedName>
    <definedName name="BExU4G31RRVLJ3AC6E1FNEFMXM3O" localSheetId="10" hidden="1">#REF!</definedName>
    <definedName name="BExU4G31RRVLJ3AC6E1FNEFMXM3O" hidden="1">#REF!</definedName>
    <definedName name="BExU4GDVLPUEWBA4MRYRTQAUNO7B" localSheetId="9" hidden="1">#REF!</definedName>
    <definedName name="BExU4GDVLPUEWBA4MRYRTQAUNO7B" localSheetId="12" hidden="1">#REF!</definedName>
    <definedName name="BExU4GDVLPUEWBA4MRYRTQAUNO7B" localSheetId="3" hidden="1">#REF!</definedName>
    <definedName name="BExU4GDVLPUEWBA4MRYRTQAUNO7B" localSheetId="10" hidden="1">#REF!</definedName>
    <definedName name="BExU4GDVLPUEWBA4MRYRTQAUNO7B" hidden="1">#REF!</definedName>
    <definedName name="BExU4H4RAMAX0XVAWT5WFYQNPAL3" localSheetId="9" hidden="1">#REF!</definedName>
    <definedName name="BExU4H4RAMAX0XVAWT5WFYQNPAL3" localSheetId="12" hidden="1">#REF!</definedName>
    <definedName name="BExU4H4RAMAX0XVAWT5WFYQNPAL3" localSheetId="3" hidden="1">#REF!</definedName>
    <definedName name="BExU4H4RAMAX0XVAWT5WFYQNPAL3" localSheetId="10" hidden="1">#REF!</definedName>
    <definedName name="BExU4H4RAMAX0XVAWT5WFYQNPAL3" hidden="1">#REF!</definedName>
    <definedName name="BExU4I148DA7PRCCISLWQ6ABXFK6" localSheetId="9" hidden="1">#REF!</definedName>
    <definedName name="BExU4I148DA7PRCCISLWQ6ABXFK6" localSheetId="12" hidden="1">#REF!</definedName>
    <definedName name="BExU4I148DA7PRCCISLWQ6ABXFK6" localSheetId="3" hidden="1">#REF!</definedName>
    <definedName name="BExU4I148DA7PRCCISLWQ6ABXFK6" localSheetId="10" hidden="1">#REF!</definedName>
    <definedName name="BExU4I148DA7PRCCISLWQ6ABXFK6" hidden="1">#REF!</definedName>
    <definedName name="BExU4L101H2KQHVKCKQ4PBAWZV6K" localSheetId="9" hidden="1">#REF!</definedName>
    <definedName name="BExU4L101H2KQHVKCKQ4PBAWZV6K" localSheetId="12" hidden="1">#REF!</definedName>
    <definedName name="BExU4L101H2KQHVKCKQ4PBAWZV6K" localSheetId="3" hidden="1">#REF!</definedName>
    <definedName name="BExU4L101H2KQHVKCKQ4PBAWZV6K" localSheetId="10" hidden="1">#REF!</definedName>
    <definedName name="BExU4L101H2KQHVKCKQ4PBAWZV6K" hidden="1">#REF!</definedName>
    <definedName name="BExU4LML14Q7KDTYIKJWXF68W7X1" localSheetId="9" hidden="1">#REF!</definedName>
    <definedName name="BExU4LML14Q7KDTYIKJWXF68W7X1" localSheetId="12" hidden="1">#REF!</definedName>
    <definedName name="BExU4LML14Q7KDTYIKJWXF68W7X1" localSheetId="3" hidden="1">#REF!</definedName>
    <definedName name="BExU4LML14Q7KDTYIKJWXF68W7X1" localSheetId="10" hidden="1">#REF!</definedName>
    <definedName name="BExU4LML14Q7KDTYIKJWXF68W7X1" hidden="1">#REF!</definedName>
    <definedName name="BExU4NA00RRRBGRT6TOB0MXZRCRZ" localSheetId="9" hidden="1">#REF!</definedName>
    <definedName name="BExU4NA00RRRBGRT6TOB0MXZRCRZ" localSheetId="12" hidden="1">#REF!</definedName>
    <definedName name="BExU4NA00RRRBGRT6TOB0MXZRCRZ" localSheetId="3" hidden="1">#REF!</definedName>
    <definedName name="BExU4NA00RRRBGRT6TOB0MXZRCRZ" localSheetId="10" hidden="1">#REF!</definedName>
    <definedName name="BExU4NA00RRRBGRT6TOB0MXZRCRZ" hidden="1">#REF!</definedName>
    <definedName name="BExU529I6YHVOG83TJHWSILIQU1S" localSheetId="9" hidden="1">#REF!</definedName>
    <definedName name="BExU529I6YHVOG83TJHWSILIQU1S" localSheetId="12" hidden="1">#REF!</definedName>
    <definedName name="BExU529I6YHVOG83TJHWSILIQU1S" localSheetId="3" hidden="1">#REF!</definedName>
    <definedName name="BExU529I6YHVOG83TJHWSILIQU1S" localSheetId="10" hidden="1">#REF!</definedName>
    <definedName name="BExU529I6YHVOG83TJHWSILIQU1S" hidden="1">#REF!</definedName>
    <definedName name="BExU57YCIKPRD8QWL6EU0YR3NG3J" localSheetId="9" hidden="1">#REF!</definedName>
    <definedName name="BExU57YCIKPRD8QWL6EU0YR3NG3J" localSheetId="12" hidden="1">#REF!</definedName>
    <definedName name="BExU57YCIKPRD8QWL6EU0YR3NG3J" localSheetId="3" hidden="1">#REF!</definedName>
    <definedName name="BExU57YCIKPRD8QWL6EU0YR3NG3J" localSheetId="10" hidden="1">#REF!</definedName>
    <definedName name="BExU57YCIKPRD8QWL6EU0YR3NG3J" hidden="1">#REF!</definedName>
    <definedName name="BExU5DSTBWXLN6E59B757KRWRI6E" localSheetId="9" hidden="1">#REF!</definedName>
    <definedName name="BExU5DSTBWXLN6E59B757KRWRI6E" localSheetId="12" hidden="1">#REF!</definedName>
    <definedName name="BExU5DSTBWXLN6E59B757KRWRI6E" localSheetId="3" hidden="1">#REF!</definedName>
    <definedName name="BExU5DSTBWXLN6E59B757KRWRI6E" localSheetId="10" hidden="1">#REF!</definedName>
    <definedName name="BExU5DSTBWXLN6E59B757KRWRI6E" hidden="1">#REF!</definedName>
    <definedName name="BExU5JSMO03X9M4WIRPP8JPSMQKJ" localSheetId="9" hidden="1">#REF!</definedName>
    <definedName name="BExU5JSMO03X9M4WIRPP8JPSMQKJ" localSheetId="12" hidden="1">#REF!</definedName>
    <definedName name="BExU5JSMO03X9M4WIRPP8JPSMQKJ" localSheetId="3" hidden="1">#REF!</definedName>
    <definedName name="BExU5JSMO03X9M4WIRPP8JPSMQKJ" localSheetId="10" hidden="1">#REF!</definedName>
    <definedName name="BExU5JSMO03X9M4WIRPP8JPSMQKJ" hidden="1">#REF!</definedName>
    <definedName name="BExU5TDWM8NNDHYPQ7OQODTQ368A" localSheetId="9" hidden="1">#REF!</definedName>
    <definedName name="BExU5TDWM8NNDHYPQ7OQODTQ368A" localSheetId="12" hidden="1">#REF!</definedName>
    <definedName name="BExU5TDWM8NNDHYPQ7OQODTQ368A" localSheetId="3" hidden="1">#REF!</definedName>
    <definedName name="BExU5TDWM8NNDHYPQ7OQODTQ368A" localSheetId="10" hidden="1">#REF!</definedName>
    <definedName name="BExU5TDWM8NNDHYPQ7OQODTQ368A" hidden="1">#REF!</definedName>
    <definedName name="BExU5X4OX1V1XHS6WSSORVQPP6Z3" localSheetId="9" hidden="1">#REF!</definedName>
    <definedName name="BExU5X4OX1V1XHS6WSSORVQPP6Z3" localSheetId="12" hidden="1">#REF!</definedName>
    <definedName name="BExU5X4OX1V1XHS6WSSORVQPP6Z3" localSheetId="3" hidden="1">#REF!</definedName>
    <definedName name="BExU5X4OX1V1XHS6WSSORVQPP6Z3" localSheetId="10" hidden="1">#REF!</definedName>
    <definedName name="BExU5X4OX1V1XHS6WSSORVQPP6Z3" hidden="1">#REF!</definedName>
    <definedName name="BExU5XVPARTFMRYHNUTBKDIL4UJN" localSheetId="9" hidden="1">#REF!</definedName>
    <definedName name="BExU5XVPARTFMRYHNUTBKDIL4UJN" localSheetId="12" hidden="1">#REF!</definedName>
    <definedName name="BExU5XVPARTFMRYHNUTBKDIL4UJN" localSheetId="3" hidden="1">#REF!</definedName>
    <definedName name="BExU5XVPARTFMRYHNUTBKDIL4UJN" localSheetId="10" hidden="1">#REF!</definedName>
    <definedName name="BExU5XVPARTFMRYHNUTBKDIL4UJN" hidden="1">#REF!</definedName>
    <definedName name="BExU66KMFBAP8JCVG9VM1RD1TNFF" localSheetId="9" hidden="1">#REF!</definedName>
    <definedName name="BExU66KMFBAP8JCVG9VM1RD1TNFF" localSheetId="12" hidden="1">#REF!</definedName>
    <definedName name="BExU66KMFBAP8JCVG9VM1RD1TNFF" localSheetId="3" hidden="1">#REF!</definedName>
    <definedName name="BExU66KMFBAP8JCVG9VM1RD1TNFF" localSheetId="10" hidden="1">#REF!</definedName>
    <definedName name="BExU66KMFBAP8JCVG9VM1RD1TNFF" hidden="1">#REF!</definedName>
    <definedName name="BExU68IOM3CB3TACNAE9565TW7SH" localSheetId="9" hidden="1">#REF!</definedName>
    <definedName name="BExU68IOM3CB3TACNAE9565TW7SH" localSheetId="12" hidden="1">#REF!</definedName>
    <definedName name="BExU68IOM3CB3TACNAE9565TW7SH" localSheetId="3" hidden="1">#REF!</definedName>
    <definedName name="BExU68IOM3CB3TACNAE9565TW7SH" localSheetId="10" hidden="1">#REF!</definedName>
    <definedName name="BExU68IOM3CB3TACNAE9565TW7SH" hidden="1">#REF!</definedName>
    <definedName name="BExU6AM82KN21E82HMWVP3LWP9IL" localSheetId="9" hidden="1">#REF!</definedName>
    <definedName name="BExU6AM82KN21E82HMWVP3LWP9IL" localSheetId="12" hidden="1">#REF!</definedName>
    <definedName name="BExU6AM82KN21E82HMWVP3LWP9IL" localSheetId="3" hidden="1">#REF!</definedName>
    <definedName name="BExU6AM82KN21E82HMWVP3LWP9IL" localSheetId="10" hidden="1">#REF!</definedName>
    <definedName name="BExU6AM82KN21E82HMWVP3LWP9IL" hidden="1">#REF!</definedName>
    <definedName name="BExU6FEU1MRHU98R9YOJC5OKUJ6L" localSheetId="9" hidden="1">#REF!</definedName>
    <definedName name="BExU6FEU1MRHU98R9YOJC5OKUJ6L" localSheetId="12" hidden="1">#REF!</definedName>
    <definedName name="BExU6FEU1MRHU98R9YOJC5OKUJ6L" localSheetId="3" hidden="1">#REF!</definedName>
    <definedName name="BExU6FEU1MRHU98R9YOJC5OKUJ6L" localSheetId="10" hidden="1">#REF!</definedName>
    <definedName name="BExU6FEU1MRHU98R9YOJC5OKUJ6L" hidden="1">#REF!</definedName>
    <definedName name="BExU6KIAJ663Y8W8QMU4HCF183DF" localSheetId="9" hidden="1">#REF!</definedName>
    <definedName name="BExU6KIAJ663Y8W8QMU4HCF183DF" localSheetId="12" hidden="1">#REF!</definedName>
    <definedName name="BExU6KIAJ663Y8W8QMU4HCF183DF" localSheetId="3" hidden="1">#REF!</definedName>
    <definedName name="BExU6KIAJ663Y8W8QMU4HCF183DF" localSheetId="10" hidden="1">#REF!</definedName>
    <definedName name="BExU6KIAJ663Y8W8QMU4HCF183DF" hidden="1">#REF!</definedName>
    <definedName name="BExU6KT19B4PG6SHXFBGBPLM66KT" localSheetId="9" hidden="1">#REF!</definedName>
    <definedName name="BExU6KT19B4PG6SHXFBGBPLM66KT" localSheetId="12" hidden="1">#REF!</definedName>
    <definedName name="BExU6KT19B4PG6SHXFBGBPLM66KT" localSheetId="3" hidden="1">#REF!</definedName>
    <definedName name="BExU6KT19B4PG6SHXFBGBPLM66KT" localSheetId="10" hidden="1">#REF!</definedName>
    <definedName name="BExU6KT19B4PG6SHXFBGBPLM66KT" hidden="1">#REF!</definedName>
    <definedName name="BExU6PAVKIOAIMQ9XQIHHF1SUAGO" localSheetId="9" hidden="1">#REF!</definedName>
    <definedName name="BExU6PAVKIOAIMQ9XQIHHF1SUAGO" localSheetId="12" hidden="1">#REF!</definedName>
    <definedName name="BExU6PAVKIOAIMQ9XQIHHF1SUAGO" localSheetId="3" hidden="1">#REF!</definedName>
    <definedName name="BExU6PAVKIOAIMQ9XQIHHF1SUAGO" localSheetId="10" hidden="1">#REF!</definedName>
    <definedName name="BExU6PAVKIOAIMQ9XQIHHF1SUAGO" hidden="1">#REF!</definedName>
    <definedName name="BExU6SLKTWV0YINVLTI6BCG9ANZM" localSheetId="9" hidden="1">#REF!</definedName>
    <definedName name="BExU6SLKTWV0YINVLTI6BCG9ANZM" localSheetId="12" hidden="1">#REF!</definedName>
    <definedName name="BExU6SLKTWV0YINVLTI6BCG9ANZM" localSheetId="3" hidden="1">#REF!</definedName>
    <definedName name="BExU6SLKTWV0YINVLTI6BCG9ANZM" localSheetId="10" hidden="1">#REF!</definedName>
    <definedName name="BExU6SLKTWV0YINVLTI6BCG9ANZM" hidden="1">#REF!</definedName>
    <definedName name="BExU6WXXC7SSQDMHSLUN5C2V4IYX" localSheetId="9" hidden="1">#REF!</definedName>
    <definedName name="BExU6WXXC7SSQDMHSLUN5C2V4IYX" localSheetId="12" hidden="1">#REF!</definedName>
    <definedName name="BExU6WXXC7SSQDMHSLUN5C2V4IYX" localSheetId="3" hidden="1">#REF!</definedName>
    <definedName name="BExU6WXXC7SSQDMHSLUN5C2V4IYX" localSheetId="10" hidden="1">#REF!</definedName>
    <definedName name="BExU6WXXC7SSQDMHSLUN5C2V4IYX" hidden="1">#REF!</definedName>
    <definedName name="BExU73387E74XE8A9UKZLZNJYY65" localSheetId="9" hidden="1">#REF!</definedName>
    <definedName name="BExU73387E74XE8A9UKZLZNJYY65" localSheetId="12" hidden="1">#REF!</definedName>
    <definedName name="BExU73387E74XE8A9UKZLZNJYY65" localSheetId="3" hidden="1">#REF!</definedName>
    <definedName name="BExU73387E74XE8A9UKZLZNJYY65" localSheetId="10" hidden="1">#REF!</definedName>
    <definedName name="BExU73387E74XE8A9UKZLZNJYY65" hidden="1">#REF!</definedName>
    <definedName name="BExU76ZHCJM8I7VSICCMSTC33O6U" localSheetId="9" hidden="1">#REF!</definedName>
    <definedName name="BExU76ZHCJM8I7VSICCMSTC33O6U" localSheetId="12" hidden="1">#REF!</definedName>
    <definedName name="BExU76ZHCJM8I7VSICCMSTC33O6U" localSheetId="3" hidden="1">#REF!</definedName>
    <definedName name="BExU76ZHCJM8I7VSICCMSTC33O6U" localSheetId="10" hidden="1">#REF!</definedName>
    <definedName name="BExU76ZHCJM8I7VSICCMSTC33O6U" hidden="1">#REF!</definedName>
    <definedName name="BExU7BBTUF8BQ42DSGM94X5TG5GF" localSheetId="9" hidden="1">#REF!</definedName>
    <definedName name="BExU7BBTUF8BQ42DSGM94X5TG5GF" localSheetId="12" hidden="1">#REF!</definedName>
    <definedName name="BExU7BBTUF8BQ42DSGM94X5TG5GF" localSheetId="3" hidden="1">#REF!</definedName>
    <definedName name="BExU7BBTUF8BQ42DSGM94X5TG5GF" localSheetId="10" hidden="1">#REF!</definedName>
    <definedName name="BExU7BBTUF8BQ42DSGM94X5TG5GF" hidden="1">#REF!</definedName>
    <definedName name="BExU7HH4EAHFQHT4AXKGWAWZP3I0" localSheetId="9" hidden="1">#REF!</definedName>
    <definedName name="BExU7HH4EAHFQHT4AXKGWAWZP3I0" localSheetId="12" hidden="1">#REF!</definedName>
    <definedName name="BExU7HH4EAHFQHT4AXKGWAWZP3I0" localSheetId="3" hidden="1">#REF!</definedName>
    <definedName name="BExU7HH4EAHFQHT4AXKGWAWZP3I0" localSheetId="10" hidden="1">#REF!</definedName>
    <definedName name="BExU7HH4EAHFQHT4AXKGWAWZP3I0" hidden="1">#REF!</definedName>
    <definedName name="BExU7L7WPQSA0ELXZ0I86V33QCCJ" localSheetId="9" hidden="1">#REF!</definedName>
    <definedName name="BExU7L7WPQSA0ELXZ0I86V33QCCJ" localSheetId="12" hidden="1">#REF!</definedName>
    <definedName name="BExU7L7WPQSA0ELXZ0I86V33QCCJ" localSheetId="3" hidden="1">#REF!</definedName>
    <definedName name="BExU7L7WPQSA0ELXZ0I86V33QCCJ" localSheetId="10" hidden="1">#REF!</definedName>
    <definedName name="BExU7L7WPQSA0ELXZ0I86V33QCCJ" hidden="1">#REF!</definedName>
    <definedName name="BExU7MF1ZVPDHOSMCAXOSYICHZ4I" localSheetId="9" hidden="1">#REF!</definedName>
    <definedName name="BExU7MF1ZVPDHOSMCAXOSYICHZ4I" localSheetId="12" hidden="1">#REF!</definedName>
    <definedName name="BExU7MF1ZVPDHOSMCAXOSYICHZ4I" localSheetId="3" hidden="1">#REF!</definedName>
    <definedName name="BExU7MF1ZVPDHOSMCAXOSYICHZ4I" localSheetId="10" hidden="1">#REF!</definedName>
    <definedName name="BExU7MF1ZVPDHOSMCAXOSYICHZ4I" hidden="1">#REF!</definedName>
    <definedName name="BExU7O2BJ6D5YCKEL6FD2EFCWYRX" localSheetId="9" hidden="1">#REF!</definedName>
    <definedName name="BExU7O2BJ6D5YCKEL6FD2EFCWYRX" localSheetId="12" hidden="1">#REF!</definedName>
    <definedName name="BExU7O2BJ6D5YCKEL6FD2EFCWYRX" localSheetId="3" hidden="1">#REF!</definedName>
    <definedName name="BExU7O2BJ6D5YCKEL6FD2EFCWYRX" localSheetId="10" hidden="1">#REF!</definedName>
    <definedName name="BExU7O2BJ6D5YCKEL6FD2EFCWYRX" hidden="1">#REF!</definedName>
    <definedName name="BExU7Q0JS9YIUKUPNSSAIDK2KJAV" localSheetId="9" hidden="1">#REF!</definedName>
    <definedName name="BExU7Q0JS9YIUKUPNSSAIDK2KJAV" localSheetId="12" hidden="1">#REF!</definedName>
    <definedName name="BExU7Q0JS9YIUKUPNSSAIDK2KJAV" localSheetId="3" hidden="1">#REF!</definedName>
    <definedName name="BExU7Q0JS9YIUKUPNSSAIDK2KJAV" localSheetId="10" hidden="1">#REF!</definedName>
    <definedName name="BExU7Q0JS9YIUKUPNSSAIDK2KJAV" hidden="1">#REF!</definedName>
    <definedName name="BExU80I6AE5OU7P7F5V7HWIZBJ4P" localSheetId="9" hidden="1">#REF!</definedName>
    <definedName name="BExU80I6AE5OU7P7F5V7HWIZBJ4P" localSheetId="12" hidden="1">#REF!</definedName>
    <definedName name="BExU80I6AE5OU7P7F5V7HWIZBJ4P" localSheetId="3" hidden="1">#REF!</definedName>
    <definedName name="BExU80I6AE5OU7P7F5V7HWIZBJ4P" localSheetId="10" hidden="1">#REF!</definedName>
    <definedName name="BExU80I6AE5OU7P7F5V7HWIZBJ4P" hidden="1">#REF!</definedName>
    <definedName name="BExU86NB26MCPYIISZ36HADONGT2" localSheetId="9" hidden="1">#REF!</definedName>
    <definedName name="BExU86NB26MCPYIISZ36HADONGT2" localSheetId="12" hidden="1">#REF!</definedName>
    <definedName name="BExU86NB26MCPYIISZ36HADONGT2" localSheetId="3" hidden="1">#REF!</definedName>
    <definedName name="BExU86NB26MCPYIISZ36HADONGT2" localSheetId="10" hidden="1">#REF!</definedName>
    <definedName name="BExU86NB26MCPYIISZ36HADONGT2" hidden="1">#REF!</definedName>
    <definedName name="BExU885EZZNSZV3GP298UJ8LB7OL" localSheetId="9" hidden="1">#REF!</definedName>
    <definedName name="BExU885EZZNSZV3GP298UJ8LB7OL" localSheetId="12" hidden="1">#REF!</definedName>
    <definedName name="BExU885EZZNSZV3GP298UJ8LB7OL" localSheetId="3" hidden="1">#REF!</definedName>
    <definedName name="BExU885EZZNSZV3GP298UJ8LB7OL" localSheetId="10" hidden="1">#REF!</definedName>
    <definedName name="BExU885EZZNSZV3GP298UJ8LB7OL" hidden="1">#REF!</definedName>
    <definedName name="BExU8FSAUP9TUZ1NO9WXK80QPHWV" localSheetId="9" hidden="1">#REF!</definedName>
    <definedName name="BExU8FSAUP9TUZ1NO9WXK80QPHWV" localSheetId="12" hidden="1">#REF!</definedName>
    <definedName name="BExU8FSAUP9TUZ1NO9WXK80QPHWV" localSheetId="3" hidden="1">#REF!</definedName>
    <definedName name="BExU8FSAUP9TUZ1NO9WXK80QPHWV" localSheetId="10" hidden="1">#REF!</definedName>
    <definedName name="BExU8FSAUP9TUZ1NO9WXK80QPHWV" hidden="1">#REF!</definedName>
    <definedName name="BExU8KFLAN778MBN93NYZB0FV30G" localSheetId="9" hidden="1">#REF!</definedName>
    <definedName name="BExU8KFLAN778MBN93NYZB0FV30G" localSheetId="12" hidden="1">#REF!</definedName>
    <definedName name="BExU8KFLAN778MBN93NYZB0FV30G" localSheetId="3" hidden="1">#REF!</definedName>
    <definedName name="BExU8KFLAN778MBN93NYZB0FV30G" localSheetId="10" hidden="1">#REF!</definedName>
    <definedName name="BExU8KFLAN778MBN93NYZB0FV30G" hidden="1">#REF!</definedName>
    <definedName name="BExU8PZC6845UUDFG9M8FTC3P3DK" localSheetId="9" hidden="1">#REF!</definedName>
    <definedName name="BExU8PZC6845UUDFG9M8FTC3P3DK" localSheetId="12" hidden="1">#REF!</definedName>
    <definedName name="BExU8PZC6845UUDFG9M8FTC3P3DK" localSheetId="3" hidden="1">#REF!</definedName>
    <definedName name="BExU8PZC6845UUDFG9M8FTC3P3DK" localSheetId="10" hidden="1">#REF!</definedName>
    <definedName name="BExU8PZC6845UUDFG9M8FTC3P3DK" hidden="1">#REF!</definedName>
    <definedName name="BExU8UX9JX3XLB47YZ8GFXE0V7R2" localSheetId="9" hidden="1">#REF!</definedName>
    <definedName name="BExU8UX9JX3XLB47YZ8GFXE0V7R2" localSheetId="12" hidden="1">#REF!</definedName>
    <definedName name="BExU8UX9JX3XLB47YZ8GFXE0V7R2" localSheetId="3" hidden="1">#REF!</definedName>
    <definedName name="BExU8UX9JX3XLB47YZ8GFXE0V7R2" localSheetId="10" hidden="1">#REF!</definedName>
    <definedName name="BExU8UX9JX3XLB47YZ8GFXE0V7R2" hidden="1">#REF!</definedName>
    <definedName name="BExU8WVGMRSFNWCNHODQ9JQCMZB0" localSheetId="9" hidden="1">#REF!</definedName>
    <definedName name="BExU8WVGMRSFNWCNHODQ9JQCMZB0" localSheetId="12" hidden="1">#REF!</definedName>
    <definedName name="BExU8WVGMRSFNWCNHODQ9JQCMZB0" localSheetId="3" hidden="1">#REF!</definedName>
    <definedName name="BExU8WVGMRSFNWCNHODQ9JQCMZB0" localSheetId="10" hidden="1">#REF!</definedName>
    <definedName name="BExU8WVGMRSFNWCNHODQ9JQCMZB0" hidden="1">#REF!</definedName>
    <definedName name="BExU96M1J7P9DZQ3S9H0C12KGYTW" localSheetId="9" hidden="1">#REF!</definedName>
    <definedName name="BExU96M1J7P9DZQ3S9H0C12KGYTW" localSheetId="12" hidden="1">#REF!</definedName>
    <definedName name="BExU96M1J7P9DZQ3S9H0C12KGYTW" localSheetId="3" hidden="1">#REF!</definedName>
    <definedName name="BExU96M1J7P9DZQ3S9H0C12KGYTW" localSheetId="10" hidden="1">#REF!</definedName>
    <definedName name="BExU96M1J7P9DZQ3S9H0C12KGYTW" hidden="1">#REF!</definedName>
    <definedName name="BExU9F05OR1GZ3057R6UL3WPEIYI" localSheetId="9" hidden="1">#REF!</definedName>
    <definedName name="BExU9F05OR1GZ3057R6UL3WPEIYI" localSheetId="12" hidden="1">#REF!</definedName>
    <definedName name="BExU9F05OR1GZ3057R6UL3WPEIYI" localSheetId="3" hidden="1">#REF!</definedName>
    <definedName name="BExU9F05OR1GZ3057R6UL3WPEIYI" localSheetId="10" hidden="1">#REF!</definedName>
    <definedName name="BExU9F05OR1GZ3057R6UL3WPEIYI" hidden="1">#REF!</definedName>
    <definedName name="BExU9GCSO5YILIKG6VAHN13DL75K" localSheetId="9" hidden="1">#REF!</definedName>
    <definedName name="BExU9GCSO5YILIKG6VAHN13DL75K" localSheetId="12" hidden="1">#REF!</definedName>
    <definedName name="BExU9GCSO5YILIKG6VAHN13DL75K" localSheetId="3" hidden="1">#REF!</definedName>
    <definedName name="BExU9GCSO5YILIKG6VAHN13DL75K" localSheetId="10" hidden="1">#REF!</definedName>
    <definedName name="BExU9GCSO5YILIKG6VAHN13DL75K" hidden="1">#REF!</definedName>
    <definedName name="BExU9KJOZLO15N11MJVN782NFGJ0" localSheetId="9" hidden="1">#REF!</definedName>
    <definedName name="BExU9KJOZLO15N11MJVN782NFGJ0" localSheetId="12" hidden="1">#REF!</definedName>
    <definedName name="BExU9KJOZLO15N11MJVN782NFGJ0" localSheetId="3" hidden="1">#REF!</definedName>
    <definedName name="BExU9KJOZLO15N11MJVN782NFGJ0" localSheetId="10" hidden="1">#REF!</definedName>
    <definedName name="BExU9KJOZLO15N11MJVN782NFGJ0" hidden="1">#REF!</definedName>
    <definedName name="BExU9LG29XU2K1GNKRO4438JYQZE" localSheetId="9" hidden="1">#REF!</definedName>
    <definedName name="BExU9LG29XU2K1GNKRO4438JYQZE" localSheetId="12" hidden="1">#REF!</definedName>
    <definedName name="BExU9LG29XU2K1GNKRO4438JYQZE" localSheetId="3" hidden="1">#REF!</definedName>
    <definedName name="BExU9LG29XU2K1GNKRO4438JYQZE" localSheetId="10" hidden="1">#REF!</definedName>
    <definedName name="BExU9LG29XU2K1GNKRO4438JYQZE" hidden="1">#REF!</definedName>
    <definedName name="BExU9RW36I5Z6JIXUIUB3PJH86LT" localSheetId="9" hidden="1">#REF!</definedName>
    <definedName name="BExU9RW36I5Z6JIXUIUB3PJH86LT" localSheetId="12" hidden="1">#REF!</definedName>
    <definedName name="BExU9RW36I5Z6JIXUIUB3PJH86LT" localSheetId="3" hidden="1">#REF!</definedName>
    <definedName name="BExU9RW36I5Z6JIXUIUB3PJH86LT" localSheetId="10" hidden="1">#REF!</definedName>
    <definedName name="BExU9RW36I5Z6JIXUIUB3PJH86LT" hidden="1">#REF!</definedName>
    <definedName name="BExU9WU19DJ2VAGISPFEGDWWOO4V" localSheetId="9" hidden="1">#REF!</definedName>
    <definedName name="BExU9WU19DJ2VAGISPFEGDWWOO4V" localSheetId="12" hidden="1">#REF!</definedName>
    <definedName name="BExU9WU19DJ2VAGISPFEGDWWOO4V" localSheetId="3" hidden="1">#REF!</definedName>
    <definedName name="BExU9WU19DJ2VAGISPFEGDWWOO4V" localSheetId="10" hidden="1">#REF!</definedName>
    <definedName name="BExU9WU19DJ2VAGISPFEGDWWOO4V" hidden="1">#REF!</definedName>
    <definedName name="BExUA28AO7OWDG3H23Q0CL4B7BHW" localSheetId="9" hidden="1">#REF!</definedName>
    <definedName name="BExUA28AO7OWDG3H23Q0CL4B7BHW" localSheetId="12" hidden="1">#REF!</definedName>
    <definedName name="BExUA28AO7OWDG3H23Q0CL4B7BHW" localSheetId="3" hidden="1">#REF!</definedName>
    <definedName name="BExUA28AO7OWDG3H23Q0CL4B7BHW" localSheetId="10" hidden="1">#REF!</definedName>
    <definedName name="BExUA28AO7OWDG3H23Q0CL4B7BHW" hidden="1">#REF!</definedName>
    <definedName name="BExUA34N2C083NSTAHQGZZ3BCYGK" localSheetId="9" hidden="1">#REF!</definedName>
    <definedName name="BExUA34N2C083NSTAHQGZZ3BCYGK" localSheetId="12" hidden="1">#REF!</definedName>
    <definedName name="BExUA34N2C083NSTAHQGZZ3BCYGK" localSheetId="3" hidden="1">#REF!</definedName>
    <definedName name="BExUA34N2C083NSTAHQGZZ3BCYGK" localSheetId="10" hidden="1">#REF!</definedName>
    <definedName name="BExUA34N2C083NSTAHQGZZ3BCYGK" hidden="1">#REF!</definedName>
    <definedName name="BExUA5O923FFNEBY8BPO1TU3QGBM" localSheetId="9" hidden="1">#REF!</definedName>
    <definedName name="BExUA5O923FFNEBY8BPO1TU3QGBM" localSheetId="12" hidden="1">#REF!</definedName>
    <definedName name="BExUA5O923FFNEBY8BPO1TU3QGBM" localSheetId="3" hidden="1">#REF!</definedName>
    <definedName name="BExUA5O923FFNEBY8BPO1TU3QGBM" localSheetId="10" hidden="1">#REF!</definedName>
    <definedName name="BExUA5O923FFNEBY8BPO1TU3QGBM" hidden="1">#REF!</definedName>
    <definedName name="BExUA6Q4K25VH452AQ3ZIRBCMS61" localSheetId="9" hidden="1">#REF!</definedName>
    <definedName name="BExUA6Q4K25VH452AQ3ZIRBCMS61" localSheetId="12" hidden="1">#REF!</definedName>
    <definedName name="BExUA6Q4K25VH452AQ3ZIRBCMS61" localSheetId="3" hidden="1">#REF!</definedName>
    <definedName name="BExUA6Q4K25VH452AQ3ZIRBCMS61" localSheetId="10" hidden="1">#REF!</definedName>
    <definedName name="BExUA6Q4K25VH452AQ3ZIRBCMS61" hidden="1">#REF!</definedName>
    <definedName name="BExUAFV4JMBSM2SKBQL9NHL0NIBS" localSheetId="9" hidden="1">#REF!</definedName>
    <definedName name="BExUAFV4JMBSM2SKBQL9NHL0NIBS" localSheetId="12" hidden="1">#REF!</definedName>
    <definedName name="BExUAFV4JMBSM2SKBQL9NHL0NIBS" localSheetId="3" hidden="1">#REF!</definedName>
    <definedName name="BExUAFV4JMBSM2SKBQL9NHL0NIBS" localSheetId="10" hidden="1">#REF!</definedName>
    <definedName name="BExUAFV4JMBSM2SKBQL9NHL0NIBS" hidden="1">#REF!</definedName>
    <definedName name="BExUAMWQODKBXMRH1QCMJLJBF8M7" localSheetId="9" hidden="1">#REF!</definedName>
    <definedName name="BExUAMWQODKBXMRH1QCMJLJBF8M7" localSheetId="12" hidden="1">#REF!</definedName>
    <definedName name="BExUAMWQODKBXMRH1QCMJLJBF8M7" localSheetId="3" hidden="1">#REF!</definedName>
    <definedName name="BExUAMWQODKBXMRH1QCMJLJBF8M7" localSheetId="10" hidden="1">#REF!</definedName>
    <definedName name="BExUAMWQODKBXMRH1QCMJLJBF8M7" hidden="1">#REF!</definedName>
    <definedName name="BExUAPR6Y32097JKJCTGC4C6EGE9" localSheetId="12" hidden="1">#REF!</definedName>
    <definedName name="BExUAPR6Y32097JKJCTGC4C6EGE9" hidden="1">#REF!</definedName>
    <definedName name="BExUARUP0MX710TNZSAA01HUEAVC" localSheetId="9" hidden="1">#REF!</definedName>
    <definedName name="BExUARUP0MX710TNZSAA01HUEAVC" localSheetId="12" hidden="1">#REF!</definedName>
    <definedName name="BExUARUP0MX710TNZSAA01HUEAVC" localSheetId="3" hidden="1">#REF!</definedName>
    <definedName name="BExUARUP0MX710TNZSAA01HUEAVC" localSheetId="10" hidden="1">#REF!</definedName>
    <definedName name="BExUARUP0MX710TNZSAA01HUEAVC" hidden="1">#REF!</definedName>
    <definedName name="BExUAX8WS5OPVLCDXRGKTU2QMTFO" localSheetId="9" hidden="1">#REF!</definedName>
    <definedName name="BExUAX8WS5OPVLCDXRGKTU2QMTFO" localSheetId="12" hidden="1">#REF!</definedName>
    <definedName name="BExUAX8WS5OPVLCDXRGKTU2QMTFO" localSheetId="3" hidden="1">#REF!</definedName>
    <definedName name="BExUAX8WS5OPVLCDXRGKTU2QMTFO" localSheetId="10" hidden="1">#REF!</definedName>
    <definedName name="BExUAX8WS5OPVLCDXRGKTU2QMTFO" hidden="1">#REF!</definedName>
    <definedName name="BExUB1FYAZ433NX9GD7WGACX5IZD" localSheetId="9" hidden="1">#REF!</definedName>
    <definedName name="BExUB1FYAZ433NX9GD7WGACX5IZD" localSheetId="12" hidden="1">#REF!</definedName>
    <definedName name="BExUB1FYAZ433NX9GD7WGACX5IZD" localSheetId="3" hidden="1">#REF!</definedName>
    <definedName name="BExUB1FYAZ433NX9GD7WGACX5IZD" localSheetId="10" hidden="1">#REF!</definedName>
    <definedName name="BExUB1FYAZ433NX9GD7WGACX5IZD" hidden="1">#REF!</definedName>
    <definedName name="BExUB8HLEXSBVPZ5AXNQEK96F1N4" localSheetId="9" hidden="1">#REF!</definedName>
    <definedName name="BExUB8HLEXSBVPZ5AXNQEK96F1N4" localSheetId="12" hidden="1">#REF!</definedName>
    <definedName name="BExUB8HLEXSBVPZ5AXNQEK96F1N4" localSheetId="3" hidden="1">#REF!</definedName>
    <definedName name="BExUB8HLEXSBVPZ5AXNQEK96F1N4" localSheetId="10" hidden="1">#REF!</definedName>
    <definedName name="BExUB8HLEXSBVPZ5AXNQEK96F1N4" hidden="1">#REF!</definedName>
    <definedName name="BExUBCDVZIEA7YT0LPSMHL5ZSERQ" localSheetId="9" hidden="1">#REF!</definedName>
    <definedName name="BExUBCDVZIEA7YT0LPSMHL5ZSERQ" localSheetId="12" hidden="1">#REF!</definedName>
    <definedName name="BExUBCDVZIEA7YT0LPSMHL5ZSERQ" localSheetId="3" hidden="1">#REF!</definedName>
    <definedName name="BExUBCDVZIEA7YT0LPSMHL5ZSERQ" localSheetId="10" hidden="1">#REF!</definedName>
    <definedName name="BExUBCDVZIEA7YT0LPSMHL5ZSERQ" hidden="1">#REF!</definedName>
    <definedName name="BExUBDA8WU087BUIMXC1U1CKA2RA" localSheetId="9" hidden="1">#REF!</definedName>
    <definedName name="BExUBDA8WU087BUIMXC1U1CKA2RA" localSheetId="12" hidden="1">#REF!</definedName>
    <definedName name="BExUBDA8WU087BUIMXC1U1CKA2RA" localSheetId="3" hidden="1">#REF!</definedName>
    <definedName name="BExUBDA8WU087BUIMXC1U1CKA2RA" localSheetId="10" hidden="1">#REF!</definedName>
    <definedName name="BExUBDA8WU087BUIMXC1U1CKA2RA" hidden="1">#REF!</definedName>
    <definedName name="BExUBKXBUCN760QYU7Q8GESBWOQH" localSheetId="9" hidden="1">#REF!</definedName>
    <definedName name="BExUBKXBUCN760QYU7Q8GESBWOQH" localSheetId="12" hidden="1">#REF!</definedName>
    <definedName name="BExUBKXBUCN760QYU7Q8GESBWOQH" localSheetId="3" hidden="1">#REF!</definedName>
    <definedName name="BExUBKXBUCN760QYU7Q8GESBWOQH" localSheetId="10" hidden="1">#REF!</definedName>
    <definedName name="BExUBKXBUCN760QYU7Q8GESBWOQH" hidden="1">#REF!</definedName>
    <definedName name="BExUBL83ED0P076RN9RJ8P1MZ299" localSheetId="9" hidden="1">#REF!</definedName>
    <definedName name="BExUBL83ED0P076RN9RJ8P1MZ299" localSheetId="12" hidden="1">#REF!</definedName>
    <definedName name="BExUBL83ED0P076RN9RJ8P1MZ299" localSheetId="3" hidden="1">#REF!</definedName>
    <definedName name="BExUBL83ED0P076RN9RJ8P1MZ299" localSheetId="10" hidden="1">#REF!</definedName>
    <definedName name="BExUBL83ED0P076RN9RJ8P1MZ299" hidden="1">#REF!</definedName>
    <definedName name="BExUC1EPS2CZ5CKFA0AQRIVRSHS8" localSheetId="9" hidden="1">#REF!</definedName>
    <definedName name="BExUC1EPS2CZ5CKFA0AQRIVRSHS8" localSheetId="12" hidden="1">#REF!</definedName>
    <definedName name="BExUC1EPS2CZ5CKFA0AQRIVRSHS8" localSheetId="3" hidden="1">#REF!</definedName>
    <definedName name="BExUC1EPS2CZ5CKFA0AQRIVRSHS8" localSheetId="10" hidden="1">#REF!</definedName>
    <definedName name="BExUC1EPS2CZ5CKFA0AQRIVRSHS8" hidden="1">#REF!</definedName>
    <definedName name="BExUC623BDYEODBN0N4DO6PJQ7NU" localSheetId="9" hidden="1">#REF!</definedName>
    <definedName name="BExUC623BDYEODBN0N4DO6PJQ7NU" localSheetId="12" hidden="1">#REF!</definedName>
    <definedName name="BExUC623BDYEODBN0N4DO6PJQ7NU" localSheetId="3" hidden="1">#REF!</definedName>
    <definedName name="BExUC623BDYEODBN0N4DO6PJQ7NU" localSheetId="10" hidden="1">#REF!</definedName>
    <definedName name="BExUC623BDYEODBN0N4DO6PJQ7NU" hidden="1">#REF!</definedName>
    <definedName name="BExUC8WH8TCKBB5313JGYYQ1WFLT" localSheetId="9" hidden="1">#REF!</definedName>
    <definedName name="BExUC8WH8TCKBB5313JGYYQ1WFLT" localSheetId="12" hidden="1">#REF!</definedName>
    <definedName name="BExUC8WH8TCKBB5313JGYYQ1WFLT" localSheetId="3" hidden="1">#REF!</definedName>
    <definedName name="BExUC8WH8TCKBB5313JGYYQ1WFLT" localSheetId="10" hidden="1">#REF!</definedName>
    <definedName name="BExUC8WH8TCKBB5313JGYYQ1WFLT" hidden="1">#REF!</definedName>
    <definedName name="BExUCAP7GOSYPHMQKK6719YLSDIQ" localSheetId="9" hidden="1">#REF!</definedName>
    <definedName name="BExUCAP7GOSYPHMQKK6719YLSDIQ" localSheetId="12" hidden="1">#REF!</definedName>
    <definedName name="BExUCAP7GOSYPHMQKK6719YLSDIQ" localSheetId="3" hidden="1">#REF!</definedName>
    <definedName name="BExUCAP7GOSYPHMQKK6719YLSDIQ" localSheetId="10" hidden="1">#REF!</definedName>
    <definedName name="BExUCAP7GOSYPHMQKK6719YLSDIQ" hidden="1">#REF!</definedName>
    <definedName name="BExUCFCDK6SPH86I6STXX8X3WMC4" localSheetId="9" hidden="1">#REF!</definedName>
    <definedName name="BExUCFCDK6SPH86I6STXX8X3WMC4" localSheetId="12" hidden="1">#REF!</definedName>
    <definedName name="BExUCFCDK6SPH86I6STXX8X3WMC4" localSheetId="3" hidden="1">#REF!</definedName>
    <definedName name="BExUCFCDK6SPH86I6STXX8X3WMC4" localSheetId="10" hidden="1">#REF!</definedName>
    <definedName name="BExUCFCDK6SPH86I6STXX8X3WMC4" hidden="1">#REF!</definedName>
    <definedName name="BExUCKL98JB87L3I6T6IFSWJNYAB" localSheetId="9" hidden="1">#REF!</definedName>
    <definedName name="BExUCKL98JB87L3I6T6IFSWJNYAB" localSheetId="12" hidden="1">#REF!</definedName>
    <definedName name="BExUCKL98JB87L3I6T6IFSWJNYAB" localSheetId="3" hidden="1">#REF!</definedName>
    <definedName name="BExUCKL98JB87L3I6T6IFSWJNYAB" localSheetId="10" hidden="1">#REF!</definedName>
    <definedName name="BExUCKL98JB87L3I6T6IFSWJNYAB" hidden="1">#REF!</definedName>
    <definedName name="BExUCLC6AQ5KR6LXSAXV4QQ8ASVG" localSheetId="9" hidden="1">#REF!</definedName>
    <definedName name="BExUCLC6AQ5KR6LXSAXV4QQ8ASVG" localSheetId="12" hidden="1">#REF!</definedName>
    <definedName name="BExUCLC6AQ5KR6LXSAXV4QQ8ASVG" localSheetId="3" hidden="1">#REF!</definedName>
    <definedName name="BExUCLC6AQ5KR6LXSAXV4QQ8ASVG" localSheetId="10" hidden="1">#REF!</definedName>
    <definedName name="BExUCLC6AQ5KR6LXSAXV4QQ8ASVG" hidden="1">#REF!</definedName>
    <definedName name="BExUD4IOJ12X3PJG5WXNNGDRCKAP" localSheetId="9" hidden="1">#REF!</definedName>
    <definedName name="BExUD4IOJ12X3PJG5WXNNGDRCKAP" localSheetId="12" hidden="1">#REF!</definedName>
    <definedName name="BExUD4IOJ12X3PJG5WXNNGDRCKAP" localSheetId="3" hidden="1">#REF!</definedName>
    <definedName name="BExUD4IOJ12X3PJG5WXNNGDRCKAP" localSheetId="10" hidden="1">#REF!</definedName>
    <definedName name="BExUD4IOJ12X3PJG5WXNNGDRCKAP" hidden="1">#REF!</definedName>
    <definedName name="BExUD9WX9BWK72UWVSLYZJLAY5VY" localSheetId="9" hidden="1">#REF!</definedName>
    <definedName name="BExUD9WX9BWK72UWVSLYZJLAY5VY" localSheetId="12" hidden="1">#REF!</definedName>
    <definedName name="BExUD9WX9BWK72UWVSLYZJLAY5VY" localSheetId="3" hidden="1">#REF!</definedName>
    <definedName name="BExUD9WX9BWK72UWVSLYZJLAY5VY" localSheetId="10" hidden="1">#REF!</definedName>
    <definedName name="BExUD9WX9BWK72UWVSLYZJLAY5VY" hidden="1">#REF!</definedName>
    <definedName name="BExUDEV0CYVO7Y5IQQBEJ6FUY9S6" localSheetId="9" hidden="1">#REF!</definedName>
    <definedName name="BExUDEV0CYVO7Y5IQQBEJ6FUY9S6" localSheetId="12" hidden="1">#REF!</definedName>
    <definedName name="BExUDEV0CYVO7Y5IQQBEJ6FUY9S6" localSheetId="3" hidden="1">#REF!</definedName>
    <definedName name="BExUDEV0CYVO7Y5IQQBEJ6FUY9S6" localSheetId="10" hidden="1">#REF!</definedName>
    <definedName name="BExUDEV0CYVO7Y5IQQBEJ6FUY9S6" hidden="1">#REF!</definedName>
    <definedName name="BExUDWOXQGIZW0EAIIYLQUPXF8YV" localSheetId="9" hidden="1">#REF!</definedName>
    <definedName name="BExUDWOXQGIZW0EAIIYLQUPXF8YV" localSheetId="12" hidden="1">#REF!</definedName>
    <definedName name="BExUDWOXQGIZW0EAIIYLQUPXF8YV" localSheetId="3" hidden="1">#REF!</definedName>
    <definedName name="BExUDWOXQGIZW0EAIIYLQUPXF8YV" localSheetId="10" hidden="1">#REF!</definedName>
    <definedName name="BExUDWOXQGIZW0EAIIYLQUPXF8YV" hidden="1">#REF!</definedName>
    <definedName name="BExUDXAIC17W1FUU8Z10XUAVB7CS" localSheetId="9" hidden="1">#REF!</definedName>
    <definedName name="BExUDXAIC17W1FUU8Z10XUAVB7CS" localSheetId="12" hidden="1">#REF!</definedName>
    <definedName name="BExUDXAIC17W1FUU8Z10XUAVB7CS" localSheetId="3" hidden="1">#REF!</definedName>
    <definedName name="BExUDXAIC17W1FUU8Z10XUAVB7CS" localSheetId="10" hidden="1">#REF!</definedName>
    <definedName name="BExUDXAIC17W1FUU8Z10XUAVB7CS" hidden="1">#REF!</definedName>
    <definedName name="BExUE5OMY7OAJQ9WR8C8HG311ORP" localSheetId="9" hidden="1">#REF!</definedName>
    <definedName name="BExUE5OMY7OAJQ9WR8C8HG311ORP" localSheetId="12" hidden="1">#REF!</definedName>
    <definedName name="BExUE5OMY7OAJQ9WR8C8HG311ORP" localSheetId="3" hidden="1">#REF!</definedName>
    <definedName name="BExUE5OMY7OAJQ9WR8C8HG311ORP" localSheetId="10" hidden="1">#REF!</definedName>
    <definedName name="BExUE5OMY7OAJQ9WR8C8HG311ORP" hidden="1">#REF!</definedName>
    <definedName name="BExUEFKOQWXXGRNLAOJV2BJ66UB8" localSheetId="9" hidden="1">#REF!</definedName>
    <definedName name="BExUEFKOQWXXGRNLAOJV2BJ66UB8" localSheetId="12" hidden="1">#REF!</definedName>
    <definedName name="BExUEFKOQWXXGRNLAOJV2BJ66UB8" localSheetId="3" hidden="1">#REF!</definedName>
    <definedName name="BExUEFKOQWXXGRNLAOJV2BJ66UB8" localSheetId="10" hidden="1">#REF!</definedName>
    <definedName name="BExUEFKOQWXXGRNLAOJV2BJ66UB8" hidden="1">#REF!</definedName>
    <definedName name="BExUEJGX3OQQP5KFRJSRCZ70EI9V" localSheetId="9" hidden="1">#REF!</definedName>
    <definedName name="BExUEJGX3OQQP5KFRJSRCZ70EI9V" localSheetId="12" hidden="1">#REF!</definedName>
    <definedName name="BExUEJGX3OQQP5KFRJSRCZ70EI9V" localSheetId="3" hidden="1">#REF!</definedName>
    <definedName name="BExUEJGX3OQQP5KFRJSRCZ70EI9V" localSheetId="10" hidden="1">#REF!</definedName>
    <definedName name="BExUEJGX3OQQP5KFRJSRCZ70EI9V" hidden="1">#REF!</definedName>
    <definedName name="BExUEKDB2RWXF3WMTZ6JSBCHNSDT" localSheetId="9" hidden="1">#REF!</definedName>
    <definedName name="BExUEKDB2RWXF3WMTZ6JSBCHNSDT" localSheetId="12" hidden="1">#REF!</definedName>
    <definedName name="BExUEKDB2RWXF3WMTZ6JSBCHNSDT" localSheetId="3" hidden="1">#REF!</definedName>
    <definedName name="BExUEKDB2RWXF3WMTZ6JSBCHNSDT" localSheetId="10" hidden="1">#REF!</definedName>
    <definedName name="BExUEKDB2RWXF3WMTZ6JSBCHNSDT" hidden="1">#REF!</definedName>
    <definedName name="BExUEYR71COFS2X8PDNU21IPMQEU" localSheetId="9" hidden="1">#REF!</definedName>
    <definedName name="BExUEYR71COFS2X8PDNU21IPMQEU" localSheetId="12" hidden="1">#REF!</definedName>
    <definedName name="BExUEYR71COFS2X8PDNU21IPMQEU" localSheetId="3" hidden="1">#REF!</definedName>
    <definedName name="BExUEYR71COFS2X8PDNU21IPMQEU" localSheetId="10" hidden="1">#REF!</definedName>
    <definedName name="BExUEYR71COFS2X8PDNU21IPMQEU" hidden="1">#REF!</definedName>
    <definedName name="BExVPRLJ9I6RX45EDVFSQGCPJSOK" localSheetId="9" hidden="1">#REF!</definedName>
    <definedName name="BExVPRLJ9I6RX45EDVFSQGCPJSOK" localSheetId="12" hidden="1">#REF!</definedName>
    <definedName name="BExVPRLJ9I6RX45EDVFSQGCPJSOK" localSheetId="3" hidden="1">#REF!</definedName>
    <definedName name="BExVPRLJ9I6RX45EDVFSQGCPJSOK" localSheetId="10" hidden="1">#REF!</definedName>
    <definedName name="BExVPRLJ9I6RX45EDVFSQGCPJSOK" hidden="1">#REF!</definedName>
    <definedName name="BExVRFU8RWFT8A80ZVAW185SG2G6" localSheetId="9" hidden="1">#REF!</definedName>
    <definedName name="BExVRFU8RWFT8A80ZVAW185SG2G6" localSheetId="12" hidden="1">#REF!</definedName>
    <definedName name="BExVRFU8RWFT8A80ZVAW185SG2G6" localSheetId="3" hidden="1">#REF!</definedName>
    <definedName name="BExVRFU8RWFT8A80ZVAW185SG2G6" localSheetId="10" hidden="1">#REF!</definedName>
    <definedName name="BExVRFU8RWFT8A80ZVAW185SG2G6" hidden="1">#REF!</definedName>
    <definedName name="BExVSJ3NHETBAIZTZQSM8LAVT76V" localSheetId="9" hidden="1">#REF!</definedName>
    <definedName name="BExVSJ3NHETBAIZTZQSM8LAVT76V" localSheetId="12" hidden="1">#REF!</definedName>
    <definedName name="BExVSJ3NHETBAIZTZQSM8LAVT76V" localSheetId="3" hidden="1">#REF!</definedName>
    <definedName name="BExVSJ3NHETBAIZTZQSM8LAVT76V" localSheetId="10" hidden="1">#REF!</definedName>
    <definedName name="BExVSJ3NHETBAIZTZQSM8LAVT76V" hidden="1">#REF!</definedName>
    <definedName name="BExVSL787C8E4HFQZ2NVLT35I2XV" localSheetId="9" hidden="1">#REF!</definedName>
    <definedName name="BExVSL787C8E4HFQZ2NVLT35I2XV" localSheetId="12" hidden="1">#REF!</definedName>
    <definedName name="BExVSL787C8E4HFQZ2NVLT35I2XV" localSheetId="3" hidden="1">#REF!</definedName>
    <definedName name="BExVSL787C8E4HFQZ2NVLT35I2XV" localSheetId="10" hidden="1">#REF!</definedName>
    <definedName name="BExVSL787C8E4HFQZ2NVLT35I2XV" hidden="1">#REF!</definedName>
    <definedName name="BExVSTFTVV14SFGHQUOJL5SQ5TX9" localSheetId="9" hidden="1">#REF!</definedName>
    <definedName name="BExVSTFTVV14SFGHQUOJL5SQ5TX9" localSheetId="12" hidden="1">#REF!</definedName>
    <definedName name="BExVSTFTVV14SFGHQUOJL5SQ5TX9" localSheetId="3" hidden="1">#REF!</definedName>
    <definedName name="BExVSTFTVV14SFGHQUOJL5SQ5TX9" localSheetId="10" hidden="1">#REF!</definedName>
    <definedName name="BExVSTFTVV14SFGHQUOJL5SQ5TX9" hidden="1">#REF!</definedName>
    <definedName name="BExVT017S14M5X928ARKQ2GNUFE0" localSheetId="9" hidden="1">#REF!</definedName>
    <definedName name="BExVT017S14M5X928ARKQ2GNUFE0" localSheetId="12" hidden="1">#REF!</definedName>
    <definedName name="BExVT017S14M5X928ARKQ2GNUFE0" localSheetId="3" hidden="1">#REF!</definedName>
    <definedName name="BExVT017S14M5X928ARKQ2GNUFE0" localSheetId="10" hidden="1">#REF!</definedName>
    <definedName name="BExVT017S14M5X928ARKQ2GNUFE0" hidden="1">#REF!</definedName>
    <definedName name="BExVT3MPE8LQ5JFN3HQIFKSQ80U4" localSheetId="9" hidden="1">#REF!</definedName>
    <definedName name="BExVT3MPE8LQ5JFN3HQIFKSQ80U4" localSheetId="12" hidden="1">#REF!</definedName>
    <definedName name="BExVT3MPE8LQ5JFN3HQIFKSQ80U4" localSheetId="3" hidden="1">#REF!</definedName>
    <definedName name="BExVT3MPE8LQ5JFN3HQIFKSQ80U4" localSheetId="10" hidden="1">#REF!</definedName>
    <definedName name="BExVT3MPE8LQ5JFN3HQIFKSQ80U4" hidden="1">#REF!</definedName>
    <definedName name="BExVT7TRK3NZHPME2TFBXOF1WBR9" localSheetId="9" hidden="1">#REF!</definedName>
    <definedName name="BExVT7TRK3NZHPME2TFBXOF1WBR9" localSheetId="12" hidden="1">#REF!</definedName>
    <definedName name="BExVT7TRK3NZHPME2TFBXOF1WBR9" localSheetId="3" hidden="1">#REF!</definedName>
    <definedName name="BExVT7TRK3NZHPME2TFBXOF1WBR9" localSheetId="10" hidden="1">#REF!</definedName>
    <definedName name="BExVT7TRK3NZHPME2TFBXOF1WBR9" hidden="1">#REF!</definedName>
    <definedName name="BExVT9H0R0T7WGQAAC0HABMG54YM" localSheetId="9" hidden="1">#REF!</definedName>
    <definedName name="BExVT9H0R0T7WGQAAC0HABMG54YM" localSheetId="12" hidden="1">#REF!</definedName>
    <definedName name="BExVT9H0R0T7WGQAAC0HABMG54YM" localSheetId="3" hidden="1">#REF!</definedName>
    <definedName name="BExVT9H0R0T7WGQAAC0HABMG54YM" localSheetId="10" hidden="1">#REF!</definedName>
    <definedName name="BExVT9H0R0T7WGQAAC0HABMG54YM" hidden="1">#REF!</definedName>
    <definedName name="BExVTAO57POUXSZQJQ6MABMZQA13" localSheetId="9" hidden="1">#REF!</definedName>
    <definedName name="BExVTAO57POUXSZQJQ6MABMZQA13" localSheetId="12" hidden="1">#REF!</definedName>
    <definedName name="BExVTAO57POUXSZQJQ6MABMZQA13" localSheetId="3" hidden="1">#REF!</definedName>
    <definedName name="BExVTAO57POUXSZQJQ6MABMZQA13" localSheetId="10" hidden="1">#REF!</definedName>
    <definedName name="BExVTAO57POUXSZQJQ6MABMZQA13" hidden="1">#REF!</definedName>
    <definedName name="BExVTCMDDEDGLUIMUU6BSFHEWTOP" localSheetId="9" hidden="1">#REF!</definedName>
    <definedName name="BExVTCMDDEDGLUIMUU6BSFHEWTOP" localSheetId="12" hidden="1">#REF!</definedName>
    <definedName name="BExVTCMDDEDGLUIMUU6BSFHEWTOP" localSheetId="3" hidden="1">#REF!</definedName>
    <definedName name="BExVTCMDDEDGLUIMUU6BSFHEWTOP" localSheetId="10" hidden="1">#REF!</definedName>
    <definedName name="BExVTCMDDEDGLUIMUU6BSFHEWTOP" hidden="1">#REF!</definedName>
    <definedName name="BExVTCMDQMLKRA2NQR72XU6Y54IK" localSheetId="9" hidden="1">#REF!</definedName>
    <definedName name="BExVTCMDQMLKRA2NQR72XU6Y54IK" localSheetId="12" hidden="1">#REF!</definedName>
    <definedName name="BExVTCMDQMLKRA2NQR72XU6Y54IK" localSheetId="3" hidden="1">#REF!</definedName>
    <definedName name="BExVTCMDQMLKRA2NQR72XU6Y54IK" localSheetId="10" hidden="1">#REF!</definedName>
    <definedName name="BExVTCMDQMLKRA2NQR72XU6Y54IK" hidden="1">#REF!</definedName>
    <definedName name="BExVTCRV8FQ5U9OYWWL44N6KFNHU" localSheetId="9" hidden="1">#REF!</definedName>
    <definedName name="BExVTCRV8FQ5U9OYWWL44N6KFNHU" localSheetId="12" hidden="1">#REF!</definedName>
    <definedName name="BExVTCRV8FQ5U9OYWWL44N6KFNHU" localSheetId="3" hidden="1">#REF!</definedName>
    <definedName name="BExVTCRV8FQ5U9OYWWL44N6KFNHU" localSheetId="10" hidden="1">#REF!</definedName>
    <definedName name="BExVTCRV8FQ5U9OYWWL44N6KFNHU" hidden="1">#REF!</definedName>
    <definedName name="BExVTNESHPVG0A0KZ7BRX26MS0PF" localSheetId="9" hidden="1">#REF!</definedName>
    <definedName name="BExVTNESHPVG0A0KZ7BRX26MS0PF" localSheetId="12" hidden="1">#REF!</definedName>
    <definedName name="BExVTNESHPVG0A0KZ7BRX26MS0PF" localSheetId="3" hidden="1">#REF!</definedName>
    <definedName name="BExVTNESHPVG0A0KZ7BRX26MS0PF" localSheetId="10" hidden="1">#REF!</definedName>
    <definedName name="BExVTNESHPVG0A0KZ7BRX26MS0PF" hidden="1">#REF!</definedName>
    <definedName name="BExVTTJVTNRSBHBTUZ78WG2JM5MK" localSheetId="9" hidden="1">#REF!</definedName>
    <definedName name="BExVTTJVTNRSBHBTUZ78WG2JM5MK" localSheetId="12" hidden="1">#REF!</definedName>
    <definedName name="BExVTTJVTNRSBHBTUZ78WG2JM5MK" localSheetId="3" hidden="1">#REF!</definedName>
    <definedName name="BExVTTJVTNRSBHBTUZ78WG2JM5MK" localSheetId="10" hidden="1">#REF!</definedName>
    <definedName name="BExVTTJVTNRSBHBTUZ78WG2JM5MK" hidden="1">#REF!</definedName>
    <definedName name="BExVTXLMYR87BC04D1ERALPUFVPG" localSheetId="9" hidden="1">#REF!</definedName>
    <definedName name="BExVTXLMYR87BC04D1ERALPUFVPG" localSheetId="12" hidden="1">#REF!</definedName>
    <definedName name="BExVTXLMYR87BC04D1ERALPUFVPG" localSheetId="3" hidden="1">#REF!</definedName>
    <definedName name="BExVTXLMYR87BC04D1ERALPUFVPG" localSheetId="10" hidden="1">#REF!</definedName>
    <definedName name="BExVTXLMYR87BC04D1ERALPUFVPG" hidden="1">#REF!</definedName>
    <definedName name="BExVUL9V3H8ZF6Y72LQBBN639YAA" localSheetId="9" hidden="1">#REF!</definedName>
    <definedName name="BExVUL9V3H8ZF6Y72LQBBN639YAA" localSheetId="12" hidden="1">#REF!</definedName>
    <definedName name="BExVUL9V3H8ZF6Y72LQBBN639YAA" localSheetId="3" hidden="1">#REF!</definedName>
    <definedName name="BExVUL9V3H8ZF6Y72LQBBN639YAA" localSheetId="10" hidden="1">#REF!</definedName>
    <definedName name="BExVUL9V3H8ZF6Y72LQBBN639YAA" hidden="1">#REF!</definedName>
    <definedName name="BExVUZT95UAU8XG5X9XSE25CHQGA" localSheetId="9" hidden="1">#REF!</definedName>
    <definedName name="BExVUZT95UAU8XG5X9XSE25CHQGA" localSheetId="12" hidden="1">#REF!</definedName>
    <definedName name="BExVUZT95UAU8XG5X9XSE25CHQGA" localSheetId="3" hidden="1">#REF!</definedName>
    <definedName name="BExVUZT95UAU8XG5X9XSE25CHQGA" localSheetId="10" hidden="1">#REF!</definedName>
    <definedName name="BExVUZT95UAU8XG5X9XSE25CHQGA" hidden="1">#REF!</definedName>
    <definedName name="BExVV5T14N2HZIK7HQ4P2KG09U0J" localSheetId="9" hidden="1">#REF!</definedName>
    <definedName name="BExVV5T14N2HZIK7HQ4P2KG09U0J" localSheetId="12" hidden="1">#REF!</definedName>
    <definedName name="BExVV5T14N2HZIK7HQ4P2KG09U0J" localSheetId="3" hidden="1">#REF!</definedName>
    <definedName name="BExVV5T14N2HZIK7HQ4P2KG09U0J" localSheetId="10" hidden="1">#REF!</definedName>
    <definedName name="BExVV5T14N2HZIK7HQ4P2KG09U0J" hidden="1">#REF!</definedName>
    <definedName name="BExVV7R410VYLADLX9LNG63ID6H1" localSheetId="9" hidden="1">#REF!</definedName>
    <definedName name="BExVV7R410VYLADLX9LNG63ID6H1" localSheetId="12" hidden="1">#REF!</definedName>
    <definedName name="BExVV7R410VYLADLX9LNG63ID6H1" localSheetId="3" hidden="1">#REF!</definedName>
    <definedName name="BExVV7R410VYLADLX9LNG63ID6H1" localSheetId="10" hidden="1">#REF!</definedName>
    <definedName name="BExVV7R410VYLADLX9LNG63ID6H1" hidden="1">#REF!</definedName>
    <definedName name="BExVVAAVDXGWAVI6J2W0BCU58MBM" localSheetId="9" hidden="1">#REF!</definedName>
    <definedName name="BExVVAAVDXGWAVI6J2W0BCU58MBM" localSheetId="12" hidden="1">#REF!</definedName>
    <definedName name="BExVVAAVDXGWAVI6J2W0BCU58MBM" localSheetId="3" hidden="1">#REF!</definedName>
    <definedName name="BExVVAAVDXGWAVI6J2W0BCU58MBM" localSheetId="10" hidden="1">#REF!</definedName>
    <definedName name="BExVVAAVDXGWAVI6J2W0BCU58MBM" hidden="1">#REF!</definedName>
    <definedName name="BExVVCEED4JEKF59OV0G3T4XFMFO" localSheetId="9" hidden="1">#REF!</definedName>
    <definedName name="BExVVCEED4JEKF59OV0G3T4XFMFO" localSheetId="12" hidden="1">#REF!</definedName>
    <definedName name="BExVVCEED4JEKF59OV0G3T4XFMFO" localSheetId="3" hidden="1">#REF!</definedName>
    <definedName name="BExVVCEED4JEKF59OV0G3T4XFMFO" localSheetId="10" hidden="1">#REF!</definedName>
    <definedName name="BExVVCEED4JEKF59OV0G3T4XFMFO" hidden="1">#REF!</definedName>
    <definedName name="BExVVPFO2J7FMSRPD36909HN4BZJ" localSheetId="9" hidden="1">#REF!</definedName>
    <definedName name="BExVVPFO2J7FMSRPD36909HN4BZJ" localSheetId="12" hidden="1">#REF!</definedName>
    <definedName name="BExVVPFO2J7FMSRPD36909HN4BZJ" localSheetId="3" hidden="1">#REF!</definedName>
    <definedName name="BExVVPFO2J7FMSRPD36909HN4BZJ" localSheetId="10" hidden="1">#REF!</definedName>
    <definedName name="BExVVPFO2J7FMSRPD36909HN4BZJ" hidden="1">#REF!</definedName>
    <definedName name="BExVVQ19AQ3VCARJOC38SF7OYE9Y" localSheetId="9" hidden="1">#REF!</definedName>
    <definedName name="BExVVQ19AQ3VCARJOC38SF7OYE9Y" localSheetId="12" hidden="1">#REF!</definedName>
    <definedName name="BExVVQ19AQ3VCARJOC38SF7OYE9Y" localSheetId="3" hidden="1">#REF!</definedName>
    <definedName name="BExVVQ19AQ3VCARJOC38SF7OYE9Y" localSheetId="10" hidden="1">#REF!</definedName>
    <definedName name="BExVVQ19AQ3VCARJOC38SF7OYE9Y" hidden="1">#REF!</definedName>
    <definedName name="BExVVQ19TAECID45CS4HXT1RD3AQ" localSheetId="9" hidden="1">#REF!</definedName>
    <definedName name="BExVVQ19TAECID45CS4HXT1RD3AQ" localSheetId="12" hidden="1">#REF!</definedName>
    <definedName name="BExVVQ19TAECID45CS4HXT1RD3AQ" localSheetId="3" hidden="1">#REF!</definedName>
    <definedName name="BExVVQ19TAECID45CS4HXT1RD3AQ" localSheetId="10" hidden="1">#REF!</definedName>
    <definedName name="BExVVQ19TAECID45CS4HXT1RD3AQ" hidden="1">#REF!</definedName>
    <definedName name="BExVVYKOYB7OX8Y0B4UIUF79PVDO" localSheetId="9" hidden="1">#REF!</definedName>
    <definedName name="BExVVYKOYB7OX8Y0B4UIUF79PVDO" localSheetId="12" hidden="1">#REF!</definedName>
    <definedName name="BExVVYKOYB7OX8Y0B4UIUF79PVDO" localSheetId="3" hidden="1">#REF!</definedName>
    <definedName name="BExVVYKOYB7OX8Y0B4UIUF79PVDO" localSheetId="10" hidden="1">#REF!</definedName>
    <definedName name="BExVVYKOYB7OX8Y0B4UIUF79PVDO" hidden="1">#REF!</definedName>
    <definedName name="BExVW3YV5XGIVJ97UUPDJGJ2P15B" localSheetId="9" hidden="1">#REF!</definedName>
    <definedName name="BExVW3YV5XGIVJ97UUPDJGJ2P15B" localSheetId="12" hidden="1">#REF!</definedName>
    <definedName name="BExVW3YV5XGIVJ97UUPDJGJ2P15B" localSheetId="3" hidden="1">#REF!</definedName>
    <definedName name="BExVW3YV5XGIVJ97UUPDJGJ2P15B" localSheetId="10" hidden="1">#REF!</definedName>
    <definedName name="BExVW3YV5XGIVJ97UUPDJGJ2P15B" hidden="1">#REF!</definedName>
    <definedName name="BExVW5X571GEYR5SCU1Z2DHKWM79" localSheetId="9" hidden="1">#REF!</definedName>
    <definedName name="BExVW5X571GEYR5SCU1Z2DHKWM79" localSheetId="12" hidden="1">#REF!</definedName>
    <definedName name="BExVW5X571GEYR5SCU1Z2DHKWM79" localSheetId="3" hidden="1">#REF!</definedName>
    <definedName name="BExVW5X571GEYR5SCU1Z2DHKWM79" localSheetId="10" hidden="1">#REF!</definedName>
    <definedName name="BExVW5X571GEYR5SCU1Z2DHKWM79" hidden="1">#REF!</definedName>
    <definedName name="BExVW6YTKA098AF57M4PHNQ54XMH" localSheetId="9" hidden="1">#REF!</definedName>
    <definedName name="BExVW6YTKA098AF57M4PHNQ54XMH" localSheetId="12" hidden="1">#REF!</definedName>
    <definedName name="BExVW6YTKA098AF57M4PHNQ54XMH" localSheetId="3" hidden="1">#REF!</definedName>
    <definedName name="BExVW6YTKA098AF57M4PHNQ54XMH" localSheetId="10" hidden="1">#REF!</definedName>
    <definedName name="BExVW6YTKA098AF57M4PHNQ54XMH" hidden="1">#REF!</definedName>
    <definedName name="BExVWHRDIJBRFANMKJFY05BHP7RS" localSheetId="9" hidden="1">#REF!</definedName>
    <definedName name="BExVWHRDIJBRFANMKJFY05BHP7RS" localSheetId="12" hidden="1">#REF!</definedName>
    <definedName name="BExVWHRDIJBRFANMKJFY05BHP7RS" localSheetId="3" hidden="1">#REF!</definedName>
    <definedName name="BExVWHRDIJBRFANMKJFY05BHP7RS" localSheetId="10" hidden="1">#REF!</definedName>
    <definedName name="BExVWHRDIJBRFANMKJFY05BHP7RS" hidden="1">#REF!</definedName>
    <definedName name="BExVWINKCH0V0NUWH363SMXAZE62" localSheetId="9" hidden="1">#REF!</definedName>
    <definedName name="BExVWINKCH0V0NUWH363SMXAZE62" localSheetId="12" hidden="1">#REF!</definedName>
    <definedName name="BExVWINKCH0V0NUWH363SMXAZE62" localSheetId="3" hidden="1">#REF!</definedName>
    <definedName name="BExVWINKCH0V0NUWH363SMXAZE62" localSheetId="10" hidden="1">#REF!</definedName>
    <definedName name="BExVWINKCH0V0NUWH363SMXAZE62" hidden="1">#REF!</definedName>
    <definedName name="BExVWYU8EK669NP172GEIGCTVPPA" localSheetId="9" hidden="1">#REF!</definedName>
    <definedName name="BExVWYU8EK669NP172GEIGCTVPPA" localSheetId="12" hidden="1">#REF!</definedName>
    <definedName name="BExVWYU8EK669NP172GEIGCTVPPA" localSheetId="3" hidden="1">#REF!</definedName>
    <definedName name="BExVWYU8EK669NP172GEIGCTVPPA" localSheetId="10" hidden="1">#REF!</definedName>
    <definedName name="BExVWYU8EK669NP172GEIGCTVPPA" hidden="1">#REF!</definedName>
    <definedName name="BExVX3XN2DRJKL8EDBIG58RYQ36R" localSheetId="9" hidden="1">#REF!</definedName>
    <definedName name="BExVX3XN2DRJKL8EDBIG58RYQ36R" localSheetId="12" hidden="1">#REF!</definedName>
    <definedName name="BExVX3XN2DRJKL8EDBIG58RYQ36R" localSheetId="3" hidden="1">#REF!</definedName>
    <definedName name="BExVX3XN2DRJKL8EDBIG58RYQ36R" localSheetId="10" hidden="1">#REF!</definedName>
    <definedName name="BExVX3XN2DRJKL8EDBIG58RYQ36R" hidden="1">#REF!</definedName>
    <definedName name="BExVXBA38Z5WNQUH39HHZ2SAMC1T" localSheetId="9" hidden="1">#REF!</definedName>
    <definedName name="BExVXBA38Z5WNQUH39HHZ2SAMC1T" localSheetId="12" hidden="1">#REF!</definedName>
    <definedName name="BExVXBA38Z5WNQUH39HHZ2SAMC1T" localSheetId="3" hidden="1">#REF!</definedName>
    <definedName name="BExVXBA38Z5WNQUH39HHZ2SAMC1T" localSheetId="10" hidden="1">#REF!</definedName>
    <definedName name="BExVXBA38Z5WNQUH39HHZ2SAMC1T" hidden="1">#REF!</definedName>
    <definedName name="BExVXDZ63PUART77BBR5SI63TPC6" localSheetId="9" hidden="1">#REF!</definedName>
    <definedName name="BExVXDZ63PUART77BBR5SI63TPC6" localSheetId="12" hidden="1">#REF!</definedName>
    <definedName name="BExVXDZ63PUART77BBR5SI63TPC6" localSheetId="3" hidden="1">#REF!</definedName>
    <definedName name="BExVXDZ63PUART77BBR5SI63TPC6" localSheetId="10" hidden="1">#REF!</definedName>
    <definedName name="BExVXDZ63PUART77BBR5SI63TPC6" hidden="1">#REF!</definedName>
    <definedName name="BExVXHKI6LFYMGWISMPACMO247HL" localSheetId="9" hidden="1">#REF!</definedName>
    <definedName name="BExVXHKI6LFYMGWISMPACMO247HL" localSheetId="12" hidden="1">#REF!</definedName>
    <definedName name="BExVXHKI6LFYMGWISMPACMO247HL" localSheetId="3" hidden="1">#REF!</definedName>
    <definedName name="BExVXHKI6LFYMGWISMPACMO247HL" localSheetId="10" hidden="1">#REF!</definedName>
    <definedName name="BExVXHKI6LFYMGWISMPACMO247HL" hidden="1">#REF!</definedName>
    <definedName name="BExVXK9SK580O7MYHVNJ3V911ALP" localSheetId="9" hidden="1">#REF!</definedName>
    <definedName name="BExVXK9SK580O7MYHVNJ3V911ALP" localSheetId="12" hidden="1">#REF!</definedName>
    <definedName name="BExVXK9SK580O7MYHVNJ3V911ALP" localSheetId="3" hidden="1">#REF!</definedName>
    <definedName name="BExVXK9SK580O7MYHVNJ3V911ALP" localSheetId="10" hidden="1">#REF!</definedName>
    <definedName name="BExVXK9SK580O7MYHVNJ3V911ALP" hidden="1">#REF!</definedName>
    <definedName name="BExVXLX2BZ5EF2X6R41BTKRJR1NM" localSheetId="9" hidden="1">#REF!</definedName>
    <definedName name="BExVXLX2BZ5EF2X6R41BTKRJR1NM" localSheetId="12" hidden="1">#REF!</definedName>
    <definedName name="BExVXLX2BZ5EF2X6R41BTKRJR1NM" localSheetId="3" hidden="1">#REF!</definedName>
    <definedName name="BExVXLX2BZ5EF2X6R41BTKRJR1NM" localSheetId="10" hidden="1">#REF!</definedName>
    <definedName name="BExVXLX2BZ5EF2X6R41BTKRJR1NM" hidden="1">#REF!</definedName>
    <definedName name="BExVXYT01U5IPYA7E44FWS6KCEFC" localSheetId="9" hidden="1">#REF!</definedName>
    <definedName name="BExVXYT01U5IPYA7E44FWS6KCEFC" localSheetId="12" hidden="1">#REF!</definedName>
    <definedName name="BExVXYT01U5IPYA7E44FWS6KCEFC" localSheetId="3" hidden="1">#REF!</definedName>
    <definedName name="BExVXYT01U5IPYA7E44FWS6KCEFC" localSheetId="10" hidden="1">#REF!</definedName>
    <definedName name="BExVXYT01U5IPYA7E44FWS6KCEFC" hidden="1">#REF!</definedName>
    <definedName name="BExVY11V7U1SAY4QKYE0PBSPD7LW" localSheetId="9" hidden="1">#REF!</definedName>
    <definedName name="BExVY11V7U1SAY4QKYE0PBSPD7LW" localSheetId="12" hidden="1">#REF!</definedName>
    <definedName name="BExVY11V7U1SAY4QKYE0PBSPD7LW" localSheetId="3" hidden="1">#REF!</definedName>
    <definedName name="BExVY11V7U1SAY4QKYE0PBSPD7LW" localSheetId="10" hidden="1">#REF!</definedName>
    <definedName name="BExVY11V7U1SAY4QKYE0PBSPD7LW" hidden="1">#REF!</definedName>
    <definedName name="BExVY1SV37DL5YU59HS4IG3VBCP4" localSheetId="9" hidden="1">#REF!</definedName>
    <definedName name="BExVY1SV37DL5YU59HS4IG3VBCP4" localSheetId="12" hidden="1">#REF!</definedName>
    <definedName name="BExVY1SV37DL5YU59HS4IG3VBCP4" localSheetId="3" hidden="1">#REF!</definedName>
    <definedName name="BExVY1SV37DL5YU59HS4IG3VBCP4" localSheetId="10" hidden="1">#REF!</definedName>
    <definedName name="BExVY1SV37DL5YU59HS4IG3VBCP4" hidden="1">#REF!</definedName>
    <definedName name="BExVY3WFGJKSQA08UF9NCMST928Y" localSheetId="9" hidden="1">#REF!</definedName>
    <definedName name="BExVY3WFGJKSQA08UF9NCMST928Y" localSheetId="12" hidden="1">#REF!</definedName>
    <definedName name="BExVY3WFGJKSQA08UF9NCMST928Y" localSheetId="3" hidden="1">#REF!</definedName>
    <definedName name="BExVY3WFGJKSQA08UF9NCMST928Y" localSheetId="10" hidden="1">#REF!</definedName>
    <definedName name="BExVY3WFGJKSQA08UF9NCMST928Y" hidden="1">#REF!</definedName>
    <definedName name="BExVY954UOEVQEIC5OFO4NEWVKAQ" localSheetId="9" hidden="1">#REF!</definedName>
    <definedName name="BExVY954UOEVQEIC5OFO4NEWVKAQ" localSheetId="12" hidden="1">#REF!</definedName>
    <definedName name="BExVY954UOEVQEIC5OFO4NEWVKAQ" localSheetId="3" hidden="1">#REF!</definedName>
    <definedName name="BExVY954UOEVQEIC5OFO4NEWVKAQ" localSheetId="10" hidden="1">#REF!</definedName>
    <definedName name="BExVY954UOEVQEIC5OFO4NEWVKAQ" hidden="1">#REF!</definedName>
    <definedName name="BExVYHDYIV5397LC02V4FEP8VD6W" localSheetId="9" hidden="1">#REF!</definedName>
    <definedName name="BExVYHDYIV5397LC02V4FEP8VD6W" localSheetId="12" hidden="1">#REF!</definedName>
    <definedName name="BExVYHDYIV5397LC02V4FEP8VD6W" localSheetId="3" hidden="1">#REF!</definedName>
    <definedName name="BExVYHDYIV5397LC02V4FEP8VD6W" localSheetId="10" hidden="1">#REF!</definedName>
    <definedName name="BExVYHDYIV5397LC02V4FEP8VD6W" hidden="1">#REF!</definedName>
    <definedName name="BExVYO4NFDGC4ZOGHANQWX5CH4BT" localSheetId="9" hidden="1">#REF!</definedName>
    <definedName name="BExVYO4NFDGC4ZOGHANQWX5CH4BT" localSheetId="12" hidden="1">#REF!</definedName>
    <definedName name="BExVYO4NFDGC4ZOGHANQWX5CH4BT" localSheetId="3" hidden="1">#REF!</definedName>
    <definedName name="BExVYO4NFDGC4ZOGHANQWX5CH4BT" localSheetId="10" hidden="1">#REF!</definedName>
    <definedName name="BExVYO4NFDGC4ZOGHANQWX5CH4BT" hidden="1">#REF!</definedName>
    <definedName name="BExVYOVIZDA18YIQ0A30Q052PCAK" localSheetId="9" hidden="1">#REF!</definedName>
    <definedName name="BExVYOVIZDA18YIQ0A30Q052PCAK" localSheetId="12" hidden="1">#REF!</definedName>
    <definedName name="BExVYOVIZDA18YIQ0A30Q052PCAK" localSheetId="3" hidden="1">#REF!</definedName>
    <definedName name="BExVYOVIZDA18YIQ0A30Q052PCAK" localSheetId="10" hidden="1">#REF!</definedName>
    <definedName name="BExVYOVIZDA18YIQ0A30Q052PCAK" hidden="1">#REF!</definedName>
    <definedName name="BExVYPS2R6B75R1EFIUJ6G5TE4Q4" localSheetId="9" hidden="1">#REF!</definedName>
    <definedName name="BExVYPS2R6B75R1EFIUJ6G5TE4Q4" localSheetId="12" hidden="1">#REF!</definedName>
    <definedName name="BExVYPS2R6B75R1EFIUJ6G5TE4Q4" localSheetId="3" hidden="1">#REF!</definedName>
    <definedName name="BExVYPS2R6B75R1EFIUJ6G5TE4Q4" localSheetId="10" hidden="1">#REF!</definedName>
    <definedName name="BExVYPS2R6B75R1EFIUJ6G5TE4Q4" hidden="1">#REF!</definedName>
    <definedName name="BExVYQIXPEM6J4JVP78BRHIC05PV" localSheetId="9" hidden="1">#REF!</definedName>
    <definedName name="BExVYQIXPEM6J4JVP78BRHIC05PV" localSheetId="12" hidden="1">#REF!</definedName>
    <definedName name="BExVYQIXPEM6J4JVP78BRHIC05PV" localSheetId="3" hidden="1">#REF!</definedName>
    <definedName name="BExVYQIXPEM6J4JVP78BRHIC05PV" localSheetId="10" hidden="1">#REF!</definedName>
    <definedName name="BExVYQIXPEM6J4JVP78BRHIC05PV" hidden="1">#REF!</definedName>
    <definedName name="BExVYVGWN7SONLVDH9WJ2F1JS264" localSheetId="9" hidden="1">#REF!</definedName>
    <definedName name="BExVYVGWN7SONLVDH9WJ2F1JS264" localSheetId="12" hidden="1">#REF!</definedName>
    <definedName name="BExVYVGWN7SONLVDH9WJ2F1JS264" localSheetId="3" hidden="1">#REF!</definedName>
    <definedName name="BExVYVGWN7SONLVDH9WJ2F1JS264" localSheetId="10" hidden="1">#REF!</definedName>
    <definedName name="BExVYVGWN7SONLVDH9WJ2F1JS264" hidden="1">#REF!</definedName>
    <definedName name="BExVZ40HNAZRM8JHYYNQ7F6A4GU0" localSheetId="9" hidden="1">#REF!</definedName>
    <definedName name="BExVZ40HNAZRM8JHYYNQ7F6A4GU0" localSheetId="12" hidden="1">#REF!</definedName>
    <definedName name="BExVZ40HNAZRM8JHYYNQ7F6A4GU0" localSheetId="3" hidden="1">#REF!</definedName>
    <definedName name="BExVZ40HNAZRM8JHYYNQ7F6A4GU0" localSheetId="10" hidden="1">#REF!</definedName>
    <definedName name="BExVZ40HNAZRM8JHYYNQ7F6A4GU0" hidden="1">#REF!</definedName>
    <definedName name="BExVZ7WRO17PYILJEJGPQCO5IL66" localSheetId="9" hidden="1">#REF!</definedName>
    <definedName name="BExVZ7WRO17PYILJEJGPQCO5IL66" localSheetId="12" hidden="1">#REF!</definedName>
    <definedName name="BExVZ7WRO17PYILJEJGPQCO5IL66" localSheetId="3" hidden="1">#REF!</definedName>
    <definedName name="BExVZ7WRO17PYILJEJGPQCO5IL66" localSheetId="10" hidden="1">#REF!</definedName>
    <definedName name="BExVZ7WRO17PYILJEJGPQCO5IL66" hidden="1">#REF!</definedName>
    <definedName name="BExVZ9EO732IK6MNMG17Y1EFTJQC" localSheetId="9" hidden="1">#REF!</definedName>
    <definedName name="BExVZ9EO732IK6MNMG17Y1EFTJQC" localSheetId="12" hidden="1">#REF!</definedName>
    <definedName name="BExVZ9EO732IK6MNMG17Y1EFTJQC" localSheetId="3" hidden="1">#REF!</definedName>
    <definedName name="BExVZ9EO732IK6MNMG17Y1EFTJQC" localSheetId="10" hidden="1">#REF!</definedName>
    <definedName name="BExVZ9EO732IK6MNMG17Y1EFTJQC" hidden="1">#REF!</definedName>
    <definedName name="BExVZB1Y5J4UL2LKK0363EU7GIJ1" localSheetId="9" hidden="1">#REF!</definedName>
    <definedName name="BExVZB1Y5J4UL2LKK0363EU7GIJ1" localSheetId="12" hidden="1">#REF!</definedName>
    <definedName name="BExVZB1Y5J4UL2LKK0363EU7GIJ1" localSheetId="3" hidden="1">#REF!</definedName>
    <definedName name="BExVZB1Y5J4UL2LKK0363EU7GIJ1" localSheetId="10" hidden="1">#REF!</definedName>
    <definedName name="BExVZB1Y5J4UL2LKK0363EU7GIJ1" hidden="1">#REF!</definedName>
    <definedName name="BExVZGQXYK2ICC9JSNFPRHBD5KNU" localSheetId="9" hidden="1">#REF!</definedName>
    <definedName name="BExVZGQXYK2ICC9JSNFPRHBD5KNU" localSheetId="12" hidden="1">#REF!</definedName>
    <definedName name="BExVZGQXYK2ICC9JSNFPRHBD5KNU" localSheetId="3" hidden="1">#REF!</definedName>
    <definedName name="BExVZGQXYK2ICC9JSNFPRHBD5KNU" localSheetId="10" hidden="1">#REF!</definedName>
    <definedName name="BExVZGQXYK2ICC9JSNFPRHBD5KNU" hidden="1">#REF!</definedName>
    <definedName name="BExVZJQVO5LQ0BJH5JEN5NOBIAF6" localSheetId="9" hidden="1">#REF!</definedName>
    <definedName name="BExVZJQVO5LQ0BJH5JEN5NOBIAF6" localSheetId="12" hidden="1">#REF!</definedName>
    <definedName name="BExVZJQVO5LQ0BJH5JEN5NOBIAF6" localSheetId="3" hidden="1">#REF!</definedName>
    <definedName name="BExVZJQVO5LQ0BJH5JEN5NOBIAF6" localSheetId="10" hidden="1">#REF!</definedName>
    <definedName name="BExVZJQVO5LQ0BJH5JEN5NOBIAF6" hidden="1">#REF!</definedName>
    <definedName name="BExVZNXWS91RD7NXV5NE2R3C8WW7" localSheetId="9" hidden="1">#REF!</definedName>
    <definedName name="BExVZNXWS91RD7NXV5NE2R3C8WW7" localSheetId="12" hidden="1">#REF!</definedName>
    <definedName name="BExVZNXWS91RD7NXV5NE2R3C8WW7" localSheetId="3" hidden="1">#REF!</definedName>
    <definedName name="BExVZNXWS91RD7NXV5NE2R3C8WW7" localSheetId="10" hidden="1">#REF!</definedName>
    <definedName name="BExVZNXWS91RD7NXV5NE2R3C8WW7" hidden="1">#REF!</definedName>
    <definedName name="BExW008AGT1ZRN5DFG4YOH5F7G47" localSheetId="9" hidden="1">#REF!</definedName>
    <definedName name="BExW008AGT1ZRN5DFG4YOH5F7G47" localSheetId="12" hidden="1">#REF!</definedName>
    <definedName name="BExW008AGT1ZRN5DFG4YOH5F7G47" localSheetId="3" hidden="1">#REF!</definedName>
    <definedName name="BExW008AGT1ZRN5DFG4YOH5F7G47" localSheetId="10" hidden="1">#REF!</definedName>
    <definedName name="BExW008AGT1ZRN5DFG4YOH5F7G47" hidden="1">#REF!</definedName>
    <definedName name="BExW0386REQRCQCVT9BCX80UPTRY" localSheetId="9" hidden="1">#REF!</definedName>
    <definedName name="BExW0386REQRCQCVT9BCX80UPTRY" localSheetId="12" hidden="1">#REF!</definedName>
    <definedName name="BExW0386REQRCQCVT9BCX80UPTRY" localSheetId="3" hidden="1">#REF!</definedName>
    <definedName name="BExW0386REQRCQCVT9BCX80UPTRY" localSheetId="10" hidden="1">#REF!</definedName>
    <definedName name="BExW0386REQRCQCVT9BCX80UPTRY" hidden="1">#REF!</definedName>
    <definedName name="BExW0FYP4WXY71CYUG40SUBG9UWU" localSheetId="9" hidden="1">#REF!</definedName>
    <definedName name="BExW0FYP4WXY71CYUG40SUBG9UWU" localSheetId="12" hidden="1">#REF!</definedName>
    <definedName name="BExW0FYP4WXY71CYUG40SUBG9UWU" localSheetId="3" hidden="1">#REF!</definedName>
    <definedName name="BExW0FYP4WXY71CYUG40SUBG9UWU" localSheetId="10" hidden="1">#REF!</definedName>
    <definedName name="BExW0FYP4WXY71CYUG40SUBG9UWU" hidden="1">#REF!</definedName>
    <definedName name="BExW0MPJNQOJ7D6U780WU5XBL97X" localSheetId="9" hidden="1">#REF!</definedName>
    <definedName name="BExW0MPJNQOJ7D6U780WU5XBL97X" localSheetId="12" hidden="1">#REF!</definedName>
    <definedName name="BExW0MPJNQOJ7D6U780WU5XBL97X" localSheetId="3" hidden="1">#REF!</definedName>
    <definedName name="BExW0MPJNQOJ7D6U780WU5XBL97X" localSheetId="10" hidden="1">#REF!</definedName>
    <definedName name="BExW0MPJNQOJ7D6U780WU5XBL97X" hidden="1">#REF!</definedName>
    <definedName name="BExW0RI61B4VV0ARXTFVBAWRA1C5" localSheetId="9" hidden="1">#REF!</definedName>
    <definedName name="BExW0RI61B4VV0ARXTFVBAWRA1C5" localSheetId="12" hidden="1">#REF!</definedName>
    <definedName name="BExW0RI61B4VV0ARXTFVBAWRA1C5" localSheetId="3" hidden="1">#REF!</definedName>
    <definedName name="BExW0RI61B4VV0ARXTFVBAWRA1C5" localSheetId="10" hidden="1">#REF!</definedName>
    <definedName name="BExW0RI61B4VV0ARXTFVBAWRA1C5" hidden="1">#REF!</definedName>
    <definedName name="BExW0Y8T85LBE0WS6FPX6ILTX9ON" localSheetId="9" hidden="1">#REF!</definedName>
    <definedName name="BExW0Y8T85LBE0WS6FPX6ILTX9ON" localSheetId="12" hidden="1">#REF!</definedName>
    <definedName name="BExW0Y8T85LBE0WS6FPX6ILTX9ON" localSheetId="3" hidden="1">#REF!</definedName>
    <definedName name="BExW0Y8T85LBE0WS6FPX6ILTX9ON" localSheetId="10" hidden="1">#REF!</definedName>
    <definedName name="BExW0Y8T85LBE0WS6FPX6ILTX9ON" hidden="1">#REF!</definedName>
    <definedName name="BExW1BVUYQTKMOR56MW7RVRX4L1L" localSheetId="9" hidden="1">#REF!</definedName>
    <definedName name="BExW1BVUYQTKMOR56MW7RVRX4L1L" localSheetId="12" hidden="1">#REF!</definedName>
    <definedName name="BExW1BVUYQTKMOR56MW7RVRX4L1L" localSheetId="3" hidden="1">#REF!</definedName>
    <definedName name="BExW1BVUYQTKMOR56MW7RVRX4L1L" localSheetId="10" hidden="1">#REF!</definedName>
    <definedName name="BExW1BVUYQTKMOR56MW7RVRX4L1L" hidden="1">#REF!</definedName>
    <definedName name="BExW1F1220628FOMTW5UAATHRJHK" localSheetId="9" hidden="1">#REF!</definedName>
    <definedName name="BExW1F1220628FOMTW5UAATHRJHK" localSheetId="12" hidden="1">#REF!</definedName>
    <definedName name="BExW1F1220628FOMTW5UAATHRJHK" localSheetId="3" hidden="1">#REF!</definedName>
    <definedName name="BExW1F1220628FOMTW5UAATHRJHK" localSheetId="10" hidden="1">#REF!</definedName>
    <definedName name="BExW1F1220628FOMTW5UAATHRJHK" hidden="1">#REF!</definedName>
    <definedName name="BExW1PTHB0NZUF0GTD2J1UUL693E" localSheetId="9" hidden="1">#REF!</definedName>
    <definedName name="BExW1PTHB0NZUF0GTD2J1UUL693E" localSheetId="12" hidden="1">#REF!</definedName>
    <definedName name="BExW1PTHB0NZUF0GTD2J1UUL693E" localSheetId="3" hidden="1">#REF!</definedName>
    <definedName name="BExW1PTHB0NZUF0GTD2J1UUL693E" localSheetId="10" hidden="1">#REF!</definedName>
    <definedName name="BExW1PTHB0NZUF0GTD2J1UUL693E" hidden="1">#REF!</definedName>
    <definedName name="BExW1TKA0Z9OP2DTG50GZR5EG8C7" localSheetId="9" hidden="1">#REF!</definedName>
    <definedName name="BExW1TKA0Z9OP2DTG50GZR5EG8C7" localSheetId="12" hidden="1">#REF!</definedName>
    <definedName name="BExW1TKA0Z9OP2DTG50GZR5EG8C7" localSheetId="3" hidden="1">#REF!</definedName>
    <definedName name="BExW1TKA0Z9OP2DTG50GZR5EG8C7" localSheetId="10" hidden="1">#REF!</definedName>
    <definedName name="BExW1TKA0Z9OP2DTG50GZR5EG8C7" hidden="1">#REF!</definedName>
    <definedName name="BExW1U0JLKQ094DW5MMOI8UHO09V" localSheetId="9" hidden="1">#REF!</definedName>
    <definedName name="BExW1U0JLKQ094DW5MMOI8UHO09V" localSheetId="12" hidden="1">#REF!</definedName>
    <definedName name="BExW1U0JLKQ094DW5MMOI8UHO09V" localSheetId="3" hidden="1">#REF!</definedName>
    <definedName name="BExW1U0JLKQ094DW5MMOI8UHO09V" localSheetId="10" hidden="1">#REF!</definedName>
    <definedName name="BExW1U0JLKQ094DW5MMOI8UHO09V" hidden="1">#REF!</definedName>
    <definedName name="BExW1VNZHNB5P9V6232N0DQCE0WE" localSheetId="12" hidden="1">#REF!</definedName>
    <definedName name="BExW1VNZHNB5P9V6232N0DQCE0WE" hidden="1">#REF!</definedName>
    <definedName name="BExW1WK6J1TDP29S3QDPTYZJBLIW" localSheetId="9" hidden="1">#REF!</definedName>
    <definedName name="BExW1WK6J1TDP29S3QDPTYZJBLIW" localSheetId="12" hidden="1">#REF!</definedName>
    <definedName name="BExW1WK6J1TDP29S3QDPTYZJBLIW" localSheetId="3" hidden="1">#REF!</definedName>
    <definedName name="BExW1WK6J1TDP29S3QDPTYZJBLIW" localSheetId="10" hidden="1">#REF!</definedName>
    <definedName name="BExW1WK6J1TDP29S3QDPTYZJBLIW" hidden="1">#REF!</definedName>
    <definedName name="BExW283NP9D366XFPXLGSCI5UB0L" localSheetId="9" hidden="1">#REF!</definedName>
    <definedName name="BExW283NP9D366XFPXLGSCI5UB0L" localSheetId="12" hidden="1">#REF!</definedName>
    <definedName name="BExW283NP9D366XFPXLGSCI5UB0L" localSheetId="3" hidden="1">#REF!</definedName>
    <definedName name="BExW283NP9D366XFPXLGSCI5UB0L" localSheetId="10" hidden="1">#REF!</definedName>
    <definedName name="BExW283NP9D366XFPXLGSCI5UB0L" hidden="1">#REF!</definedName>
    <definedName name="BExW2H3C8WJSBW5FGTFKVDVJC4CL" localSheetId="9" hidden="1">#REF!</definedName>
    <definedName name="BExW2H3C8WJSBW5FGTFKVDVJC4CL" localSheetId="12" hidden="1">#REF!</definedName>
    <definedName name="BExW2H3C8WJSBW5FGTFKVDVJC4CL" localSheetId="3" hidden="1">#REF!</definedName>
    <definedName name="BExW2H3C8WJSBW5FGTFKVDVJC4CL" localSheetId="10" hidden="1">#REF!</definedName>
    <definedName name="BExW2H3C8WJSBW5FGTFKVDVJC4CL" hidden="1">#REF!</definedName>
    <definedName name="BExW2MSCKPGF5K3I7TL4KF5ISUOL" localSheetId="9" hidden="1">#REF!</definedName>
    <definedName name="BExW2MSCKPGF5K3I7TL4KF5ISUOL" localSheetId="12" hidden="1">#REF!</definedName>
    <definedName name="BExW2MSCKPGF5K3I7TL4KF5ISUOL" localSheetId="3" hidden="1">#REF!</definedName>
    <definedName name="BExW2MSCKPGF5K3I7TL4KF5ISUOL" localSheetId="10" hidden="1">#REF!</definedName>
    <definedName name="BExW2MSCKPGF5K3I7TL4KF5ISUOL" hidden="1">#REF!</definedName>
    <definedName name="BExW2SMO90FU9W8DVVES6Q4E6BZR" localSheetId="9" hidden="1">#REF!</definedName>
    <definedName name="BExW2SMO90FU9W8DVVES6Q4E6BZR" localSheetId="12" hidden="1">#REF!</definedName>
    <definedName name="BExW2SMO90FU9W8DVVES6Q4E6BZR" localSheetId="3" hidden="1">#REF!</definedName>
    <definedName name="BExW2SMO90FU9W8DVVES6Q4E6BZR" localSheetId="10" hidden="1">#REF!</definedName>
    <definedName name="BExW2SMO90FU9W8DVVES6Q4E6BZR" hidden="1">#REF!</definedName>
    <definedName name="BExW36V9N91OHCUMGWJQL3I5P4JK" localSheetId="9" hidden="1">#REF!</definedName>
    <definedName name="BExW36V9N91OHCUMGWJQL3I5P4JK" localSheetId="12" hidden="1">#REF!</definedName>
    <definedName name="BExW36V9N91OHCUMGWJQL3I5P4JK" localSheetId="3" hidden="1">#REF!</definedName>
    <definedName name="BExW36V9N91OHCUMGWJQL3I5P4JK" localSheetId="10" hidden="1">#REF!</definedName>
    <definedName name="BExW36V9N91OHCUMGWJQL3I5P4JK" hidden="1">#REF!</definedName>
    <definedName name="BExW39V04HTFFQE7DAW9MAJT0NNF" localSheetId="9" hidden="1">#REF!</definedName>
    <definedName name="BExW39V04HTFFQE7DAW9MAJT0NNF" localSheetId="12" hidden="1">#REF!</definedName>
    <definedName name="BExW39V04HTFFQE7DAW9MAJT0NNF" localSheetId="3" hidden="1">#REF!</definedName>
    <definedName name="BExW39V04HTFFQE7DAW9MAJT0NNF" localSheetId="10" hidden="1">#REF!</definedName>
    <definedName name="BExW39V04HTFFQE7DAW9MAJT0NNF" hidden="1">#REF!</definedName>
    <definedName name="BExW3ECU6QPMV99AITCPHAG0CGYK" localSheetId="9" hidden="1">#REF!</definedName>
    <definedName name="BExW3ECU6QPMV99AITCPHAG0CGYK" localSheetId="12" hidden="1">#REF!</definedName>
    <definedName name="BExW3ECU6QPMV99AITCPHAG0CGYK" localSheetId="3" hidden="1">#REF!</definedName>
    <definedName name="BExW3ECU6QPMV99AITCPHAG0CGYK" localSheetId="10" hidden="1">#REF!</definedName>
    <definedName name="BExW3ECU6QPMV99AITCPHAG0CGYK" hidden="1">#REF!</definedName>
    <definedName name="BExW3EIBA1J9Q9NA9VCGZGRS8WV7" localSheetId="9" hidden="1">#REF!</definedName>
    <definedName name="BExW3EIBA1J9Q9NA9VCGZGRS8WV7" localSheetId="12" hidden="1">#REF!</definedName>
    <definedName name="BExW3EIBA1J9Q9NA9VCGZGRS8WV7" localSheetId="3" hidden="1">#REF!</definedName>
    <definedName name="BExW3EIBA1J9Q9NA9VCGZGRS8WV7" localSheetId="10" hidden="1">#REF!</definedName>
    <definedName name="BExW3EIBA1J9Q9NA9VCGZGRS8WV7" hidden="1">#REF!</definedName>
    <definedName name="BExW3FEO8FI8N6AGQKYEG4SQVJWB" localSheetId="9" hidden="1">#REF!</definedName>
    <definedName name="BExW3FEO8FI8N6AGQKYEG4SQVJWB" localSheetId="12" hidden="1">#REF!</definedName>
    <definedName name="BExW3FEO8FI8N6AGQKYEG4SQVJWB" localSheetId="3" hidden="1">#REF!</definedName>
    <definedName name="BExW3FEO8FI8N6AGQKYEG4SQVJWB" localSheetId="10" hidden="1">#REF!</definedName>
    <definedName name="BExW3FEO8FI8N6AGQKYEG4SQVJWB" hidden="1">#REF!</definedName>
    <definedName name="BExW3GB28STOMJUSZEIA7YKYNS4Y" localSheetId="9" hidden="1">#REF!</definedName>
    <definedName name="BExW3GB28STOMJUSZEIA7YKYNS4Y" localSheetId="12" hidden="1">#REF!</definedName>
    <definedName name="BExW3GB28STOMJUSZEIA7YKYNS4Y" localSheetId="3" hidden="1">#REF!</definedName>
    <definedName name="BExW3GB28STOMJUSZEIA7YKYNS4Y" localSheetId="10" hidden="1">#REF!</definedName>
    <definedName name="BExW3GB28STOMJUSZEIA7YKYNS4Y" hidden="1">#REF!</definedName>
    <definedName name="BExW3T1K638HT5E0Y8MMK108P5JT" localSheetId="9" hidden="1">#REF!</definedName>
    <definedName name="BExW3T1K638HT5E0Y8MMK108P5JT" localSheetId="12" hidden="1">#REF!</definedName>
    <definedName name="BExW3T1K638HT5E0Y8MMK108P5JT" localSheetId="3" hidden="1">#REF!</definedName>
    <definedName name="BExW3T1K638HT5E0Y8MMK108P5JT" localSheetId="10" hidden="1">#REF!</definedName>
    <definedName name="BExW3T1K638HT5E0Y8MMK108P5JT" hidden="1">#REF!</definedName>
    <definedName name="BExW3U3D6FTAFTK3Q7DSA9FY454Q" localSheetId="9" hidden="1">#REF!</definedName>
    <definedName name="BExW3U3D6FTAFTK3Q7DSA9FY454Q" localSheetId="12" hidden="1">#REF!</definedName>
    <definedName name="BExW3U3D6FTAFTK3Q7DSA9FY454Q" localSheetId="3" hidden="1">#REF!</definedName>
    <definedName name="BExW3U3D6FTAFTK3Q7DSA9FY454Q" localSheetId="10" hidden="1">#REF!</definedName>
    <definedName name="BExW3U3D6FTAFTK3Q7DSA9FY454Q" hidden="1">#REF!</definedName>
    <definedName name="BExW4217ZHL9VO39POSTJOD090WU" localSheetId="9" hidden="1">#REF!</definedName>
    <definedName name="BExW4217ZHL9VO39POSTJOD090WU" localSheetId="12" hidden="1">#REF!</definedName>
    <definedName name="BExW4217ZHL9VO39POSTJOD090WU" localSheetId="3" hidden="1">#REF!</definedName>
    <definedName name="BExW4217ZHL9VO39POSTJOD090WU" localSheetId="10" hidden="1">#REF!</definedName>
    <definedName name="BExW4217ZHL9VO39POSTJOD090WU" hidden="1">#REF!</definedName>
    <definedName name="BExW4GPW71EBF8XPS2QGVQHBCDX3" localSheetId="9" hidden="1">#REF!</definedName>
    <definedName name="BExW4GPW71EBF8XPS2QGVQHBCDX3" localSheetId="12" hidden="1">#REF!</definedName>
    <definedName name="BExW4GPW71EBF8XPS2QGVQHBCDX3" localSheetId="3" hidden="1">#REF!</definedName>
    <definedName name="BExW4GPW71EBF8XPS2QGVQHBCDX3" localSheetId="10" hidden="1">#REF!</definedName>
    <definedName name="BExW4GPW71EBF8XPS2QGVQHBCDX3" hidden="1">#REF!</definedName>
    <definedName name="BExW4JKC5837JBPCOJV337ZVYYY3" localSheetId="9" hidden="1">#REF!</definedName>
    <definedName name="BExW4JKC5837JBPCOJV337ZVYYY3" localSheetId="12" hidden="1">#REF!</definedName>
    <definedName name="BExW4JKC5837JBPCOJV337ZVYYY3" localSheetId="3" hidden="1">#REF!</definedName>
    <definedName name="BExW4JKC5837JBPCOJV337ZVYYY3" localSheetId="10" hidden="1">#REF!</definedName>
    <definedName name="BExW4JKC5837JBPCOJV337ZVYYY3" hidden="1">#REF!</definedName>
    <definedName name="BExW4O2DBZGV8KGBO9EB4BAXIH4Y" localSheetId="9" hidden="1">#REF!</definedName>
    <definedName name="BExW4O2DBZGV8KGBO9EB4BAXIH4Y" localSheetId="12" hidden="1">#REF!</definedName>
    <definedName name="BExW4O2DBZGV8KGBO9EB4BAXIH4Y" localSheetId="3" hidden="1">#REF!</definedName>
    <definedName name="BExW4O2DBZGV8KGBO9EB4BAXIH4Y" localSheetId="10" hidden="1">#REF!</definedName>
    <definedName name="BExW4O2DBZGV8KGBO9EB4BAXIH4Y" hidden="1">#REF!</definedName>
    <definedName name="BExW4QR9FV9MP5K610THBSM51RYO" localSheetId="9" hidden="1">#REF!</definedName>
    <definedName name="BExW4QR9FV9MP5K610THBSM51RYO" localSheetId="12" hidden="1">#REF!</definedName>
    <definedName name="BExW4QR9FV9MP5K610THBSM51RYO" localSheetId="3" hidden="1">#REF!</definedName>
    <definedName name="BExW4QR9FV9MP5K610THBSM51RYO" localSheetId="10" hidden="1">#REF!</definedName>
    <definedName name="BExW4QR9FV9MP5K610THBSM51RYO" hidden="1">#REF!</definedName>
    <definedName name="BExW4Z029R9E19ZENN3WEA3VDAD1" localSheetId="9" hidden="1">#REF!</definedName>
    <definedName name="BExW4Z029R9E19ZENN3WEA3VDAD1" localSheetId="12" hidden="1">#REF!</definedName>
    <definedName name="BExW4Z029R9E19ZENN3WEA3VDAD1" localSheetId="3" hidden="1">#REF!</definedName>
    <definedName name="BExW4Z029R9E19ZENN3WEA3VDAD1" localSheetId="10" hidden="1">#REF!</definedName>
    <definedName name="BExW4Z029R9E19ZENN3WEA3VDAD1" hidden="1">#REF!</definedName>
    <definedName name="BExW53SPLW3K0Y0ZVTM4NYF1B2YH" localSheetId="9" hidden="1">#REF!</definedName>
    <definedName name="BExW53SPLW3K0Y0ZVTM4NYF1B2YH" localSheetId="12" hidden="1">#REF!</definedName>
    <definedName name="BExW53SPLW3K0Y0ZVTM4NYF1B2YH" localSheetId="3" hidden="1">#REF!</definedName>
    <definedName name="BExW53SPLW3K0Y0ZVTM4NYF1B2YH" localSheetId="10" hidden="1">#REF!</definedName>
    <definedName name="BExW53SPLW3K0Y0ZVTM4NYF1B2YH" hidden="1">#REF!</definedName>
    <definedName name="BExW591F7X34FVKJ2OUT09PFUW1B" localSheetId="9" hidden="1">#REF!</definedName>
    <definedName name="BExW591F7X34FVKJ2OUT09PFUW1B" localSheetId="12" hidden="1">#REF!</definedName>
    <definedName name="BExW591F7X34FVKJ2OUT09PFUW1B" localSheetId="3" hidden="1">#REF!</definedName>
    <definedName name="BExW591F7X34FVKJ2OUT09PFUW1B" localSheetId="10" hidden="1">#REF!</definedName>
    <definedName name="BExW591F7X34FVKJ2OUT09PFUW1B" hidden="1">#REF!</definedName>
    <definedName name="BExW5AZNT6IAZGNF2C879ODHY1B8" localSheetId="9" hidden="1">#REF!</definedName>
    <definedName name="BExW5AZNT6IAZGNF2C879ODHY1B8" localSheetId="12" hidden="1">#REF!</definedName>
    <definedName name="BExW5AZNT6IAZGNF2C879ODHY1B8" localSheetId="3" hidden="1">#REF!</definedName>
    <definedName name="BExW5AZNT6IAZGNF2C879ODHY1B8" localSheetId="10" hidden="1">#REF!</definedName>
    <definedName name="BExW5AZNT6IAZGNF2C879ODHY1B8" hidden="1">#REF!</definedName>
    <definedName name="BExW5F6OUXHEWQU5VYE7W7P8DD78" localSheetId="9" hidden="1">#REF!</definedName>
    <definedName name="BExW5F6OUXHEWQU5VYE7W7P8DD78" localSheetId="12" hidden="1">#REF!</definedName>
    <definedName name="BExW5F6OUXHEWQU5VYE7W7P8DD78" localSheetId="3" hidden="1">#REF!</definedName>
    <definedName name="BExW5F6OUXHEWQU5VYE7W7P8DD78" localSheetId="10" hidden="1">#REF!</definedName>
    <definedName name="BExW5F6OUXHEWQU5VYE7W7P8DD78" hidden="1">#REF!</definedName>
    <definedName name="BExW5WPU27WD4NWZOT0ZEJIDLX5J" localSheetId="9" hidden="1">#REF!</definedName>
    <definedName name="BExW5WPU27WD4NWZOT0ZEJIDLX5J" localSheetId="12" hidden="1">#REF!</definedName>
    <definedName name="BExW5WPU27WD4NWZOT0ZEJIDLX5J" localSheetId="3" hidden="1">#REF!</definedName>
    <definedName name="BExW5WPU27WD4NWZOT0ZEJIDLX5J" localSheetId="10" hidden="1">#REF!</definedName>
    <definedName name="BExW5WPU27WD4NWZOT0ZEJIDLX5J" hidden="1">#REF!</definedName>
    <definedName name="BExW5YD97EMSUYC4KDEFH1FB4FY3" localSheetId="9" hidden="1">#REF!</definedName>
    <definedName name="BExW5YD97EMSUYC4KDEFH1FB4FY3" localSheetId="12" hidden="1">#REF!</definedName>
    <definedName name="BExW5YD97EMSUYC4KDEFH1FB4FY3" localSheetId="3" hidden="1">#REF!</definedName>
    <definedName name="BExW5YD97EMSUYC4KDEFH1FB4FY3" localSheetId="10" hidden="1">#REF!</definedName>
    <definedName name="BExW5YD97EMSUYC4KDEFH1FB4FY3" hidden="1">#REF!</definedName>
    <definedName name="BExW5Z469DSRWTA6T0KVLA7SMIPL" localSheetId="9" hidden="1">#REF!</definedName>
    <definedName name="BExW5Z469DSRWTA6T0KVLA7SMIPL" localSheetId="12" hidden="1">#REF!</definedName>
    <definedName name="BExW5Z469DSRWTA6T0KVLA7SMIPL" localSheetId="3" hidden="1">#REF!</definedName>
    <definedName name="BExW5Z469DSRWTA6T0KVLA7SMIPL" localSheetId="10" hidden="1">#REF!</definedName>
    <definedName name="BExW5Z469DSRWTA6T0KVLA7SMIPL" hidden="1">#REF!</definedName>
    <definedName name="BExW62ETJAPBX5X53FTGUCHZXI2K" localSheetId="9" hidden="1">#REF!</definedName>
    <definedName name="BExW62ETJAPBX5X53FTGUCHZXI2K" localSheetId="12" hidden="1">#REF!</definedName>
    <definedName name="BExW62ETJAPBX5X53FTGUCHZXI2K" localSheetId="3" hidden="1">#REF!</definedName>
    <definedName name="BExW62ETJAPBX5X53FTGUCHZXI2K" localSheetId="10" hidden="1">#REF!</definedName>
    <definedName name="BExW62ETJAPBX5X53FTGUCHZXI2K" hidden="1">#REF!</definedName>
    <definedName name="BExW660AV1TUV2XNUPD65RZR3QOO" localSheetId="9" hidden="1">#REF!</definedName>
    <definedName name="BExW660AV1TUV2XNUPD65RZR3QOO" localSheetId="12" hidden="1">#REF!</definedName>
    <definedName name="BExW660AV1TUV2XNUPD65RZR3QOO" localSheetId="3" hidden="1">#REF!</definedName>
    <definedName name="BExW660AV1TUV2XNUPD65RZR3QOO" localSheetId="10" hidden="1">#REF!</definedName>
    <definedName name="BExW660AV1TUV2XNUPD65RZR3QOO" hidden="1">#REF!</definedName>
    <definedName name="BExW66LVVZK656PQY1257QMHP2AY" localSheetId="9" hidden="1">#REF!</definedName>
    <definedName name="BExW66LVVZK656PQY1257QMHP2AY" localSheetId="12" hidden="1">#REF!</definedName>
    <definedName name="BExW66LVVZK656PQY1257QMHP2AY" localSheetId="3" hidden="1">#REF!</definedName>
    <definedName name="BExW66LVVZK656PQY1257QMHP2AY" localSheetId="10" hidden="1">#REF!</definedName>
    <definedName name="BExW66LVVZK656PQY1257QMHP2AY" hidden="1">#REF!</definedName>
    <definedName name="BExW6EJPHAP1TWT380AZLXNHR22P" localSheetId="9" hidden="1">#REF!</definedName>
    <definedName name="BExW6EJPHAP1TWT380AZLXNHR22P" localSheetId="12" hidden="1">#REF!</definedName>
    <definedName name="BExW6EJPHAP1TWT380AZLXNHR22P" localSheetId="3" hidden="1">#REF!</definedName>
    <definedName name="BExW6EJPHAP1TWT380AZLXNHR22P" localSheetId="10" hidden="1">#REF!</definedName>
    <definedName name="BExW6EJPHAP1TWT380AZLXNHR22P" hidden="1">#REF!</definedName>
    <definedName name="BExW6G1PJ38H10DVLL8WPQ736OEB" localSheetId="9" hidden="1">#REF!</definedName>
    <definedName name="BExW6G1PJ38H10DVLL8WPQ736OEB" localSheetId="12" hidden="1">#REF!</definedName>
    <definedName name="BExW6G1PJ38H10DVLL8WPQ736OEB" localSheetId="3" hidden="1">#REF!</definedName>
    <definedName name="BExW6G1PJ38H10DVLL8WPQ736OEB" localSheetId="10" hidden="1">#REF!</definedName>
    <definedName name="BExW6G1PJ38H10DVLL8WPQ736OEB" hidden="1">#REF!</definedName>
    <definedName name="BExW794A74Z5F2K8LVQLD6VSKXUE" localSheetId="9" hidden="1">#REF!</definedName>
    <definedName name="BExW794A74Z5F2K8LVQLD6VSKXUE" localSheetId="12" hidden="1">#REF!</definedName>
    <definedName name="BExW794A74Z5F2K8LVQLD6VSKXUE" localSheetId="3" hidden="1">#REF!</definedName>
    <definedName name="BExW794A74Z5F2K8LVQLD6VSKXUE" localSheetId="10" hidden="1">#REF!</definedName>
    <definedName name="BExW794A74Z5F2K8LVQLD6VSKXUE" hidden="1">#REF!</definedName>
    <definedName name="BExW7Q1TQ8E6G4WYYNSOMV43S95R" localSheetId="9" hidden="1">#REF!</definedName>
    <definedName name="BExW7Q1TQ8E6G4WYYNSOMV43S95R" localSheetId="12" hidden="1">#REF!</definedName>
    <definedName name="BExW7Q1TQ8E6G4WYYNSOMV43S95R" localSheetId="3" hidden="1">#REF!</definedName>
    <definedName name="BExW7Q1TQ8E6G4WYYNSOMV43S95R" localSheetId="10" hidden="1">#REF!</definedName>
    <definedName name="BExW7Q1TQ8E6G4WYYNSOMV43S95R" hidden="1">#REF!</definedName>
    <definedName name="BExW7XZTFZV0N9YM9S4PM74A5X2O" localSheetId="9" hidden="1">#REF!</definedName>
    <definedName name="BExW7XZTFZV0N9YM9S4PM74A5X2O" localSheetId="12" hidden="1">#REF!</definedName>
    <definedName name="BExW7XZTFZV0N9YM9S4PM74A5X2O" localSheetId="3" hidden="1">#REF!</definedName>
    <definedName name="BExW7XZTFZV0N9YM9S4PM74A5X2O" localSheetId="10" hidden="1">#REF!</definedName>
    <definedName name="BExW7XZTFZV0N9YM9S4PM74A5X2O" hidden="1">#REF!</definedName>
    <definedName name="BExW8K0SSIPSKBVP06IJ71600HJZ" localSheetId="9" hidden="1">#REF!</definedName>
    <definedName name="BExW8K0SSIPSKBVP06IJ71600HJZ" localSheetId="12" hidden="1">#REF!</definedName>
    <definedName name="BExW8K0SSIPSKBVP06IJ71600HJZ" localSheetId="3" hidden="1">#REF!</definedName>
    <definedName name="BExW8K0SSIPSKBVP06IJ71600HJZ" localSheetId="10" hidden="1">#REF!</definedName>
    <definedName name="BExW8K0SSIPSKBVP06IJ71600HJZ" hidden="1">#REF!</definedName>
    <definedName name="BExW8T0GVY3ZYO4ACSBLHS8SH895" localSheetId="9" hidden="1">#REF!</definedName>
    <definedName name="BExW8T0GVY3ZYO4ACSBLHS8SH895" localSheetId="12" hidden="1">#REF!</definedName>
    <definedName name="BExW8T0GVY3ZYO4ACSBLHS8SH895" localSheetId="3" hidden="1">#REF!</definedName>
    <definedName name="BExW8T0GVY3ZYO4ACSBLHS8SH895" localSheetId="10" hidden="1">#REF!</definedName>
    <definedName name="BExW8T0GVY3ZYO4ACSBLHS8SH895" hidden="1">#REF!</definedName>
    <definedName name="BExW8YEP73JMMU9HZ08PM4WHJQZ4" localSheetId="9" hidden="1">#REF!</definedName>
    <definedName name="BExW8YEP73JMMU9HZ08PM4WHJQZ4" localSheetId="12" hidden="1">#REF!</definedName>
    <definedName name="BExW8YEP73JMMU9HZ08PM4WHJQZ4" localSheetId="3" hidden="1">#REF!</definedName>
    <definedName name="BExW8YEP73JMMU9HZ08PM4WHJQZ4" localSheetId="10" hidden="1">#REF!</definedName>
    <definedName name="BExW8YEP73JMMU9HZ08PM4WHJQZ4" hidden="1">#REF!</definedName>
    <definedName name="BExW937AT53OZQRHNWQZ5BVH24IE" localSheetId="9" hidden="1">#REF!</definedName>
    <definedName name="BExW937AT53OZQRHNWQZ5BVH24IE" localSheetId="12" hidden="1">#REF!</definedName>
    <definedName name="BExW937AT53OZQRHNWQZ5BVH24IE" localSheetId="3" hidden="1">#REF!</definedName>
    <definedName name="BExW937AT53OZQRHNWQZ5BVH24IE" localSheetId="10" hidden="1">#REF!</definedName>
    <definedName name="BExW937AT53OZQRHNWQZ5BVH24IE" hidden="1">#REF!</definedName>
    <definedName name="BExW95LN5N0LYFFVP7GJEGDVDLF0" localSheetId="9" hidden="1">#REF!</definedName>
    <definedName name="BExW95LN5N0LYFFVP7GJEGDVDLF0" localSheetId="12" hidden="1">#REF!</definedName>
    <definedName name="BExW95LN5N0LYFFVP7GJEGDVDLF0" localSheetId="3" hidden="1">#REF!</definedName>
    <definedName name="BExW95LN5N0LYFFVP7GJEGDVDLF0" localSheetId="10" hidden="1">#REF!</definedName>
    <definedName name="BExW95LN5N0LYFFVP7GJEGDVDLF0" hidden="1">#REF!</definedName>
    <definedName name="BExW967733Q8RAJOHR2GJ3HO8JIW" localSheetId="9" hidden="1">#REF!</definedName>
    <definedName name="BExW967733Q8RAJOHR2GJ3HO8JIW" localSheetId="12" hidden="1">#REF!</definedName>
    <definedName name="BExW967733Q8RAJOHR2GJ3HO8JIW" localSheetId="3" hidden="1">#REF!</definedName>
    <definedName name="BExW967733Q8RAJOHR2GJ3HO8JIW" localSheetId="10" hidden="1">#REF!</definedName>
    <definedName name="BExW967733Q8RAJOHR2GJ3HO8JIW" hidden="1">#REF!</definedName>
    <definedName name="BExW9POK1KIOI0ALS5MZIKTDIYMA" localSheetId="9" hidden="1">#REF!</definedName>
    <definedName name="BExW9POK1KIOI0ALS5MZIKTDIYMA" localSheetId="12" hidden="1">#REF!</definedName>
    <definedName name="BExW9POK1KIOI0ALS5MZIKTDIYMA" localSheetId="3" hidden="1">#REF!</definedName>
    <definedName name="BExW9POK1KIOI0ALS5MZIKTDIYMA" localSheetId="10" hidden="1">#REF!</definedName>
    <definedName name="BExW9POK1KIOI0ALS5MZIKTDIYMA" hidden="1">#REF!</definedName>
    <definedName name="BExXLDE6PN4ESWT3LXJNQCY94NE4" localSheetId="9" hidden="1">#REF!</definedName>
    <definedName name="BExXLDE6PN4ESWT3LXJNQCY94NE4" localSheetId="12" hidden="1">#REF!</definedName>
    <definedName name="BExXLDE6PN4ESWT3LXJNQCY94NE4" localSheetId="3" hidden="1">#REF!</definedName>
    <definedName name="BExXLDE6PN4ESWT3LXJNQCY94NE4" localSheetId="10" hidden="1">#REF!</definedName>
    <definedName name="BExXLDE6PN4ESWT3LXJNQCY94NE4" hidden="1">#REF!</definedName>
    <definedName name="BExXLQVPK2H3IF0NDDA5CT612EUK" localSheetId="9" hidden="1">#REF!</definedName>
    <definedName name="BExXLQVPK2H3IF0NDDA5CT612EUK" localSheetId="12" hidden="1">#REF!</definedName>
    <definedName name="BExXLQVPK2H3IF0NDDA5CT612EUK" localSheetId="3" hidden="1">#REF!</definedName>
    <definedName name="BExXLQVPK2H3IF0NDDA5CT612EUK" localSheetId="10" hidden="1">#REF!</definedName>
    <definedName name="BExXLQVPK2H3IF0NDDA5CT612EUK" hidden="1">#REF!</definedName>
    <definedName name="BExXLR6IO70TYTACKQH9M5PGV24J" localSheetId="9" hidden="1">#REF!</definedName>
    <definedName name="BExXLR6IO70TYTACKQH9M5PGV24J" localSheetId="12" hidden="1">#REF!</definedName>
    <definedName name="BExXLR6IO70TYTACKQH9M5PGV24J" localSheetId="3" hidden="1">#REF!</definedName>
    <definedName name="BExXLR6IO70TYTACKQH9M5PGV24J" localSheetId="10" hidden="1">#REF!</definedName>
    <definedName name="BExXLR6IO70TYTACKQH9M5PGV24J" hidden="1">#REF!</definedName>
    <definedName name="BExXM065WOLYRYHGHOJE0OOFXA4M" localSheetId="9" hidden="1">#REF!</definedName>
    <definedName name="BExXM065WOLYRYHGHOJE0OOFXA4M" localSheetId="12" hidden="1">#REF!</definedName>
    <definedName name="BExXM065WOLYRYHGHOJE0OOFXA4M" localSheetId="3" hidden="1">#REF!</definedName>
    <definedName name="BExXM065WOLYRYHGHOJE0OOFXA4M" localSheetId="10" hidden="1">#REF!</definedName>
    <definedName name="BExXM065WOLYRYHGHOJE0OOFXA4M" hidden="1">#REF!</definedName>
    <definedName name="BExXM3GUNXVDM82KUR17NNUMQCNI" localSheetId="9" hidden="1">#REF!</definedName>
    <definedName name="BExXM3GUNXVDM82KUR17NNUMQCNI" localSheetId="12" hidden="1">#REF!</definedName>
    <definedName name="BExXM3GUNXVDM82KUR17NNUMQCNI" localSheetId="3" hidden="1">#REF!</definedName>
    <definedName name="BExXM3GUNXVDM82KUR17NNUMQCNI" localSheetId="10" hidden="1">#REF!</definedName>
    <definedName name="BExXM3GUNXVDM82KUR17NNUMQCNI" hidden="1">#REF!</definedName>
    <definedName name="BExXMA28M8SH7MKIGETSDA72WUIZ" localSheetId="9" hidden="1">#REF!</definedName>
    <definedName name="BExXMA28M8SH7MKIGETSDA72WUIZ" localSheetId="12" hidden="1">#REF!</definedName>
    <definedName name="BExXMA28M8SH7MKIGETSDA72WUIZ" localSheetId="3" hidden="1">#REF!</definedName>
    <definedName name="BExXMA28M8SH7MKIGETSDA72WUIZ" localSheetId="10" hidden="1">#REF!</definedName>
    <definedName name="BExXMA28M8SH7MKIGETSDA72WUIZ" hidden="1">#REF!</definedName>
    <definedName name="BExXMOLHIAHDLFSA31PUB36SC3I9" localSheetId="9" hidden="1">#REF!</definedName>
    <definedName name="BExXMOLHIAHDLFSA31PUB36SC3I9" localSheetId="12" hidden="1">#REF!</definedName>
    <definedName name="BExXMOLHIAHDLFSA31PUB36SC3I9" localSheetId="3" hidden="1">#REF!</definedName>
    <definedName name="BExXMOLHIAHDLFSA31PUB36SC3I9" localSheetId="10" hidden="1">#REF!</definedName>
    <definedName name="BExXMOLHIAHDLFSA31PUB36SC3I9" hidden="1">#REF!</definedName>
    <definedName name="BExXMT8T5Z3M2JBQN65X2LKH0YQI" localSheetId="9" hidden="1">#REF!</definedName>
    <definedName name="BExXMT8T5Z3M2JBQN65X2LKH0YQI" localSheetId="12" hidden="1">#REF!</definedName>
    <definedName name="BExXMT8T5Z3M2JBQN65X2LKH0YQI" localSheetId="3" hidden="1">#REF!</definedName>
    <definedName name="BExXMT8T5Z3M2JBQN65X2LKH0YQI" localSheetId="10" hidden="1">#REF!</definedName>
    <definedName name="BExXMT8T5Z3M2JBQN65X2LKH0YQI" hidden="1">#REF!</definedName>
    <definedName name="BExXN1XNO7H60M9X1E7EVWFJDM5N" localSheetId="9" hidden="1">#REF!</definedName>
    <definedName name="BExXN1XNO7H60M9X1E7EVWFJDM5N" localSheetId="12" hidden="1">#REF!</definedName>
    <definedName name="BExXN1XNO7H60M9X1E7EVWFJDM5N" localSheetId="3" hidden="1">#REF!</definedName>
    <definedName name="BExXN1XNO7H60M9X1E7EVWFJDM5N" localSheetId="10" hidden="1">#REF!</definedName>
    <definedName name="BExXN1XNO7H60M9X1E7EVWFJDM5N" hidden="1">#REF!</definedName>
    <definedName name="BExXN1XOOOY51EZQ6II0LWEU2OYT" localSheetId="9" hidden="1">#REF!</definedName>
    <definedName name="BExXN1XOOOY51EZQ6II0LWEU2OYT" localSheetId="12" hidden="1">#REF!</definedName>
    <definedName name="BExXN1XOOOY51EZQ6II0LWEU2OYT" localSheetId="3" hidden="1">#REF!</definedName>
    <definedName name="BExXN1XOOOY51EZQ6II0LWEU2OYT" localSheetId="10" hidden="1">#REF!</definedName>
    <definedName name="BExXN1XOOOY51EZQ6II0LWEU2OYT" hidden="1">#REF!</definedName>
    <definedName name="BExXN22ZOTIW49GPLWFYKVM90FNZ" localSheetId="9" hidden="1">#REF!</definedName>
    <definedName name="BExXN22ZOTIW49GPLWFYKVM90FNZ" localSheetId="12" hidden="1">#REF!</definedName>
    <definedName name="BExXN22ZOTIW49GPLWFYKVM90FNZ" localSheetId="3" hidden="1">#REF!</definedName>
    <definedName name="BExXN22ZOTIW49GPLWFYKVM90FNZ" localSheetId="10" hidden="1">#REF!</definedName>
    <definedName name="BExXN22ZOTIW49GPLWFYKVM90FNZ" hidden="1">#REF!</definedName>
    <definedName name="BExXN6QAP8UJQVN4R4BQKPP4QK35" localSheetId="9" hidden="1">#REF!</definedName>
    <definedName name="BExXN6QAP8UJQVN4R4BQKPP4QK35" localSheetId="12" hidden="1">#REF!</definedName>
    <definedName name="BExXN6QAP8UJQVN4R4BQKPP4QK35" localSheetId="3" hidden="1">#REF!</definedName>
    <definedName name="BExXN6QAP8UJQVN4R4BQKPP4QK35" localSheetId="10" hidden="1">#REF!</definedName>
    <definedName name="BExXN6QAP8UJQVN4R4BQKPP4QK35" hidden="1">#REF!</definedName>
    <definedName name="BExXNBOA39T2X6Y5Y5GZ5DDNA1AX" localSheetId="9" hidden="1">#REF!</definedName>
    <definedName name="BExXNBOA39T2X6Y5Y5GZ5DDNA1AX" localSheetId="12" hidden="1">#REF!</definedName>
    <definedName name="BExXNBOA39T2X6Y5Y5GZ5DDNA1AX" localSheetId="3" hidden="1">#REF!</definedName>
    <definedName name="BExXNBOA39T2X6Y5Y5GZ5DDNA1AX" localSheetId="10" hidden="1">#REF!</definedName>
    <definedName name="BExXNBOA39T2X6Y5Y5GZ5DDNA1AX" hidden="1">#REF!</definedName>
    <definedName name="BExXNBZ1BRDK73S9XPRR1645KLVB" localSheetId="9" hidden="1">#REF!</definedName>
    <definedName name="BExXNBZ1BRDK73S9XPRR1645KLVB" localSheetId="12" hidden="1">#REF!</definedName>
    <definedName name="BExXNBZ1BRDK73S9XPRR1645KLVB" localSheetId="3" hidden="1">#REF!</definedName>
    <definedName name="BExXNBZ1BRDK73S9XPRR1645KLVB" localSheetId="10" hidden="1">#REF!</definedName>
    <definedName name="BExXNBZ1BRDK73S9XPRR1645KLVB" hidden="1">#REF!</definedName>
    <definedName name="BExXND6872VJ3M2PGT056WQMWBHD" localSheetId="9" hidden="1">#REF!</definedName>
    <definedName name="BExXND6872VJ3M2PGT056WQMWBHD" localSheetId="12" hidden="1">#REF!</definedName>
    <definedName name="BExXND6872VJ3M2PGT056WQMWBHD" localSheetId="3" hidden="1">#REF!</definedName>
    <definedName name="BExXND6872VJ3M2PGT056WQMWBHD" localSheetId="10" hidden="1">#REF!</definedName>
    <definedName name="BExXND6872VJ3M2PGT056WQMWBHD" hidden="1">#REF!</definedName>
    <definedName name="BExXNPM24UN2PGVL9D1TUBFRIKR4" localSheetId="9" hidden="1">#REF!</definedName>
    <definedName name="BExXNPM24UN2PGVL9D1TUBFRIKR4" localSheetId="12" hidden="1">#REF!</definedName>
    <definedName name="BExXNPM24UN2PGVL9D1TUBFRIKR4" localSheetId="3" hidden="1">#REF!</definedName>
    <definedName name="BExXNPM24UN2PGVL9D1TUBFRIKR4" localSheetId="10" hidden="1">#REF!</definedName>
    <definedName name="BExXNPM24UN2PGVL9D1TUBFRIKR4" hidden="1">#REF!</definedName>
    <definedName name="BExXNWCR6WOY5G3VTC96QCIFQE0E" localSheetId="9" hidden="1">#REF!</definedName>
    <definedName name="BExXNWCR6WOY5G3VTC96QCIFQE0E" localSheetId="12" hidden="1">#REF!</definedName>
    <definedName name="BExXNWCR6WOY5G3VTC96QCIFQE0E" localSheetId="3" hidden="1">#REF!</definedName>
    <definedName name="BExXNWCR6WOY5G3VTC96QCIFQE0E" localSheetId="10" hidden="1">#REF!</definedName>
    <definedName name="BExXNWCR6WOY5G3VTC96QCIFQE0E" hidden="1">#REF!</definedName>
    <definedName name="BExXNWYB165VO9MHARCL5WLCHWS0" localSheetId="9" hidden="1">#REF!</definedName>
    <definedName name="BExXNWYB165VO9MHARCL5WLCHWS0" localSheetId="12" hidden="1">#REF!</definedName>
    <definedName name="BExXNWYB165VO9MHARCL5WLCHWS0" localSheetId="3" hidden="1">#REF!</definedName>
    <definedName name="BExXNWYB165VO9MHARCL5WLCHWS0" localSheetId="10" hidden="1">#REF!</definedName>
    <definedName name="BExXNWYB165VO9MHARCL5WLCHWS0" hidden="1">#REF!</definedName>
    <definedName name="BExXO278QHQN8JDK5425EJ615ECC" localSheetId="9" hidden="1">#REF!</definedName>
    <definedName name="BExXO278QHQN8JDK5425EJ615ECC" localSheetId="12" hidden="1">#REF!</definedName>
    <definedName name="BExXO278QHQN8JDK5425EJ615ECC" localSheetId="3" hidden="1">#REF!</definedName>
    <definedName name="BExXO278QHQN8JDK5425EJ615ECC" localSheetId="10" hidden="1">#REF!</definedName>
    <definedName name="BExXO278QHQN8JDK5425EJ615ECC" hidden="1">#REF!</definedName>
    <definedName name="BExXO4QVV7YZ6L5A7WZEMIA5AZOV" localSheetId="12" hidden="1">#REF!</definedName>
    <definedName name="BExXO4QVV7YZ6L5A7WZEMIA5AZOV" hidden="1">#REF!</definedName>
    <definedName name="BExXOBHOP0WGFHI2Y9AO4L440UVQ" localSheetId="9" hidden="1">#REF!</definedName>
    <definedName name="BExXOBHOP0WGFHI2Y9AO4L440UVQ" localSheetId="12" hidden="1">#REF!</definedName>
    <definedName name="BExXOBHOP0WGFHI2Y9AO4L440UVQ" localSheetId="3" hidden="1">#REF!</definedName>
    <definedName name="BExXOBHOP0WGFHI2Y9AO4L440UVQ" localSheetId="10" hidden="1">#REF!</definedName>
    <definedName name="BExXOBHOP0WGFHI2Y9AO4L440UVQ" hidden="1">#REF!</definedName>
    <definedName name="BExXOHHHX25B8F97636QMXFUDZQK" localSheetId="9" hidden="1">#REF!</definedName>
    <definedName name="BExXOHHHX25B8F97636QMXFUDZQK" localSheetId="12" hidden="1">#REF!</definedName>
    <definedName name="BExXOHHHX25B8F97636QMXFUDZQK" localSheetId="3" hidden="1">#REF!</definedName>
    <definedName name="BExXOHHHX25B8F97636QMXFUDZQK" localSheetId="10" hidden="1">#REF!</definedName>
    <definedName name="BExXOHHHX25B8F97636QMXFUDZQK" hidden="1">#REF!</definedName>
    <definedName name="BExXOHSAD2NSHOLLMZ2JWA4I3I1R" localSheetId="9" hidden="1">#REF!</definedName>
    <definedName name="BExXOHSAD2NSHOLLMZ2JWA4I3I1R" localSheetId="12" hidden="1">#REF!</definedName>
    <definedName name="BExXOHSAD2NSHOLLMZ2JWA4I3I1R" localSheetId="3" hidden="1">#REF!</definedName>
    <definedName name="BExXOHSAD2NSHOLLMZ2JWA4I3I1R" localSheetId="10" hidden="1">#REF!</definedName>
    <definedName name="BExXOHSAD2NSHOLLMZ2JWA4I3I1R" hidden="1">#REF!</definedName>
    <definedName name="BExXOJKWIJ6IFTV1RHIWHR91EZMW" localSheetId="9" hidden="1">#REF!</definedName>
    <definedName name="BExXOJKWIJ6IFTV1RHIWHR91EZMW" localSheetId="12" hidden="1">#REF!</definedName>
    <definedName name="BExXOJKWIJ6IFTV1RHIWHR91EZMW" localSheetId="3" hidden="1">#REF!</definedName>
    <definedName name="BExXOJKWIJ6IFTV1RHIWHR91EZMW" localSheetId="10" hidden="1">#REF!</definedName>
    <definedName name="BExXOJKWIJ6IFTV1RHIWHR91EZMW" hidden="1">#REF!</definedName>
    <definedName name="BExXP80B5FGA00JCM7UXKPI3PB7Y" localSheetId="9" hidden="1">#REF!</definedName>
    <definedName name="BExXP80B5FGA00JCM7UXKPI3PB7Y" localSheetId="12" hidden="1">#REF!</definedName>
    <definedName name="BExXP80B5FGA00JCM7UXKPI3PB7Y" localSheetId="3" hidden="1">#REF!</definedName>
    <definedName name="BExXP80B5FGA00JCM7UXKPI3PB7Y" localSheetId="10" hidden="1">#REF!</definedName>
    <definedName name="BExXP80B5FGA00JCM7UXKPI3PB7Y" hidden="1">#REF!</definedName>
    <definedName name="BExXP85M4WXYVN1UVHUTOEKEG5XS" localSheetId="9" hidden="1">#REF!</definedName>
    <definedName name="BExXP85M4WXYVN1UVHUTOEKEG5XS" localSheetId="12" hidden="1">#REF!</definedName>
    <definedName name="BExXP85M4WXYVN1UVHUTOEKEG5XS" localSheetId="3" hidden="1">#REF!</definedName>
    <definedName name="BExXP85M4WXYVN1UVHUTOEKEG5XS" localSheetId="10" hidden="1">#REF!</definedName>
    <definedName name="BExXP85M4WXYVN1UVHUTOEKEG5XS" hidden="1">#REF!</definedName>
    <definedName name="BExXPELOTHOAG0OWILLAH94OZV5J" localSheetId="9" hidden="1">#REF!</definedName>
    <definedName name="BExXPELOTHOAG0OWILLAH94OZV5J" localSheetId="12" hidden="1">#REF!</definedName>
    <definedName name="BExXPELOTHOAG0OWILLAH94OZV5J" localSheetId="3" hidden="1">#REF!</definedName>
    <definedName name="BExXPELOTHOAG0OWILLAH94OZV5J" localSheetId="10" hidden="1">#REF!</definedName>
    <definedName name="BExXPELOTHOAG0OWILLAH94OZV5J" hidden="1">#REF!</definedName>
    <definedName name="BExXPOSJRLJNYPU01QNNQ5URXP2U" localSheetId="9" hidden="1">#REF!</definedName>
    <definedName name="BExXPOSJRLJNYPU01QNNQ5URXP2U" localSheetId="12" hidden="1">#REF!</definedName>
    <definedName name="BExXPOSJRLJNYPU01QNNQ5URXP2U" localSheetId="3" hidden="1">#REF!</definedName>
    <definedName name="BExXPOSJRLJNYPU01QNNQ5URXP2U" localSheetId="10" hidden="1">#REF!</definedName>
    <definedName name="BExXPOSJRLJNYPU01QNNQ5URXP2U" hidden="1">#REF!</definedName>
    <definedName name="BExXPS31W1VD2NMIE4E37LHVDF0L" localSheetId="9" hidden="1">#REF!</definedName>
    <definedName name="BExXPS31W1VD2NMIE4E37LHVDF0L" localSheetId="12" hidden="1">#REF!</definedName>
    <definedName name="BExXPS31W1VD2NMIE4E37LHVDF0L" localSheetId="3" hidden="1">#REF!</definedName>
    <definedName name="BExXPS31W1VD2NMIE4E37LHVDF0L" localSheetId="10" hidden="1">#REF!</definedName>
    <definedName name="BExXPS31W1VD2NMIE4E37LHVDF0L" hidden="1">#REF!</definedName>
    <definedName name="BExXPZKYEMVF5JOC14HYOOYQK6JK" localSheetId="9" hidden="1">#REF!</definedName>
    <definedName name="BExXPZKYEMVF5JOC14HYOOYQK6JK" localSheetId="12" hidden="1">#REF!</definedName>
    <definedName name="BExXPZKYEMVF5JOC14HYOOYQK6JK" localSheetId="3" hidden="1">#REF!</definedName>
    <definedName name="BExXPZKYEMVF5JOC14HYOOYQK6JK" localSheetId="10" hidden="1">#REF!</definedName>
    <definedName name="BExXPZKYEMVF5JOC14HYOOYQK6JK" hidden="1">#REF!</definedName>
    <definedName name="BExXQ89PA10X79WBWOEP1AJX1OQM" localSheetId="9" hidden="1">#REF!</definedName>
    <definedName name="BExXQ89PA10X79WBWOEP1AJX1OQM" localSheetId="12" hidden="1">#REF!</definedName>
    <definedName name="BExXQ89PA10X79WBWOEP1AJX1OQM" localSheetId="3" hidden="1">#REF!</definedName>
    <definedName name="BExXQ89PA10X79WBWOEP1AJX1OQM" localSheetId="10" hidden="1">#REF!</definedName>
    <definedName name="BExXQ89PA10X79WBWOEP1AJX1OQM" hidden="1">#REF!</definedName>
    <definedName name="BExXQCGQGGYSI0LTRVR73MUO50AW" localSheetId="9" hidden="1">#REF!</definedName>
    <definedName name="BExXQCGQGGYSI0LTRVR73MUO50AW" localSheetId="12" hidden="1">#REF!</definedName>
    <definedName name="BExXQCGQGGYSI0LTRVR73MUO50AW" localSheetId="3" hidden="1">#REF!</definedName>
    <definedName name="BExXQCGQGGYSI0LTRVR73MUO50AW" localSheetId="10" hidden="1">#REF!</definedName>
    <definedName name="BExXQCGQGGYSI0LTRVR73MUO50AW" hidden="1">#REF!</definedName>
    <definedName name="BExXQEEXFHDQ8DSRAJSB5ET6J004" localSheetId="9" hidden="1">#REF!</definedName>
    <definedName name="BExXQEEXFHDQ8DSRAJSB5ET6J004" localSheetId="12" hidden="1">#REF!</definedName>
    <definedName name="BExXQEEXFHDQ8DSRAJSB5ET6J004" localSheetId="3" hidden="1">#REF!</definedName>
    <definedName name="BExXQEEXFHDQ8DSRAJSB5ET6J004" localSheetId="10" hidden="1">#REF!</definedName>
    <definedName name="BExXQEEXFHDQ8DSRAJSB5ET6J004" hidden="1">#REF!</definedName>
    <definedName name="BExXQH41O5HZAH8BO6HCFY8YC3TU" localSheetId="9" hidden="1">#REF!</definedName>
    <definedName name="BExXQH41O5HZAH8BO6HCFY8YC3TU" localSheetId="12" hidden="1">#REF!</definedName>
    <definedName name="BExXQH41O5HZAH8BO6HCFY8YC3TU" localSheetId="3" hidden="1">#REF!</definedName>
    <definedName name="BExXQH41O5HZAH8BO6HCFY8YC3TU" localSheetId="10" hidden="1">#REF!</definedName>
    <definedName name="BExXQH41O5HZAH8BO6HCFY8YC3TU" hidden="1">#REF!</definedName>
    <definedName name="BExXQJIEF5R3QQ6D8HO3NGPU0IQC" localSheetId="9" hidden="1">#REF!</definedName>
    <definedName name="BExXQJIEF5R3QQ6D8HO3NGPU0IQC" localSheetId="12" hidden="1">#REF!</definedName>
    <definedName name="BExXQJIEF5R3QQ6D8HO3NGPU0IQC" localSheetId="3" hidden="1">#REF!</definedName>
    <definedName name="BExXQJIEF5R3QQ6D8HO3NGPU0IQC" localSheetId="10" hidden="1">#REF!</definedName>
    <definedName name="BExXQJIEF5R3QQ6D8HO3NGPU0IQC" hidden="1">#REF!</definedName>
    <definedName name="BExXQRAVW0KPQXIJ59NG6UGTZB59" localSheetId="9" hidden="1">#REF!</definedName>
    <definedName name="BExXQRAVW0KPQXIJ59NG6UGTZB59" localSheetId="12" hidden="1">#REF!</definedName>
    <definedName name="BExXQRAVW0KPQXIJ59NG6UGTZB59" localSheetId="3" hidden="1">#REF!</definedName>
    <definedName name="BExXQRAVW0KPQXIJ59NG6UGTZB59" localSheetId="10" hidden="1">#REF!</definedName>
    <definedName name="BExXQRAVW0KPQXIJ59NG6UGTZB59" hidden="1">#REF!</definedName>
    <definedName name="BExXQU00K9ER4I1WM7T9J0W1E7ZC" localSheetId="9" hidden="1">#REF!</definedName>
    <definedName name="BExXQU00K9ER4I1WM7T9J0W1E7ZC" localSheetId="12" hidden="1">#REF!</definedName>
    <definedName name="BExXQU00K9ER4I1WM7T9J0W1E7ZC" localSheetId="3" hidden="1">#REF!</definedName>
    <definedName name="BExXQU00K9ER4I1WM7T9J0W1E7ZC" localSheetId="10" hidden="1">#REF!</definedName>
    <definedName name="BExXQU00K9ER4I1WM7T9J0W1E7ZC" hidden="1">#REF!</definedName>
    <definedName name="BExXQU00KOR7XLM8B13DGJ1MIQDY" localSheetId="9" hidden="1">#REF!</definedName>
    <definedName name="BExXQU00KOR7XLM8B13DGJ1MIQDY" localSheetId="12" hidden="1">#REF!</definedName>
    <definedName name="BExXQU00KOR7XLM8B13DGJ1MIQDY" localSheetId="3" hidden="1">#REF!</definedName>
    <definedName name="BExXQU00KOR7XLM8B13DGJ1MIQDY" localSheetId="10" hidden="1">#REF!</definedName>
    <definedName name="BExXQU00KOR7XLM8B13DGJ1MIQDY" hidden="1">#REF!</definedName>
    <definedName name="BExXQUG48Q1ISN53FE4MRROM0HSJ" localSheetId="9" hidden="1">#REF!</definedName>
    <definedName name="BExXQUG48Q1ISN53FE4MRROM0HSJ" localSheetId="12" hidden="1">#REF!</definedName>
    <definedName name="BExXQUG48Q1ISN53FE4MRROM0HSJ" localSheetId="3" hidden="1">#REF!</definedName>
    <definedName name="BExXQUG48Q1ISN53FE4MRROM0HSJ" localSheetId="10" hidden="1">#REF!</definedName>
    <definedName name="BExXQUG48Q1ISN53FE4MRROM0HSJ" hidden="1">#REF!</definedName>
    <definedName name="BExXQXG18PS8HGBOS03OSTQ0KEYC" localSheetId="9" hidden="1">#REF!</definedName>
    <definedName name="BExXQXG18PS8HGBOS03OSTQ0KEYC" localSheetId="12" hidden="1">#REF!</definedName>
    <definedName name="BExXQXG18PS8HGBOS03OSTQ0KEYC" localSheetId="3" hidden="1">#REF!</definedName>
    <definedName name="BExXQXG18PS8HGBOS03OSTQ0KEYC" localSheetId="10" hidden="1">#REF!</definedName>
    <definedName name="BExXQXG18PS8HGBOS03OSTQ0KEYC" hidden="1">#REF!</definedName>
    <definedName name="BExXQXQT4OAFQT5B0YB3USDJOJOB" localSheetId="9" hidden="1">#REF!</definedName>
    <definedName name="BExXQXQT4OAFQT5B0YB3USDJOJOB" localSheetId="12" hidden="1">#REF!</definedName>
    <definedName name="BExXQXQT4OAFQT5B0YB3USDJOJOB" localSheetId="3" hidden="1">#REF!</definedName>
    <definedName name="BExXQXQT4OAFQT5B0YB3USDJOJOB" localSheetId="10" hidden="1">#REF!</definedName>
    <definedName name="BExXQXQT4OAFQT5B0YB3USDJOJOB" hidden="1">#REF!</definedName>
    <definedName name="BExXR3FSEXAHSXEQNJORWFCPX86N" localSheetId="9" hidden="1">#REF!</definedName>
    <definedName name="BExXR3FSEXAHSXEQNJORWFCPX86N" localSheetId="12" hidden="1">#REF!</definedName>
    <definedName name="BExXR3FSEXAHSXEQNJORWFCPX86N" localSheetId="3" hidden="1">#REF!</definedName>
    <definedName name="BExXR3FSEXAHSXEQNJORWFCPX86N" localSheetId="10" hidden="1">#REF!</definedName>
    <definedName name="BExXR3FSEXAHSXEQNJORWFCPX86N" hidden="1">#REF!</definedName>
    <definedName name="BExXR3W3FKYQBLR299HO9RZ70C43" localSheetId="9" hidden="1">#REF!</definedName>
    <definedName name="BExXR3W3FKYQBLR299HO9RZ70C43" localSheetId="12" hidden="1">#REF!</definedName>
    <definedName name="BExXR3W3FKYQBLR299HO9RZ70C43" localSheetId="3" hidden="1">#REF!</definedName>
    <definedName name="BExXR3W3FKYQBLR299HO9RZ70C43" localSheetId="10" hidden="1">#REF!</definedName>
    <definedName name="BExXR3W3FKYQBLR299HO9RZ70C43" hidden="1">#REF!</definedName>
    <definedName name="BExXR46U23CRRBV6IZT982MAEQKI" localSheetId="9" hidden="1">#REF!</definedName>
    <definedName name="BExXR46U23CRRBV6IZT982MAEQKI" localSheetId="12" hidden="1">#REF!</definedName>
    <definedName name="BExXR46U23CRRBV6IZT982MAEQKI" localSheetId="3" hidden="1">#REF!</definedName>
    <definedName name="BExXR46U23CRRBV6IZT982MAEQKI" localSheetId="10" hidden="1">#REF!</definedName>
    <definedName name="BExXR46U23CRRBV6IZT982MAEQKI" hidden="1">#REF!</definedName>
    <definedName name="BExXR6A8W3ND3XDZXBMQZ1VCAXHG" localSheetId="9" hidden="1">#REF!</definedName>
    <definedName name="BExXR6A8W3ND3XDZXBMQZ1VCAXHG" localSheetId="12" hidden="1">#REF!</definedName>
    <definedName name="BExXR6A8W3ND3XDZXBMQZ1VCAXHG" localSheetId="3" hidden="1">#REF!</definedName>
    <definedName name="BExXR6A8W3ND3XDZXBMQZ1VCAXHG" localSheetId="10" hidden="1">#REF!</definedName>
    <definedName name="BExXR6A8W3ND3XDZXBMQZ1VCAXHG" hidden="1">#REF!</definedName>
    <definedName name="BExXR7HKNHT37B4OOA9K9191PP22" localSheetId="9" hidden="1">#REF!</definedName>
    <definedName name="BExXR7HKNHT37B4OOA9K9191PP22" localSheetId="12" hidden="1">#REF!</definedName>
    <definedName name="BExXR7HKNHT37B4OOA9K9191PP22" localSheetId="3" hidden="1">#REF!</definedName>
    <definedName name="BExXR7HKNHT37B4OOA9K9191PP22" localSheetId="10" hidden="1">#REF!</definedName>
    <definedName name="BExXR7HKNHT37B4OOA9K9191PP22" hidden="1">#REF!</definedName>
    <definedName name="BExXR8OKAVX7O70V5IYG2PRKXSTI" localSheetId="9" hidden="1">#REF!</definedName>
    <definedName name="BExXR8OKAVX7O70V5IYG2PRKXSTI" localSheetId="12" hidden="1">#REF!</definedName>
    <definedName name="BExXR8OKAVX7O70V5IYG2PRKXSTI" localSheetId="3" hidden="1">#REF!</definedName>
    <definedName name="BExXR8OKAVX7O70V5IYG2PRKXSTI" localSheetId="10" hidden="1">#REF!</definedName>
    <definedName name="BExXR8OKAVX7O70V5IYG2PRKXSTI" hidden="1">#REF!</definedName>
    <definedName name="BExXRA6N6XCLQM6XDV724ZIH6G93" localSheetId="9" hidden="1">#REF!</definedName>
    <definedName name="BExXRA6N6XCLQM6XDV724ZIH6G93" localSheetId="12" hidden="1">#REF!</definedName>
    <definedName name="BExXRA6N6XCLQM6XDV724ZIH6G93" localSheetId="3" hidden="1">#REF!</definedName>
    <definedName name="BExXRA6N6XCLQM6XDV724ZIH6G93" localSheetId="10" hidden="1">#REF!</definedName>
    <definedName name="BExXRA6N6XCLQM6XDV724ZIH6G93" hidden="1">#REF!</definedName>
    <definedName name="BExXRABZ1CNKCG6K1MR6OUFHF7J9" localSheetId="9" hidden="1">#REF!</definedName>
    <definedName name="BExXRABZ1CNKCG6K1MR6OUFHF7J9" localSheetId="12" hidden="1">#REF!</definedName>
    <definedName name="BExXRABZ1CNKCG6K1MR6OUFHF7J9" localSheetId="3" hidden="1">#REF!</definedName>
    <definedName name="BExXRABZ1CNKCG6K1MR6OUFHF7J9" localSheetId="10" hidden="1">#REF!</definedName>
    <definedName name="BExXRABZ1CNKCG6K1MR6OUFHF7J9" hidden="1">#REF!</definedName>
    <definedName name="BExXRBOFETC0OTJ6WY3VPMFH03VB" localSheetId="9" hidden="1">#REF!</definedName>
    <definedName name="BExXRBOFETC0OTJ6WY3VPMFH03VB" localSheetId="12" hidden="1">#REF!</definedName>
    <definedName name="BExXRBOFETC0OTJ6WY3VPMFH03VB" localSheetId="3" hidden="1">#REF!</definedName>
    <definedName name="BExXRBOFETC0OTJ6WY3VPMFH03VB" localSheetId="10" hidden="1">#REF!</definedName>
    <definedName name="BExXRBOFETC0OTJ6WY3VPMFH03VB" hidden="1">#REF!</definedName>
    <definedName name="BExXRD13K1S9Y3JGR7CXSONT7RJZ" localSheetId="9" hidden="1">#REF!</definedName>
    <definedName name="BExXRD13K1S9Y3JGR7CXSONT7RJZ" localSheetId="12" hidden="1">#REF!</definedName>
    <definedName name="BExXRD13K1S9Y3JGR7CXSONT7RJZ" localSheetId="3" hidden="1">#REF!</definedName>
    <definedName name="BExXRD13K1S9Y3JGR7CXSONT7RJZ" localSheetId="10" hidden="1">#REF!</definedName>
    <definedName name="BExXRD13K1S9Y3JGR7CXSONT7RJZ" hidden="1">#REF!</definedName>
    <definedName name="BExXRIFB4QQ87QIGA9AG0NXP577K" localSheetId="9" hidden="1">#REF!</definedName>
    <definedName name="BExXRIFB4QQ87QIGA9AG0NXP577K" localSheetId="12" hidden="1">#REF!</definedName>
    <definedName name="BExXRIFB4QQ87QIGA9AG0NXP577K" localSheetId="3" hidden="1">#REF!</definedName>
    <definedName name="BExXRIFB4QQ87QIGA9AG0NXP577K" localSheetId="10" hidden="1">#REF!</definedName>
    <definedName name="BExXRIFB4QQ87QIGA9AG0NXP577K" hidden="1">#REF!</definedName>
    <definedName name="BExXRIQ2JF2CVTRDQX2D9SPH7FTN" localSheetId="9" hidden="1">#REF!</definedName>
    <definedName name="BExXRIQ2JF2CVTRDQX2D9SPH7FTN" localSheetId="12" hidden="1">#REF!</definedName>
    <definedName name="BExXRIQ2JF2CVTRDQX2D9SPH7FTN" localSheetId="3" hidden="1">#REF!</definedName>
    <definedName name="BExXRIQ2JF2CVTRDQX2D9SPH7FTN" localSheetId="10" hidden="1">#REF!</definedName>
    <definedName name="BExXRIQ2JF2CVTRDQX2D9SPH7FTN" hidden="1">#REF!</definedName>
    <definedName name="BExXRO4A6VUH1F4XV8N1BRJ4896W" localSheetId="9" hidden="1">#REF!</definedName>
    <definedName name="BExXRO4A6VUH1F4XV8N1BRJ4896W" localSheetId="12" hidden="1">#REF!</definedName>
    <definedName name="BExXRO4A6VUH1F4XV8N1BRJ4896W" localSheetId="3" hidden="1">#REF!</definedName>
    <definedName name="BExXRO4A6VUH1F4XV8N1BRJ4896W" localSheetId="10" hidden="1">#REF!</definedName>
    <definedName name="BExXRO4A6VUH1F4XV8N1BRJ4896W" hidden="1">#REF!</definedName>
    <definedName name="BExXRO9N1SNJZGKD90P4K7FU1J0P" localSheetId="9" hidden="1">#REF!</definedName>
    <definedName name="BExXRO9N1SNJZGKD90P4K7FU1J0P" localSheetId="12" hidden="1">#REF!</definedName>
    <definedName name="BExXRO9N1SNJZGKD90P4K7FU1J0P" localSheetId="3" hidden="1">#REF!</definedName>
    <definedName name="BExXRO9N1SNJZGKD90P4K7FU1J0P" localSheetId="10" hidden="1">#REF!</definedName>
    <definedName name="BExXRO9N1SNJZGKD90P4K7FU1J0P" hidden="1">#REF!</definedName>
    <definedName name="BExXROF2MWDZ7IFXX27XOJ79Q86E" localSheetId="9" hidden="1">#REF!</definedName>
    <definedName name="BExXROF2MWDZ7IFXX27XOJ79Q86E" localSheetId="12" hidden="1">#REF!</definedName>
    <definedName name="BExXROF2MWDZ7IFXX27XOJ79Q86E" localSheetId="3" hidden="1">#REF!</definedName>
    <definedName name="BExXROF2MWDZ7IFXX27XOJ79Q86E" localSheetId="10" hidden="1">#REF!</definedName>
    <definedName name="BExXROF2MWDZ7IFXX27XOJ79Q86E" hidden="1">#REF!</definedName>
    <definedName name="BExXRV5QP3Z0KAQ1EQT9JYT2FV0L" localSheetId="9" hidden="1">#REF!</definedName>
    <definedName name="BExXRV5QP3Z0KAQ1EQT9JYT2FV0L" localSheetId="12" hidden="1">#REF!</definedName>
    <definedName name="BExXRV5QP3Z0KAQ1EQT9JYT2FV0L" localSheetId="3" hidden="1">#REF!</definedName>
    <definedName name="BExXRV5QP3Z0KAQ1EQT9JYT2FV0L" localSheetId="10" hidden="1">#REF!</definedName>
    <definedName name="BExXRV5QP3Z0KAQ1EQT9JYT2FV0L" hidden="1">#REF!</definedName>
    <definedName name="BExXRZ20LZZCW8LVGDK0XETOTSAI" localSheetId="9" hidden="1">#REF!</definedName>
    <definedName name="BExXRZ20LZZCW8LVGDK0XETOTSAI" localSheetId="12" hidden="1">#REF!</definedName>
    <definedName name="BExXRZ20LZZCW8LVGDK0XETOTSAI" localSheetId="3" hidden="1">#REF!</definedName>
    <definedName name="BExXRZ20LZZCW8LVGDK0XETOTSAI" localSheetId="10" hidden="1">#REF!</definedName>
    <definedName name="BExXRZ20LZZCW8LVGDK0XETOTSAI" hidden="1">#REF!</definedName>
    <definedName name="BExXS4R1GKUJQX6MHUIUN4S3SCAS" localSheetId="9" hidden="1">#REF!</definedName>
    <definedName name="BExXS4R1GKUJQX6MHUIUN4S3SCAS" localSheetId="12" hidden="1">#REF!</definedName>
    <definedName name="BExXS4R1GKUJQX6MHUIUN4S3SCAS" localSheetId="3" hidden="1">#REF!</definedName>
    <definedName name="BExXS4R1GKUJQX6MHUIUN4S3SCAS" localSheetId="10" hidden="1">#REF!</definedName>
    <definedName name="BExXS4R1GKUJQX6MHUIUN4S3SCAS" hidden="1">#REF!</definedName>
    <definedName name="BExXS63O4OMWMNXXAODZQFSDG33N" localSheetId="9" hidden="1">#REF!</definedName>
    <definedName name="BExXS63O4OMWMNXXAODZQFSDG33N" localSheetId="12" hidden="1">#REF!</definedName>
    <definedName name="BExXS63O4OMWMNXXAODZQFSDG33N" localSheetId="3" hidden="1">#REF!</definedName>
    <definedName name="BExXS63O4OMWMNXXAODZQFSDG33N" localSheetId="10" hidden="1">#REF!</definedName>
    <definedName name="BExXS63O4OMWMNXXAODZQFSDG33N" hidden="1">#REF!</definedName>
    <definedName name="BExXSBSP1TOY051HSPEPM0AEIO2M" localSheetId="9" hidden="1">#REF!</definedName>
    <definedName name="BExXSBSP1TOY051HSPEPM0AEIO2M" localSheetId="12" hidden="1">#REF!</definedName>
    <definedName name="BExXSBSP1TOY051HSPEPM0AEIO2M" localSheetId="3" hidden="1">#REF!</definedName>
    <definedName name="BExXSBSP1TOY051HSPEPM0AEIO2M" localSheetId="10" hidden="1">#REF!</definedName>
    <definedName name="BExXSBSP1TOY051HSPEPM0AEIO2M" hidden="1">#REF!</definedName>
    <definedName name="BExXSC8RFK5D68FJD2HI4K66SA6I" localSheetId="9" hidden="1">#REF!</definedName>
    <definedName name="BExXSC8RFK5D68FJD2HI4K66SA6I" localSheetId="12" hidden="1">#REF!</definedName>
    <definedName name="BExXSC8RFK5D68FJD2HI4K66SA6I" localSheetId="3" hidden="1">#REF!</definedName>
    <definedName name="BExXSC8RFK5D68FJD2HI4K66SA6I" localSheetId="10" hidden="1">#REF!</definedName>
    <definedName name="BExXSC8RFK5D68FJD2HI4K66SA6I" hidden="1">#REF!</definedName>
    <definedName name="BExXSCP0AZ5MYCC2UFG2GLBCV1CC" localSheetId="9" hidden="1">#REF!</definedName>
    <definedName name="BExXSCP0AZ5MYCC2UFG2GLBCV1CC" localSheetId="12" hidden="1">#REF!</definedName>
    <definedName name="BExXSCP0AZ5MYCC2UFG2GLBCV1CC" localSheetId="3" hidden="1">#REF!</definedName>
    <definedName name="BExXSCP0AZ5MYCC2UFG2GLBCV1CC" localSheetId="10" hidden="1">#REF!</definedName>
    <definedName name="BExXSCP0AZ5MYCC2UFG2GLBCV1CC" hidden="1">#REF!</definedName>
    <definedName name="BExXSNHC88W4UMXEOIOOATJAIKZO" localSheetId="9" hidden="1">#REF!</definedName>
    <definedName name="BExXSNHC88W4UMXEOIOOATJAIKZO" localSheetId="12" hidden="1">#REF!</definedName>
    <definedName name="BExXSNHC88W4UMXEOIOOATJAIKZO" localSheetId="3" hidden="1">#REF!</definedName>
    <definedName name="BExXSNHC88W4UMXEOIOOATJAIKZO" localSheetId="10" hidden="1">#REF!</definedName>
    <definedName name="BExXSNHC88W4UMXEOIOOATJAIKZO" hidden="1">#REF!</definedName>
    <definedName name="BExXSTBS08WIA9TLALV3UQ2Z3MRG" localSheetId="9" hidden="1">#REF!</definedName>
    <definedName name="BExXSTBS08WIA9TLALV3UQ2Z3MRG" localSheetId="12" hidden="1">#REF!</definedName>
    <definedName name="BExXSTBS08WIA9TLALV3UQ2Z3MRG" localSheetId="3" hidden="1">#REF!</definedName>
    <definedName name="BExXSTBS08WIA9TLALV3UQ2Z3MRG" localSheetId="10" hidden="1">#REF!</definedName>
    <definedName name="BExXSTBS08WIA9TLALV3UQ2Z3MRG" hidden="1">#REF!</definedName>
    <definedName name="BExXSVQ2WOJJ73YEO8Q2FK60V4G8" localSheetId="9" hidden="1">#REF!</definedName>
    <definedName name="BExXSVQ2WOJJ73YEO8Q2FK60V4G8" localSheetId="12" hidden="1">#REF!</definedName>
    <definedName name="BExXSVQ2WOJJ73YEO8Q2FK60V4G8" localSheetId="3" hidden="1">#REF!</definedName>
    <definedName name="BExXSVQ2WOJJ73YEO8Q2FK60V4G8" localSheetId="10" hidden="1">#REF!</definedName>
    <definedName name="BExXSVQ2WOJJ73YEO8Q2FK60V4G8" hidden="1">#REF!</definedName>
    <definedName name="BExXTER5A2EQ14KN6J0MVATIHVKN" localSheetId="9" hidden="1">#REF!</definedName>
    <definedName name="BExXTER5A2EQ14KN6J0MVATIHVKN" localSheetId="12" hidden="1">#REF!</definedName>
    <definedName name="BExXTER5A2EQ14KN6J0MVATIHVKN" localSheetId="3" hidden="1">#REF!</definedName>
    <definedName name="BExXTER5A2EQ14KN6J0MVATIHVKN" localSheetId="10" hidden="1">#REF!</definedName>
    <definedName name="BExXTER5A2EQ14KN6J0MVATIHVKN" hidden="1">#REF!</definedName>
    <definedName name="BExXTHLRNL82GN7KZY3TOLO508N7" localSheetId="9" hidden="1">#REF!</definedName>
    <definedName name="BExXTHLRNL82GN7KZY3TOLO508N7" localSheetId="12" hidden="1">#REF!</definedName>
    <definedName name="BExXTHLRNL82GN7KZY3TOLO508N7" localSheetId="3" hidden="1">#REF!</definedName>
    <definedName name="BExXTHLRNL82GN7KZY3TOLO508N7" localSheetId="10" hidden="1">#REF!</definedName>
    <definedName name="BExXTHLRNL82GN7KZY3TOLO508N7" hidden="1">#REF!</definedName>
    <definedName name="BExXTL72MKEQSQH9L2OTFLU8DM2B" localSheetId="9" hidden="1">#REF!</definedName>
    <definedName name="BExXTL72MKEQSQH9L2OTFLU8DM2B" localSheetId="12" hidden="1">#REF!</definedName>
    <definedName name="BExXTL72MKEQSQH9L2OTFLU8DM2B" localSheetId="3" hidden="1">#REF!</definedName>
    <definedName name="BExXTL72MKEQSQH9L2OTFLU8DM2B" localSheetId="10" hidden="1">#REF!</definedName>
    <definedName name="BExXTL72MKEQSQH9L2OTFLU8DM2B" hidden="1">#REF!</definedName>
    <definedName name="BExXTM3M4RTCRSX7VGAXGQNPP668" localSheetId="9" hidden="1">#REF!</definedName>
    <definedName name="BExXTM3M4RTCRSX7VGAXGQNPP668" localSheetId="12" hidden="1">#REF!</definedName>
    <definedName name="BExXTM3M4RTCRSX7VGAXGQNPP668" localSheetId="3" hidden="1">#REF!</definedName>
    <definedName name="BExXTM3M4RTCRSX7VGAXGQNPP668" localSheetId="10" hidden="1">#REF!</definedName>
    <definedName name="BExXTM3M4RTCRSX7VGAXGQNPP668" hidden="1">#REF!</definedName>
    <definedName name="BExXTOCF78J7WY6FOVBRY1N2RBBR" localSheetId="9" hidden="1">#REF!</definedName>
    <definedName name="BExXTOCF78J7WY6FOVBRY1N2RBBR" localSheetId="12" hidden="1">#REF!</definedName>
    <definedName name="BExXTOCF78J7WY6FOVBRY1N2RBBR" localSheetId="3" hidden="1">#REF!</definedName>
    <definedName name="BExXTOCF78J7WY6FOVBRY1N2RBBR" localSheetId="10" hidden="1">#REF!</definedName>
    <definedName name="BExXTOCF78J7WY6FOVBRY1N2RBBR" hidden="1">#REF!</definedName>
    <definedName name="BExXTP3GYO6Z9RTKKT10XA0UTV3T" localSheetId="9" hidden="1">#REF!</definedName>
    <definedName name="BExXTP3GYO6Z9RTKKT10XA0UTV3T" localSheetId="12" hidden="1">#REF!</definedName>
    <definedName name="BExXTP3GYO6Z9RTKKT10XA0UTV3T" localSheetId="3" hidden="1">#REF!</definedName>
    <definedName name="BExXTP3GYO6Z9RTKKT10XA0UTV3T" localSheetId="10" hidden="1">#REF!</definedName>
    <definedName name="BExXTP3GYO6Z9RTKKT10XA0UTV3T" hidden="1">#REF!</definedName>
    <definedName name="BExXTRN4AFX9QW6YC4HNGBBD5R08" localSheetId="9" hidden="1">#REF!</definedName>
    <definedName name="BExXTRN4AFX9QW6YC4HNGBBD5R08" localSheetId="12" hidden="1">#REF!</definedName>
    <definedName name="BExXTRN4AFX9QW6YC4HNGBBD5R08" localSheetId="3" hidden="1">#REF!</definedName>
    <definedName name="BExXTRN4AFX9QW6YC4HNGBBD5R08" localSheetId="10" hidden="1">#REF!</definedName>
    <definedName name="BExXTRN4AFX9QW6YC4HNGBBD5R08" hidden="1">#REF!</definedName>
    <definedName name="BExXTV8M7YIG5C64O046DN613ZRO" localSheetId="9" hidden="1">#REF!</definedName>
    <definedName name="BExXTV8M7YIG5C64O046DN613ZRO" localSheetId="12" hidden="1">#REF!</definedName>
    <definedName name="BExXTV8M7YIG5C64O046DN613ZRO" localSheetId="3" hidden="1">#REF!</definedName>
    <definedName name="BExXTV8M7YIG5C64O046DN613ZRO" localSheetId="10" hidden="1">#REF!</definedName>
    <definedName name="BExXTV8M7YIG5C64O046DN613ZRO" hidden="1">#REF!</definedName>
    <definedName name="BExXTVDXQ7ZX3THNLFJXFAONW0AI" localSheetId="9" hidden="1">#REF!</definedName>
    <definedName name="BExXTVDXQ7ZX3THNLFJXFAONW0AI" localSheetId="12" hidden="1">#REF!</definedName>
    <definedName name="BExXTVDXQ7ZX3THNLFJXFAONW0AI" localSheetId="3" hidden="1">#REF!</definedName>
    <definedName name="BExXTVDXQ7ZX3THNLFJXFAONW0AI" localSheetId="10" hidden="1">#REF!</definedName>
    <definedName name="BExXTVDXQ7ZX3THNLFJXFAONW0AI" hidden="1">#REF!</definedName>
    <definedName name="BExXTZKZ4CG92ZQLIRKEXXH9BFIR" localSheetId="9" hidden="1">#REF!</definedName>
    <definedName name="BExXTZKZ4CG92ZQLIRKEXXH9BFIR" localSheetId="12" hidden="1">#REF!</definedName>
    <definedName name="BExXTZKZ4CG92ZQLIRKEXXH9BFIR" localSheetId="3" hidden="1">#REF!</definedName>
    <definedName name="BExXTZKZ4CG92ZQLIRKEXXH9BFIR" localSheetId="10" hidden="1">#REF!</definedName>
    <definedName name="BExXTZKZ4CG92ZQLIRKEXXH9BFIR" hidden="1">#REF!</definedName>
    <definedName name="BExXU4J2BM2964GD5UZHM752Q4NS" localSheetId="9" hidden="1">#REF!</definedName>
    <definedName name="BExXU4J2BM2964GD5UZHM752Q4NS" localSheetId="12" hidden="1">#REF!</definedName>
    <definedName name="BExXU4J2BM2964GD5UZHM752Q4NS" localSheetId="3" hidden="1">#REF!</definedName>
    <definedName name="BExXU4J2BM2964GD5UZHM752Q4NS" localSheetId="10" hidden="1">#REF!</definedName>
    <definedName name="BExXU4J2BM2964GD5UZHM752Q4NS" hidden="1">#REF!</definedName>
    <definedName name="BExXU6XDTT7RM93KILIDEYPA9XKF" localSheetId="9" hidden="1">#REF!</definedName>
    <definedName name="BExXU6XDTT7RM93KILIDEYPA9XKF" localSheetId="12" hidden="1">#REF!</definedName>
    <definedName name="BExXU6XDTT7RM93KILIDEYPA9XKF" localSheetId="3" hidden="1">#REF!</definedName>
    <definedName name="BExXU6XDTT7RM93KILIDEYPA9XKF" localSheetId="10" hidden="1">#REF!</definedName>
    <definedName name="BExXU6XDTT7RM93KILIDEYPA9XKF" hidden="1">#REF!</definedName>
    <definedName name="BExXU8VLZA7WLPZ3RAQZGNERUD26" localSheetId="9" hidden="1">#REF!</definedName>
    <definedName name="BExXU8VLZA7WLPZ3RAQZGNERUD26" localSheetId="12" hidden="1">#REF!</definedName>
    <definedName name="BExXU8VLZA7WLPZ3RAQZGNERUD26" localSheetId="3" hidden="1">#REF!</definedName>
    <definedName name="BExXU8VLZA7WLPZ3RAQZGNERUD26" localSheetId="10" hidden="1">#REF!</definedName>
    <definedName name="BExXU8VLZA7WLPZ3RAQZGNERUD26" hidden="1">#REF!</definedName>
    <definedName name="BExXUB9RSLSCNN5ETLXY72DAPZZM" localSheetId="9" hidden="1">#REF!</definedName>
    <definedName name="BExXUB9RSLSCNN5ETLXY72DAPZZM" localSheetId="12" hidden="1">#REF!</definedName>
    <definedName name="BExXUB9RSLSCNN5ETLXY72DAPZZM" localSheetId="3" hidden="1">#REF!</definedName>
    <definedName name="BExXUB9RSLSCNN5ETLXY72DAPZZM" localSheetId="10" hidden="1">#REF!</definedName>
    <definedName name="BExXUB9RSLSCNN5ETLXY72DAPZZM" hidden="1">#REF!</definedName>
    <definedName name="BExXUFRM82XQIN2T8KGLDQL1IBQW" localSheetId="9" hidden="1">#REF!</definedName>
    <definedName name="BExXUFRM82XQIN2T8KGLDQL1IBQW" localSheetId="12" hidden="1">#REF!</definedName>
    <definedName name="BExXUFRM82XQIN2T8KGLDQL1IBQW" localSheetId="3" hidden="1">#REF!</definedName>
    <definedName name="BExXUFRM82XQIN2T8KGLDQL1IBQW" localSheetId="10" hidden="1">#REF!</definedName>
    <definedName name="BExXUFRM82XQIN2T8KGLDQL1IBQW" hidden="1">#REF!</definedName>
    <definedName name="BExXUQEQBF6FI240ZGIF9YXZSRAU" localSheetId="9" hidden="1">#REF!</definedName>
    <definedName name="BExXUQEQBF6FI240ZGIF9YXZSRAU" localSheetId="12" hidden="1">#REF!</definedName>
    <definedName name="BExXUQEQBF6FI240ZGIF9YXZSRAU" localSheetId="3" hidden="1">#REF!</definedName>
    <definedName name="BExXUQEQBF6FI240ZGIF9YXZSRAU" localSheetId="10" hidden="1">#REF!</definedName>
    <definedName name="BExXUQEQBF6FI240ZGIF9YXZSRAU" hidden="1">#REF!</definedName>
    <definedName name="BExXUX02UQ8LJPBZ4YBORILFR0W0" localSheetId="9" hidden="1">#REF!</definedName>
    <definedName name="BExXUX02UQ8LJPBZ4YBORILFR0W0" localSheetId="12" hidden="1">#REF!</definedName>
    <definedName name="BExXUX02UQ8LJPBZ4YBORILFR0W0" localSheetId="3" hidden="1">#REF!</definedName>
    <definedName name="BExXUX02UQ8LJPBZ4YBORILFR0W0" localSheetId="10" hidden="1">#REF!</definedName>
    <definedName name="BExXUX02UQ8LJPBZ4YBORILFR0W0" hidden="1">#REF!</definedName>
    <definedName name="BExXUYND6EJO7CJ5KRICV4O1JNWK" localSheetId="9" hidden="1">#REF!</definedName>
    <definedName name="BExXUYND6EJO7CJ5KRICV4O1JNWK" localSheetId="12" hidden="1">#REF!</definedName>
    <definedName name="BExXUYND6EJO7CJ5KRICV4O1JNWK" localSheetId="3" hidden="1">#REF!</definedName>
    <definedName name="BExXUYND6EJO7CJ5KRICV4O1JNWK" localSheetId="10" hidden="1">#REF!</definedName>
    <definedName name="BExXUYND6EJO7CJ5KRICV4O1JNWK" hidden="1">#REF!</definedName>
    <definedName name="BExXV6FWG4H3S2QEUJZYIXILNGJ7" localSheetId="9" hidden="1">#REF!</definedName>
    <definedName name="BExXV6FWG4H3S2QEUJZYIXILNGJ7" localSheetId="12" hidden="1">#REF!</definedName>
    <definedName name="BExXV6FWG4H3S2QEUJZYIXILNGJ7" localSheetId="3" hidden="1">#REF!</definedName>
    <definedName name="BExXV6FWG4H3S2QEUJZYIXILNGJ7" localSheetId="10" hidden="1">#REF!</definedName>
    <definedName name="BExXV6FWG4H3S2QEUJZYIXILNGJ7" hidden="1">#REF!</definedName>
    <definedName name="BExXVK87BMMO6LHKV0CFDNIQVIBS" localSheetId="9" hidden="1">#REF!</definedName>
    <definedName name="BExXVK87BMMO6LHKV0CFDNIQVIBS" localSheetId="12" hidden="1">#REF!</definedName>
    <definedName name="BExXVK87BMMO6LHKV0CFDNIQVIBS" localSheetId="3" hidden="1">#REF!</definedName>
    <definedName name="BExXVK87BMMO6LHKV0CFDNIQVIBS" localSheetId="10" hidden="1">#REF!</definedName>
    <definedName name="BExXVK87BMMO6LHKV0CFDNIQVIBS" hidden="1">#REF!</definedName>
    <definedName name="BExXVKZ9WXPGL6IVY6T61IDD771I" localSheetId="9" hidden="1">#REF!</definedName>
    <definedName name="BExXVKZ9WXPGL6IVY6T61IDD771I" localSheetId="12" hidden="1">#REF!</definedName>
    <definedName name="BExXVKZ9WXPGL6IVY6T61IDD771I" localSheetId="3" hidden="1">#REF!</definedName>
    <definedName name="BExXVKZ9WXPGL6IVY6T61IDD771I" localSheetId="10" hidden="1">#REF!</definedName>
    <definedName name="BExXVKZ9WXPGL6IVY6T61IDD771I" hidden="1">#REF!</definedName>
    <definedName name="BExXVLA319WCSEOVHB05KDUSU054" localSheetId="9" hidden="1">#REF!</definedName>
    <definedName name="BExXVLA319WCSEOVHB05KDUSU054" localSheetId="12" hidden="1">#REF!</definedName>
    <definedName name="BExXVLA319WCSEOVHB05KDUSU054" localSheetId="3" hidden="1">#REF!</definedName>
    <definedName name="BExXVLA319WCSEOVHB05KDUSU054" localSheetId="10" hidden="1">#REF!</definedName>
    <definedName name="BExXVLA319WCSEOVHB05KDUSU054" hidden="1">#REF!</definedName>
    <definedName name="BExXVTTG5YRCSTI0UL141BKR36SU" localSheetId="9" hidden="1">#REF!</definedName>
    <definedName name="BExXVTTG5YRCSTI0UL141BKR36SU" localSheetId="12" hidden="1">#REF!</definedName>
    <definedName name="BExXVTTG5YRCSTI0UL141BKR36SU" localSheetId="3" hidden="1">#REF!</definedName>
    <definedName name="BExXVTTG5YRCSTI0UL141BKR36SU" localSheetId="10" hidden="1">#REF!</definedName>
    <definedName name="BExXVTTG5YRCSTI0UL141BKR36SU" hidden="1">#REF!</definedName>
    <definedName name="BExXVYWX74VKI8BDDSX9U85460MB" localSheetId="9" hidden="1">#REF!</definedName>
    <definedName name="BExXVYWX74VKI8BDDSX9U85460MB" localSheetId="12" hidden="1">#REF!</definedName>
    <definedName name="BExXVYWX74VKI8BDDSX9U85460MB" localSheetId="3" hidden="1">#REF!</definedName>
    <definedName name="BExXVYWX74VKI8BDDSX9U85460MB" localSheetId="10" hidden="1">#REF!</definedName>
    <definedName name="BExXVYWX74VKI8BDDSX9U85460MB" hidden="1">#REF!</definedName>
    <definedName name="BExXW27MMXHXUXX78SDTBE1JYTHT" localSheetId="9" hidden="1">#REF!</definedName>
    <definedName name="BExXW27MMXHXUXX78SDTBE1JYTHT" localSheetId="12" hidden="1">#REF!</definedName>
    <definedName name="BExXW27MMXHXUXX78SDTBE1JYTHT" localSheetId="3" hidden="1">#REF!</definedName>
    <definedName name="BExXW27MMXHXUXX78SDTBE1JYTHT" localSheetId="10" hidden="1">#REF!</definedName>
    <definedName name="BExXW27MMXHXUXX78SDTBE1JYTHT" hidden="1">#REF!</definedName>
    <definedName name="BExXW2YIM2MYBSHRIX0RP9D4PRMN" localSheetId="9" hidden="1">#REF!</definedName>
    <definedName name="BExXW2YIM2MYBSHRIX0RP9D4PRMN" localSheetId="12" hidden="1">#REF!</definedName>
    <definedName name="BExXW2YIM2MYBSHRIX0RP9D4PRMN" localSheetId="3" hidden="1">#REF!</definedName>
    <definedName name="BExXW2YIM2MYBSHRIX0RP9D4PRMN" localSheetId="10" hidden="1">#REF!</definedName>
    <definedName name="BExXW2YIM2MYBSHRIX0RP9D4PRMN" hidden="1">#REF!</definedName>
    <definedName name="BExXWBNE4KTFSXKVSRF6WX039WPB" localSheetId="9" hidden="1">#REF!</definedName>
    <definedName name="BExXWBNE4KTFSXKVSRF6WX039WPB" localSheetId="12" hidden="1">#REF!</definedName>
    <definedName name="BExXWBNE4KTFSXKVSRF6WX039WPB" localSheetId="3" hidden="1">#REF!</definedName>
    <definedName name="BExXWBNE4KTFSXKVSRF6WX039WPB" localSheetId="10" hidden="1">#REF!</definedName>
    <definedName name="BExXWBNE4KTFSXKVSRF6WX039WPB" hidden="1">#REF!</definedName>
    <definedName name="BExXWFP5AYE7EHYTJWBZSQ8PQ0YX" localSheetId="9" hidden="1">#REF!</definedName>
    <definedName name="BExXWFP5AYE7EHYTJWBZSQ8PQ0YX" localSheetId="12" hidden="1">#REF!</definedName>
    <definedName name="BExXWFP5AYE7EHYTJWBZSQ8PQ0YX" localSheetId="3" hidden="1">#REF!</definedName>
    <definedName name="BExXWFP5AYE7EHYTJWBZSQ8PQ0YX" localSheetId="10" hidden="1">#REF!</definedName>
    <definedName name="BExXWFP5AYE7EHYTJWBZSQ8PQ0YX" hidden="1">#REF!</definedName>
    <definedName name="BExXWIUCR0LXM58OVKZT2APLVTIA" localSheetId="9" hidden="1">#REF!</definedName>
    <definedName name="BExXWIUCR0LXM58OVKZT2APLVTIA" localSheetId="12" hidden="1">#REF!</definedName>
    <definedName name="BExXWIUCR0LXM58OVKZT2APLVTIA" localSheetId="3" hidden="1">#REF!</definedName>
    <definedName name="BExXWIUCR0LXM58OVKZT2APLVTIA" localSheetId="10" hidden="1">#REF!</definedName>
    <definedName name="BExXWIUCR0LXM58OVKZT2APLVTIA" hidden="1">#REF!</definedName>
    <definedName name="BExXWTXJEA32DLC6QKN10QB955JT" localSheetId="9" hidden="1">#REF!</definedName>
    <definedName name="BExXWTXJEA32DLC6QKN10QB955JT" localSheetId="12" hidden="1">#REF!</definedName>
    <definedName name="BExXWTXJEA32DLC6QKN10QB955JT" localSheetId="3" hidden="1">#REF!</definedName>
    <definedName name="BExXWTXJEA32DLC6QKN10QB955JT" localSheetId="10" hidden="1">#REF!</definedName>
    <definedName name="BExXWTXJEA32DLC6QKN10QB955JT" hidden="1">#REF!</definedName>
    <definedName name="BExXWVFIBQT8OY1O41FRFPFGXQHK" localSheetId="9" hidden="1">#REF!</definedName>
    <definedName name="BExXWVFIBQT8OY1O41FRFPFGXQHK" localSheetId="12" hidden="1">#REF!</definedName>
    <definedName name="BExXWVFIBQT8OY1O41FRFPFGXQHK" localSheetId="3" hidden="1">#REF!</definedName>
    <definedName name="BExXWVFIBQT8OY1O41FRFPFGXQHK" localSheetId="10" hidden="1">#REF!</definedName>
    <definedName name="BExXWVFIBQT8OY1O41FRFPFGXQHK" hidden="1">#REF!</definedName>
    <definedName name="BExXWWXHBZHA9J3N8K47F84X0M0L" localSheetId="9" hidden="1">#REF!</definedName>
    <definedName name="BExXWWXHBZHA9J3N8K47F84X0M0L" localSheetId="12" hidden="1">#REF!</definedName>
    <definedName name="BExXWWXHBZHA9J3N8K47F84X0M0L" localSheetId="3" hidden="1">#REF!</definedName>
    <definedName name="BExXWWXHBZHA9J3N8K47F84X0M0L" localSheetId="10" hidden="1">#REF!</definedName>
    <definedName name="BExXWWXHBZHA9J3N8K47F84X0M0L" hidden="1">#REF!</definedName>
    <definedName name="BExXXBM521DL8R4ZX7NZ3DBCUOR5" localSheetId="9" hidden="1">#REF!</definedName>
    <definedName name="BExXXBM521DL8R4ZX7NZ3DBCUOR5" localSheetId="12" hidden="1">#REF!</definedName>
    <definedName name="BExXXBM521DL8R4ZX7NZ3DBCUOR5" localSheetId="3" hidden="1">#REF!</definedName>
    <definedName name="BExXXBM521DL8R4ZX7NZ3DBCUOR5" localSheetId="10" hidden="1">#REF!</definedName>
    <definedName name="BExXXBM521DL8R4ZX7NZ3DBCUOR5" hidden="1">#REF!</definedName>
    <definedName name="BExXXC7OZI33XZ03NRMEP7VRLQK4" localSheetId="9" hidden="1">#REF!</definedName>
    <definedName name="BExXXC7OZI33XZ03NRMEP7VRLQK4" localSheetId="12" hidden="1">#REF!</definedName>
    <definedName name="BExXXC7OZI33XZ03NRMEP7VRLQK4" localSheetId="3" hidden="1">#REF!</definedName>
    <definedName name="BExXXC7OZI33XZ03NRMEP7VRLQK4" localSheetId="10" hidden="1">#REF!</definedName>
    <definedName name="BExXXC7OZI33XZ03NRMEP7VRLQK4" hidden="1">#REF!</definedName>
    <definedName name="BExXXH5N3NKBQ7BCJPJTBF8CYM2Q" localSheetId="9" hidden="1">#REF!</definedName>
    <definedName name="BExXXH5N3NKBQ7BCJPJTBF8CYM2Q" localSheetId="12" hidden="1">#REF!</definedName>
    <definedName name="BExXXH5N3NKBQ7BCJPJTBF8CYM2Q" localSheetId="3" hidden="1">#REF!</definedName>
    <definedName name="BExXXH5N3NKBQ7BCJPJTBF8CYM2Q" localSheetId="10" hidden="1">#REF!</definedName>
    <definedName name="BExXXH5N3NKBQ7BCJPJTBF8CYM2Q" hidden="1">#REF!</definedName>
    <definedName name="BExXXI7HHXLBLUEW7EQ73TALJF48" localSheetId="9" hidden="1">#REF!</definedName>
    <definedName name="BExXXI7HHXLBLUEW7EQ73TALJF48" localSheetId="12" hidden="1">#REF!</definedName>
    <definedName name="BExXXI7HHXLBLUEW7EQ73TALJF48" localSheetId="3" hidden="1">#REF!</definedName>
    <definedName name="BExXXI7HHXLBLUEW7EQ73TALJF48" localSheetId="10" hidden="1">#REF!</definedName>
    <definedName name="BExXXI7HHXLBLUEW7EQ73TALJF48" hidden="1">#REF!</definedName>
    <definedName name="BExXXKWLM4D541BH6O8GOJMHFHMW" localSheetId="9" hidden="1">#REF!</definedName>
    <definedName name="BExXXKWLM4D541BH6O8GOJMHFHMW" localSheetId="12" hidden="1">#REF!</definedName>
    <definedName name="BExXXKWLM4D541BH6O8GOJMHFHMW" localSheetId="3" hidden="1">#REF!</definedName>
    <definedName name="BExXXKWLM4D541BH6O8GOJMHFHMW" localSheetId="10" hidden="1">#REF!</definedName>
    <definedName name="BExXXKWLM4D541BH6O8GOJMHFHMW" hidden="1">#REF!</definedName>
    <definedName name="BExXXNR17I6P4FQZPQF2ZXDFYB6C" localSheetId="9" hidden="1">#REF!</definedName>
    <definedName name="BExXXNR17I6P4FQZPQF2ZXDFYB6C" localSheetId="12" hidden="1">#REF!</definedName>
    <definedName name="BExXXNR17I6P4FQZPQF2ZXDFYB6C" localSheetId="3" hidden="1">#REF!</definedName>
    <definedName name="BExXXNR17I6P4FQZPQF2ZXDFYB6C" localSheetId="10" hidden="1">#REF!</definedName>
    <definedName name="BExXXNR17I6P4FQZPQF2ZXDFYB6C" hidden="1">#REF!</definedName>
    <definedName name="BExXXPPA1Q87XPI97X0OXCPBPDON" localSheetId="9" hidden="1">#REF!</definedName>
    <definedName name="BExXXPPA1Q87XPI97X0OXCPBPDON" localSheetId="12" hidden="1">#REF!</definedName>
    <definedName name="BExXXPPA1Q87XPI97X0OXCPBPDON" localSheetId="3" hidden="1">#REF!</definedName>
    <definedName name="BExXXPPA1Q87XPI97X0OXCPBPDON" localSheetId="10" hidden="1">#REF!</definedName>
    <definedName name="BExXXPPA1Q87XPI97X0OXCPBPDON" hidden="1">#REF!</definedName>
    <definedName name="BExXXVUDA98IZTQ6MANKU4MTTDVR" localSheetId="9" hidden="1">#REF!</definedName>
    <definedName name="BExXXVUDA98IZTQ6MANKU4MTTDVR" localSheetId="12" hidden="1">#REF!</definedName>
    <definedName name="BExXXVUDA98IZTQ6MANKU4MTTDVR" localSheetId="3" hidden="1">#REF!</definedName>
    <definedName name="BExXXVUDA98IZTQ6MANKU4MTTDVR" localSheetId="10" hidden="1">#REF!</definedName>
    <definedName name="BExXXVUDA98IZTQ6MANKU4MTTDVR" hidden="1">#REF!</definedName>
    <definedName name="BExXXZQNZY6IZI45DJXJK0MQZWA7" localSheetId="9" hidden="1">#REF!</definedName>
    <definedName name="BExXXZQNZY6IZI45DJXJK0MQZWA7" localSheetId="12" hidden="1">#REF!</definedName>
    <definedName name="BExXXZQNZY6IZI45DJXJK0MQZWA7" localSheetId="3" hidden="1">#REF!</definedName>
    <definedName name="BExXXZQNZY6IZI45DJXJK0MQZWA7" localSheetId="10" hidden="1">#REF!</definedName>
    <definedName name="BExXXZQNZY6IZI45DJXJK0MQZWA7" hidden="1">#REF!</definedName>
    <definedName name="BExXY5QFG6QP94SFT3935OBM8Y4K" localSheetId="9" hidden="1">#REF!</definedName>
    <definedName name="BExXY5QFG6QP94SFT3935OBM8Y4K" localSheetId="12" hidden="1">#REF!</definedName>
    <definedName name="BExXY5QFG6QP94SFT3935OBM8Y4K" localSheetId="3" hidden="1">#REF!</definedName>
    <definedName name="BExXY5QFG6QP94SFT3935OBM8Y4K" localSheetId="10" hidden="1">#REF!</definedName>
    <definedName name="BExXY5QFG6QP94SFT3935OBM8Y4K" hidden="1">#REF!</definedName>
    <definedName name="BExXY7TYEBFXRYUYIFHTN65RJ8EW" localSheetId="9" hidden="1">#REF!</definedName>
    <definedName name="BExXY7TYEBFXRYUYIFHTN65RJ8EW" localSheetId="12" hidden="1">#REF!</definedName>
    <definedName name="BExXY7TYEBFXRYUYIFHTN65RJ8EW" localSheetId="3" hidden="1">#REF!</definedName>
    <definedName name="BExXY7TYEBFXRYUYIFHTN65RJ8EW" localSheetId="10" hidden="1">#REF!</definedName>
    <definedName name="BExXY7TYEBFXRYUYIFHTN65RJ8EW" hidden="1">#REF!</definedName>
    <definedName name="BExXYLBHANUXC5FCTDDTGOVD3GQS" localSheetId="9" hidden="1">#REF!</definedName>
    <definedName name="BExXYLBHANUXC5FCTDDTGOVD3GQS" localSheetId="12" hidden="1">#REF!</definedName>
    <definedName name="BExXYLBHANUXC5FCTDDTGOVD3GQS" localSheetId="3" hidden="1">#REF!</definedName>
    <definedName name="BExXYLBHANUXC5FCTDDTGOVD3GQS" localSheetId="10" hidden="1">#REF!</definedName>
    <definedName name="BExXYLBHANUXC5FCTDDTGOVD3GQS" hidden="1">#REF!</definedName>
    <definedName name="BExXYMNYAYH3WA2ZCFAYKZID9ZCI" localSheetId="9" hidden="1">#REF!</definedName>
    <definedName name="BExXYMNYAYH3WA2ZCFAYKZID9ZCI" localSheetId="12" hidden="1">#REF!</definedName>
    <definedName name="BExXYMNYAYH3WA2ZCFAYKZID9ZCI" localSheetId="3" hidden="1">#REF!</definedName>
    <definedName name="BExXYMNYAYH3WA2ZCFAYKZID9ZCI" localSheetId="10" hidden="1">#REF!</definedName>
    <definedName name="BExXYMNYAYH3WA2ZCFAYKZID9ZCI" hidden="1">#REF!</definedName>
    <definedName name="BExXYYT12SVN2VDMLVNV4P3ISD8T" localSheetId="9" hidden="1">#REF!</definedName>
    <definedName name="BExXYYT12SVN2VDMLVNV4P3ISD8T" localSheetId="12" hidden="1">#REF!</definedName>
    <definedName name="BExXYYT12SVN2VDMLVNV4P3ISD8T" localSheetId="3" hidden="1">#REF!</definedName>
    <definedName name="BExXYYT12SVN2VDMLVNV4P3ISD8T" localSheetId="10" hidden="1">#REF!</definedName>
    <definedName name="BExXYYT12SVN2VDMLVNV4P3ISD8T" hidden="1">#REF!</definedName>
    <definedName name="BExXYZ3SPSRCWM4YHTPZDCOLZPHR" localSheetId="9" hidden="1">#REF!</definedName>
    <definedName name="BExXYZ3SPSRCWM4YHTPZDCOLZPHR" localSheetId="12" hidden="1">#REF!</definedName>
    <definedName name="BExXYZ3SPSRCWM4YHTPZDCOLZPHR" localSheetId="3" hidden="1">#REF!</definedName>
    <definedName name="BExXYZ3SPSRCWM4YHTPZDCOLZPHR" localSheetId="10" hidden="1">#REF!</definedName>
    <definedName name="BExXYZ3SPSRCWM4YHTPZDCOLZPHR" hidden="1">#REF!</definedName>
    <definedName name="BExXZFVV4YB42AZ3H1I40YG3JAPU" localSheetId="9" hidden="1">#REF!</definedName>
    <definedName name="BExXZFVV4YB42AZ3H1I40YG3JAPU" localSheetId="12" hidden="1">#REF!</definedName>
    <definedName name="BExXZFVV4YB42AZ3H1I40YG3JAPU" localSheetId="3" hidden="1">#REF!</definedName>
    <definedName name="BExXZFVV4YB42AZ3H1I40YG3JAPU" localSheetId="10" hidden="1">#REF!</definedName>
    <definedName name="BExXZFVV4YB42AZ3H1I40YG3JAPU" hidden="1">#REF!</definedName>
    <definedName name="BExXZG1CQE1M9TDJ99253H6JVGIH" localSheetId="9" hidden="1">#REF!</definedName>
    <definedName name="BExXZG1CQE1M9TDJ99253H6JVGIH" localSheetId="12" hidden="1">#REF!</definedName>
    <definedName name="BExXZG1CQE1M9TDJ99253H6JVGIH" localSheetId="3" hidden="1">#REF!</definedName>
    <definedName name="BExXZG1CQE1M9TDJ99253H6JVGIH" localSheetId="10" hidden="1">#REF!</definedName>
    <definedName name="BExXZG1CQE1M9TDJ99253H6JVGIH" hidden="1">#REF!</definedName>
    <definedName name="BExXZHJ9T2JELF12CHHGD54J1B0C" localSheetId="9" hidden="1">#REF!</definedName>
    <definedName name="BExXZHJ9T2JELF12CHHGD54J1B0C" localSheetId="12" hidden="1">#REF!</definedName>
    <definedName name="BExXZHJ9T2JELF12CHHGD54J1B0C" localSheetId="3" hidden="1">#REF!</definedName>
    <definedName name="BExXZHJ9T2JELF12CHHGD54J1B0C" localSheetId="10" hidden="1">#REF!</definedName>
    <definedName name="BExXZHJ9T2JELF12CHHGD54J1B0C" hidden="1">#REF!</definedName>
    <definedName name="BExXZNJ2X1TK2LRK5ZY3MX49H5T7" localSheetId="9" hidden="1">#REF!</definedName>
    <definedName name="BExXZNJ2X1TK2LRK5ZY3MX49H5T7" localSheetId="12" hidden="1">#REF!</definedName>
    <definedName name="BExXZNJ2X1TK2LRK5ZY3MX49H5T7" localSheetId="3" hidden="1">#REF!</definedName>
    <definedName name="BExXZNJ2X1TK2LRK5ZY3MX49H5T7" localSheetId="10" hidden="1">#REF!</definedName>
    <definedName name="BExXZNJ2X1TK2LRK5ZY3MX49H5T7" hidden="1">#REF!</definedName>
    <definedName name="BExXZOVPCEP495TQSON6PSRQ8XCY" localSheetId="9" hidden="1">#REF!</definedName>
    <definedName name="BExXZOVPCEP495TQSON6PSRQ8XCY" localSheetId="12" hidden="1">#REF!</definedName>
    <definedName name="BExXZOVPCEP495TQSON6PSRQ8XCY" localSheetId="3" hidden="1">#REF!</definedName>
    <definedName name="BExXZOVPCEP495TQSON6PSRQ8XCY" localSheetId="10" hidden="1">#REF!</definedName>
    <definedName name="BExXZOVPCEP495TQSON6PSRQ8XCY" hidden="1">#REF!</definedName>
    <definedName name="BExXZXKH7NBARQQAZM69Z57IH1MM" localSheetId="9" hidden="1">#REF!</definedName>
    <definedName name="BExXZXKH7NBARQQAZM69Z57IH1MM" localSheetId="12" hidden="1">#REF!</definedName>
    <definedName name="BExXZXKH7NBARQQAZM69Z57IH1MM" localSheetId="3" hidden="1">#REF!</definedName>
    <definedName name="BExXZXKH7NBARQQAZM69Z57IH1MM" localSheetId="10" hidden="1">#REF!</definedName>
    <definedName name="BExXZXKH7NBARQQAZM69Z57IH1MM" hidden="1">#REF!</definedName>
    <definedName name="BExY07WSDH5QEVM7BJXJK2ZRAI1O" localSheetId="9" hidden="1">#REF!</definedName>
    <definedName name="BExY07WSDH5QEVM7BJXJK2ZRAI1O" localSheetId="12" hidden="1">#REF!</definedName>
    <definedName name="BExY07WSDH5QEVM7BJXJK2ZRAI1O" localSheetId="3" hidden="1">#REF!</definedName>
    <definedName name="BExY07WSDH5QEVM7BJXJK2ZRAI1O" localSheetId="10" hidden="1">#REF!</definedName>
    <definedName name="BExY07WSDH5QEVM7BJXJK2ZRAI1O" hidden="1">#REF!</definedName>
    <definedName name="BExY09PJJWYWGWWLX3YT8EVK0YV4" localSheetId="9" hidden="1">#REF!</definedName>
    <definedName name="BExY09PJJWYWGWWLX3YT8EVK0YV4" localSheetId="12" hidden="1">#REF!</definedName>
    <definedName name="BExY09PJJWYWGWWLX3YT8EVK0YV4" localSheetId="3" hidden="1">#REF!</definedName>
    <definedName name="BExY09PJJWYWGWWLX3YT8EVK0YV4" localSheetId="10" hidden="1">#REF!</definedName>
    <definedName name="BExY09PJJWYWGWWLX3YT8EVK0YV4" hidden="1">#REF!</definedName>
    <definedName name="BExY0C3UBVC4M59JIRXVQ8OWAJC1" localSheetId="9" hidden="1">#REF!</definedName>
    <definedName name="BExY0C3UBVC4M59JIRXVQ8OWAJC1" localSheetId="12" hidden="1">#REF!</definedName>
    <definedName name="BExY0C3UBVC4M59JIRXVQ8OWAJC1" localSheetId="3" hidden="1">#REF!</definedName>
    <definedName name="BExY0C3UBVC4M59JIRXVQ8OWAJC1" localSheetId="10" hidden="1">#REF!</definedName>
    <definedName name="BExY0C3UBVC4M59JIRXVQ8OWAJC1" hidden="1">#REF!</definedName>
    <definedName name="BExY0ENH6ZXHW155XIGS0F46T43M" localSheetId="9" hidden="1">#REF!</definedName>
    <definedName name="BExY0ENH6ZXHW155XIGS0F46T43M" localSheetId="12" hidden="1">#REF!</definedName>
    <definedName name="BExY0ENH6ZXHW155XIGS0F46T43M" localSheetId="3" hidden="1">#REF!</definedName>
    <definedName name="BExY0ENH6ZXHW155XIGS0F46T43M" localSheetId="10" hidden="1">#REF!</definedName>
    <definedName name="BExY0ENH6ZXHW155XIGS0F46T43M" hidden="1">#REF!</definedName>
    <definedName name="BExY0IEEUB9SRGD9I14IDCPO5GV4" localSheetId="9" hidden="1">#REF!</definedName>
    <definedName name="BExY0IEEUB9SRGD9I14IDCPO5GV4" localSheetId="12" hidden="1">#REF!</definedName>
    <definedName name="BExY0IEEUB9SRGD9I14IDCPO5GV4" localSheetId="3" hidden="1">#REF!</definedName>
    <definedName name="BExY0IEEUB9SRGD9I14IDCPO5GV4" localSheetId="10" hidden="1">#REF!</definedName>
    <definedName name="BExY0IEEUB9SRGD9I14IDCPO5GV4" hidden="1">#REF!</definedName>
    <definedName name="BExY0LEAAM7MUGBRLXD6KXBOHZ6S" localSheetId="9" hidden="1">#REF!</definedName>
    <definedName name="BExY0LEAAM7MUGBRLXD6KXBOHZ6S" localSheetId="12" hidden="1">#REF!</definedName>
    <definedName name="BExY0LEAAM7MUGBRLXD6KXBOHZ6S" localSheetId="3" hidden="1">#REF!</definedName>
    <definedName name="BExY0LEAAM7MUGBRLXD6KXBOHZ6S" localSheetId="10" hidden="1">#REF!</definedName>
    <definedName name="BExY0LEAAM7MUGBRLXD6KXBOHZ6S" hidden="1">#REF!</definedName>
    <definedName name="BExY0OE8GFHMLLTEAFIOQTOPEVPB" localSheetId="9" hidden="1">#REF!</definedName>
    <definedName name="BExY0OE8GFHMLLTEAFIOQTOPEVPB" localSheetId="12" hidden="1">#REF!</definedName>
    <definedName name="BExY0OE8GFHMLLTEAFIOQTOPEVPB" localSheetId="3" hidden="1">#REF!</definedName>
    <definedName name="BExY0OE8GFHMLLTEAFIOQTOPEVPB" localSheetId="10" hidden="1">#REF!</definedName>
    <definedName name="BExY0OE8GFHMLLTEAFIOQTOPEVPB" hidden="1">#REF!</definedName>
    <definedName name="BExY0OJHW85S0VKBA8T4HTYPYBOS" localSheetId="9" hidden="1">#REF!</definedName>
    <definedName name="BExY0OJHW85S0VKBA8T4HTYPYBOS" localSheetId="12" hidden="1">#REF!</definedName>
    <definedName name="BExY0OJHW85S0VKBA8T4HTYPYBOS" localSheetId="3" hidden="1">#REF!</definedName>
    <definedName name="BExY0OJHW85S0VKBA8T4HTYPYBOS" localSheetId="10" hidden="1">#REF!</definedName>
    <definedName name="BExY0OJHW85S0VKBA8T4HTYPYBOS" hidden="1">#REF!</definedName>
    <definedName name="BExY0T1E034D7XAXNC6F7540LLIE" localSheetId="9" hidden="1">#REF!</definedName>
    <definedName name="BExY0T1E034D7XAXNC6F7540LLIE" localSheetId="12" hidden="1">#REF!</definedName>
    <definedName name="BExY0T1E034D7XAXNC6F7540LLIE" localSheetId="3" hidden="1">#REF!</definedName>
    <definedName name="BExY0T1E034D7XAXNC6F7540LLIE" localSheetId="10" hidden="1">#REF!</definedName>
    <definedName name="BExY0T1E034D7XAXNC6F7540LLIE" hidden="1">#REF!</definedName>
    <definedName name="BExY0XTZLHN49J2JH94BYTKBJLT3" localSheetId="9" hidden="1">#REF!</definedName>
    <definedName name="BExY0XTZLHN49J2JH94BYTKBJLT3" localSheetId="12" hidden="1">#REF!</definedName>
    <definedName name="BExY0XTZLHN49J2JH94BYTKBJLT3" localSheetId="3" hidden="1">#REF!</definedName>
    <definedName name="BExY0XTZLHN49J2JH94BYTKBJLT3" localSheetId="10" hidden="1">#REF!</definedName>
    <definedName name="BExY0XTZLHN49J2JH94BYTKBJLT3" hidden="1">#REF!</definedName>
    <definedName name="BExY11FH9TXHERUYGG8FE50U7H7J" localSheetId="9" hidden="1">#REF!</definedName>
    <definedName name="BExY11FH9TXHERUYGG8FE50U7H7J" localSheetId="12" hidden="1">#REF!</definedName>
    <definedName name="BExY11FH9TXHERUYGG8FE50U7H7J" localSheetId="3" hidden="1">#REF!</definedName>
    <definedName name="BExY11FH9TXHERUYGG8FE50U7H7J" localSheetId="10" hidden="1">#REF!</definedName>
    <definedName name="BExY11FH9TXHERUYGG8FE50U7H7J" hidden="1">#REF!</definedName>
    <definedName name="BExY180UKNW5NIAWD6ZUYTFEH8QS" localSheetId="9" hidden="1">#REF!</definedName>
    <definedName name="BExY180UKNW5NIAWD6ZUYTFEH8QS" localSheetId="12" hidden="1">#REF!</definedName>
    <definedName name="BExY180UKNW5NIAWD6ZUYTFEH8QS" localSheetId="3" hidden="1">#REF!</definedName>
    <definedName name="BExY180UKNW5NIAWD6ZUYTFEH8QS" localSheetId="10" hidden="1">#REF!</definedName>
    <definedName name="BExY180UKNW5NIAWD6ZUYTFEH8QS" hidden="1">#REF!</definedName>
    <definedName name="BExY1DPTV4LSY9MEOUGXF8X052NA" localSheetId="9" hidden="1">#REF!</definedName>
    <definedName name="BExY1DPTV4LSY9MEOUGXF8X052NA" localSheetId="12" hidden="1">#REF!</definedName>
    <definedName name="BExY1DPTV4LSY9MEOUGXF8X052NA" localSheetId="3" hidden="1">#REF!</definedName>
    <definedName name="BExY1DPTV4LSY9MEOUGXF8X052NA" localSheetId="10" hidden="1">#REF!</definedName>
    <definedName name="BExY1DPTV4LSY9MEOUGXF8X052NA" hidden="1">#REF!</definedName>
    <definedName name="BExY1GK9ELBEKDD7O6HR6DUO8YGO" localSheetId="9" hidden="1">#REF!</definedName>
    <definedName name="BExY1GK9ELBEKDD7O6HR6DUO8YGO" localSheetId="12" hidden="1">#REF!</definedName>
    <definedName name="BExY1GK9ELBEKDD7O6HR6DUO8YGO" localSheetId="3" hidden="1">#REF!</definedName>
    <definedName name="BExY1GK9ELBEKDD7O6HR6DUO8YGO" localSheetId="10" hidden="1">#REF!</definedName>
    <definedName name="BExY1GK9ELBEKDD7O6HR6DUO8YGO" hidden="1">#REF!</definedName>
    <definedName name="BExY1NWOXXFV9GGZ3PX444LZ8TVX" localSheetId="9" hidden="1">#REF!</definedName>
    <definedName name="BExY1NWOXXFV9GGZ3PX444LZ8TVX" localSheetId="12" hidden="1">#REF!</definedName>
    <definedName name="BExY1NWOXXFV9GGZ3PX444LZ8TVX" localSheetId="3" hidden="1">#REF!</definedName>
    <definedName name="BExY1NWOXXFV9GGZ3PX444LZ8TVX" localSheetId="10" hidden="1">#REF!</definedName>
    <definedName name="BExY1NWOXXFV9GGZ3PX444LZ8TVX" hidden="1">#REF!</definedName>
    <definedName name="BExY1UCL0RND63LLSM9X5SFRG117" localSheetId="9" hidden="1">#REF!</definedName>
    <definedName name="BExY1UCL0RND63LLSM9X5SFRG117" localSheetId="12" hidden="1">#REF!</definedName>
    <definedName name="BExY1UCL0RND63LLSM9X5SFRG117" localSheetId="3" hidden="1">#REF!</definedName>
    <definedName name="BExY1UCL0RND63LLSM9X5SFRG117" localSheetId="10" hidden="1">#REF!</definedName>
    <definedName name="BExY1UCL0RND63LLSM9X5SFRG117" hidden="1">#REF!</definedName>
    <definedName name="BExY1WAT3937L08HLHIRQHMP2A3H" localSheetId="9" hidden="1">#REF!</definedName>
    <definedName name="BExY1WAT3937L08HLHIRQHMP2A3H" localSheetId="12" hidden="1">#REF!</definedName>
    <definedName name="BExY1WAT3937L08HLHIRQHMP2A3H" localSheetId="3" hidden="1">#REF!</definedName>
    <definedName name="BExY1WAT3937L08HLHIRQHMP2A3H" localSheetId="10" hidden="1">#REF!</definedName>
    <definedName name="BExY1WAT3937L08HLHIRQHMP2A3H" hidden="1">#REF!</definedName>
    <definedName name="BExY1YEBOSLMID7LURP8QB46AI91" localSheetId="9" hidden="1">#REF!</definedName>
    <definedName name="BExY1YEBOSLMID7LURP8QB46AI91" localSheetId="12" hidden="1">#REF!</definedName>
    <definedName name="BExY1YEBOSLMID7LURP8QB46AI91" localSheetId="3" hidden="1">#REF!</definedName>
    <definedName name="BExY1YEBOSLMID7LURP8QB46AI91" localSheetId="10" hidden="1">#REF!</definedName>
    <definedName name="BExY1YEBOSLMID7LURP8QB46AI91" hidden="1">#REF!</definedName>
    <definedName name="BExY236UB98PA9PNCHMCSZYCHJBD" localSheetId="9" hidden="1">#REF!</definedName>
    <definedName name="BExY236UB98PA9PNCHMCSZYCHJBD" localSheetId="12" hidden="1">#REF!</definedName>
    <definedName name="BExY236UB98PA9PNCHMCSZYCHJBD" localSheetId="3" hidden="1">#REF!</definedName>
    <definedName name="BExY236UB98PA9PNCHMCSZYCHJBD" localSheetId="10" hidden="1">#REF!</definedName>
    <definedName name="BExY236UB98PA9PNCHMCSZYCHJBD" hidden="1">#REF!</definedName>
    <definedName name="BExY2FS4LFX9OHOTQT7SJ2PXAC25" localSheetId="9" hidden="1">#REF!</definedName>
    <definedName name="BExY2FS4LFX9OHOTQT7SJ2PXAC25" localSheetId="12" hidden="1">#REF!</definedName>
    <definedName name="BExY2FS4LFX9OHOTQT7SJ2PXAC25" localSheetId="3" hidden="1">#REF!</definedName>
    <definedName name="BExY2FS4LFX9OHOTQT7SJ2PXAC25" localSheetId="10" hidden="1">#REF!</definedName>
    <definedName name="BExY2FS4LFX9OHOTQT7SJ2PXAC25" hidden="1">#REF!</definedName>
    <definedName name="BExY2GDPCZPVU0IQ6IJIB1YQQRQ6" localSheetId="9" hidden="1">#REF!</definedName>
    <definedName name="BExY2GDPCZPVU0IQ6IJIB1YQQRQ6" localSheetId="12" hidden="1">#REF!</definedName>
    <definedName name="BExY2GDPCZPVU0IQ6IJIB1YQQRQ6" localSheetId="3" hidden="1">#REF!</definedName>
    <definedName name="BExY2GDPCZPVU0IQ6IJIB1YQQRQ6" localSheetId="10" hidden="1">#REF!</definedName>
    <definedName name="BExY2GDPCZPVU0IQ6IJIB1YQQRQ6" hidden="1">#REF!</definedName>
    <definedName name="BExY2GTSZ3VA9TXLY7KW1LIAKJ61" localSheetId="9" hidden="1">#REF!</definedName>
    <definedName name="BExY2GTSZ3VA9TXLY7KW1LIAKJ61" localSheetId="12" hidden="1">#REF!</definedName>
    <definedName name="BExY2GTSZ3VA9TXLY7KW1LIAKJ61" localSheetId="3" hidden="1">#REF!</definedName>
    <definedName name="BExY2GTSZ3VA9TXLY7KW1LIAKJ61" localSheetId="10" hidden="1">#REF!</definedName>
    <definedName name="BExY2GTSZ3VA9TXLY7KW1LIAKJ61" hidden="1">#REF!</definedName>
    <definedName name="BExY2IXBR1SGYZH08T7QHKEFS8HA" localSheetId="9" hidden="1">#REF!</definedName>
    <definedName name="BExY2IXBR1SGYZH08T7QHKEFS8HA" localSheetId="12" hidden="1">#REF!</definedName>
    <definedName name="BExY2IXBR1SGYZH08T7QHKEFS8HA" localSheetId="3" hidden="1">#REF!</definedName>
    <definedName name="BExY2IXBR1SGYZH08T7QHKEFS8HA" localSheetId="10" hidden="1">#REF!</definedName>
    <definedName name="BExY2IXBR1SGYZH08T7QHKEFS8HA" hidden="1">#REF!</definedName>
    <definedName name="BExY2Q4B5FUDA5VU4VRUHX327QN0" localSheetId="9" hidden="1">#REF!</definedName>
    <definedName name="BExY2Q4B5FUDA5VU4VRUHX327QN0" localSheetId="12" hidden="1">#REF!</definedName>
    <definedName name="BExY2Q4B5FUDA5VU4VRUHX327QN0" localSheetId="3" hidden="1">#REF!</definedName>
    <definedName name="BExY2Q4B5FUDA5VU4VRUHX327QN0" localSheetId="10" hidden="1">#REF!</definedName>
    <definedName name="BExY2Q4B5FUDA5VU4VRUHX327QN0" hidden="1">#REF!</definedName>
    <definedName name="BExY2S7TM2NG7A1NFYPWIFAIKUCO" localSheetId="9" hidden="1">#REF!</definedName>
    <definedName name="BExY2S7TM2NG7A1NFYPWIFAIKUCO" localSheetId="12" hidden="1">#REF!</definedName>
    <definedName name="BExY2S7TM2NG7A1NFYPWIFAIKUCO" localSheetId="3" hidden="1">#REF!</definedName>
    <definedName name="BExY2S7TM2NG7A1NFYPWIFAIKUCO" localSheetId="10" hidden="1">#REF!</definedName>
    <definedName name="BExY2S7TM2NG7A1NFYPWIFAIKUCO" hidden="1">#REF!</definedName>
    <definedName name="BExY2Z3ZGRGD12RWANJZ8DFQO776" localSheetId="9" hidden="1">#REF!</definedName>
    <definedName name="BExY2Z3ZGRGD12RWANJZ8DFQO776" localSheetId="12" hidden="1">#REF!</definedName>
    <definedName name="BExY2Z3ZGRGD12RWANJZ8DFQO776" localSheetId="3" hidden="1">#REF!</definedName>
    <definedName name="BExY2Z3ZGRGD12RWANJZ8DFQO776" localSheetId="10" hidden="1">#REF!</definedName>
    <definedName name="BExY2Z3ZGRGD12RWANJZ8DFQO776" hidden="1">#REF!</definedName>
    <definedName name="BExY30WPXLJ01P42XKBSUF8KNOOK" localSheetId="9" hidden="1">#REF!</definedName>
    <definedName name="BExY30WPXLJ01P42XKBSUF8KNOOK" localSheetId="12" hidden="1">#REF!</definedName>
    <definedName name="BExY30WPXLJ01P42XKBSUF8KNOOK" localSheetId="3" hidden="1">#REF!</definedName>
    <definedName name="BExY30WPXLJ01P42XKBSUF8KNOOK" localSheetId="10" hidden="1">#REF!</definedName>
    <definedName name="BExY30WPXLJ01P42XKBSUF8KNOOK" hidden="1">#REF!</definedName>
    <definedName name="BExY3297KIB0C8Z1G99OS1MCEGTO" localSheetId="9" hidden="1">#REF!</definedName>
    <definedName name="BExY3297KIB0C8Z1G99OS1MCEGTO" localSheetId="12" hidden="1">#REF!</definedName>
    <definedName name="BExY3297KIB0C8Z1G99OS1MCEGTO" localSheetId="3" hidden="1">#REF!</definedName>
    <definedName name="BExY3297KIB0C8Z1G99OS1MCEGTO" localSheetId="10" hidden="1">#REF!</definedName>
    <definedName name="BExY3297KIB0C8Z1G99OS1MCEGTO" hidden="1">#REF!</definedName>
    <definedName name="BExY3HOSK7YI364K15OX70AVR6F1" localSheetId="9" hidden="1">#REF!</definedName>
    <definedName name="BExY3HOSK7YI364K15OX70AVR6F1" localSheetId="12" hidden="1">#REF!</definedName>
    <definedName name="BExY3HOSK7YI364K15OX70AVR6F1" localSheetId="3" hidden="1">#REF!</definedName>
    <definedName name="BExY3HOSK7YI364K15OX70AVR6F1" localSheetId="10" hidden="1">#REF!</definedName>
    <definedName name="BExY3HOSK7YI364K15OX70AVR6F1" hidden="1">#REF!</definedName>
    <definedName name="BExY3I526B4VA8JBTKXWE3FGVT0D" localSheetId="9" hidden="1">#REF!</definedName>
    <definedName name="BExY3I526B4VA8JBTKXWE3FGVT0D" localSheetId="12" hidden="1">#REF!</definedName>
    <definedName name="BExY3I526B4VA8JBTKXWE3FGVT0D" localSheetId="3" hidden="1">#REF!</definedName>
    <definedName name="BExY3I526B4VA8JBTKXWE3FGVT0D" localSheetId="10" hidden="1">#REF!</definedName>
    <definedName name="BExY3I526B4VA8JBTKXWE3FGVT0D" hidden="1">#REF!</definedName>
    <definedName name="BExY3I52TZR3GXQ9HDVDNIYLIGEH" localSheetId="9" hidden="1">#REF!</definedName>
    <definedName name="BExY3I52TZR3GXQ9HDVDNIYLIGEH" localSheetId="12" hidden="1">#REF!</definedName>
    <definedName name="BExY3I52TZR3GXQ9HDVDNIYLIGEH" localSheetId="3" hidden="1">#REF!</definedName>
    <definedName name="BExY3I52TZR3GXQ9HDVDNIYLIGEH" localSheetId="10" hidden="1">#REF!</definedName>
    <definedName name="BExY3I52TZR3GXQ9HDVDNIYLIGEH" hidden="1">#REF!</definedName>
    <definedName name="BExY3T89AUR83SOAZZ3OMDEJDQ39" localSheetId="9" hidden="1">#REF!</definedName>
    <definedName name="BExY3T89AUR83SOAZZ3OMDEJDQ39" localSheetId="12" hidden="1">#REF!</definedName>
    <definedName name="BExY3T89AUR83SOAZZ3OMDEJDQ39" localSheetId="3" hidden="1">#REF!</definedName>
    <definedName name="BExY3T89AUR83SOAZZ3OMDEJDQ39" localSheetId="10" hidden="1">#REF!</definedName>
    <definedName name="BExY3T89AUR83SOAZZ3OMDEJDQ39" hidden="1">#REF!</definedName>
    <definedName name="BExY3WZ7VO2K6TYCHDY754FY24AA" localSheetId="9" hidden="1">#REF!</definedName>
    <definedName name="BExY3WZ7VO2K6TYCHDY754FY24AA" localSheetId="12" hidden="1">#REF!</definedName>
    <definedName name="BExY3WZ7VO2K6TYCHDY754FY24AA" localSheetId="3" hidden="1">#REF!</definedName>
    <definedName name="BExY3WZ7VO2K6TYCHDY754FY24AA" localSheetId="10" hidden="1">#REF!</definedName>
    <definedName name="BExY3WZ7VO2K6TYCHDY754FY24AA" hidden="1">#REF!</definedName>
    <definedName name="BExY4BIG95HDDO6MY6WBUSWJIOLR" localSheetId="9" hidden="1">#REF!</definedName>
    <definedName name="BExY4BIG95HDDO6MY6WBUSWJIOLR" localSheetId="12" hidden="1">#REF!</definedName>
    <definedName name="BExY4BIG95HDDO6MY6WBUSWJIOLR" localSheetId="3" hidden="1">#REF!</definedName>
    <definedName name="BExY4BIG95HDDO6MY6WBUSWJIOLR" localSheetId="10" hidden="1">#REF!</definedName>
    <definedName name="BExY4BIG95HDDO6MY6WBUSWJIOLR" hidden="1">#REF!</definedName>
    <definedName name="BExY4MG771JQ84EMIVB6HQGGHZY7" localSheetId="9" hidden="1">#REF!</definedName>
    <definedName name="BExY4MG771JQ84EMIVB6HQGGHZY7" localSheetId="12" hidden="1">#REF!</definedName>
    <definedName name="BExY4MG771JQ84EMIVB6HQGGHZY7" localSheetId="3" hidden="1">#REF!</definedName>
    <definedName name="BExY4MG771JQ84EMIVB6HQGGHZY7" localSheetId="10" hidden="1">#REF!</definedName>
    <definedName name="BExY4MG771JQ84EMIVB6HQGGHZY7" hidden="1">#REF!</definedName>
    <definedName name="BExY4PWCSFB8P3J3TBQB2MD67263" localSheetId="9" hidden="1">#REF!</definedName>
    <definedName name="BExY4PWCSFB8P3J3TBQB2MD67263" localSheetId="12" hidden="1">#REF!</definedName>
    <definedName name="BExY4PWCSFB8P3J3TBQB2MD67263" localSheetId="3" hidden="1">#REF!</definedName>
    <definedName name="BExY4PWCSFB8P3J3TBQB2MD67263" localSheetId="10" hidden="1">#REF!</definedName>
    <definedName name="BExY4PWCSFB8P3J3TBQB2MD67263" hidden="1">#REF!</definedName>
    <definedName name="BExY4RP3BE6KYZDIKQZO4U4DIT33" localSheetId="9" hidden="1">#REF!</definedName>
    <definedName name="BExY4RP3BE6KYZDIKQZO4U4DIT33" localSheetId="12" hidden="1">#REF!</definedName>
    <definedName name="BExY4RP3BE6KYZDIKQZO4U4DIT33" localSheetId="3" hidden="1">#REF!</definedName>
    <definedName name="BExY4RP3BE6KYZDIKQZO4U4DIT33" localSheetId="10" hidden="1">#REF!</definedName>
    <definedName name="BExY4RP3BE6KYZDIKQZO4U4DIT33" hidden="1">#REF!</definedName>
    <definedName name="BExY4RZW3KK11JLYBA4DWZ92M6LQ" localSheetId="9" hidden="1">#REF!</definedName>
    <definedName name="BExY4RZW3KK11JLYBA4DWZ92M6LQ" localSheetId="12" hidden="1">#REF!</definedName>
    <definedName name="BExY4RZW3KK11JLYBA4DWZ92M6LQ" localSheetId="3" hidden="1">#REF!</definedName>
    <definedName name="BExY4RZW3KK11JLYBA4DWZ92M6LQ" localSheetId="10" hidden="1">#REF!</definedName>
    <definedName name="BExY4RZW3KK11JLYBA4DWZ92M6LQ" hidden="1">#REF!</definedName>
    <definedName name="BExY4XOVTTNVZ577RLIEC7NZQFIX" localSheetId="9" hidden="1">#REF!</definedName>
    <definedName name="BExY4XOVTTNVZ577RLIEC7NZQFIX" localSheetId="12" hidden="1">#REF!</definedName>
    <definedName name="BExY4XOVTTNVZ577RLIEC7NZQFIX" localSheetId="3" hidden="1">#REF!</definedName>
    <definedName name="BExY4XOVTTNVZ577RLIEC7NZQFIX" localSheetId="10" hidden="1">#REF!</definedName>
    <definedName name="BExY4XOVTTNVZ577RLIEC7NZQFIX" hidden="1">#REF!</definedName>
    <definedName name="BExY50JAF5CG01GTHAUS7I4ZLUDC" localSheetId="9" hidden="1">#REF!</definedName>
    <definedName name="BExY50JAF5CG01GTHAUS7I4ZLUDC" localSheetId="12" hidden="1">#REF!</definedName>
    <definedName name="BExY50JAF5CG01GTHAUS7I4ZLUDC" localSheetId="3" hidden="1">#REF!</definedName>
    <definedName name="BExY50JAF5CG01GTHAUS7I4ZLUDC" localSheetId="10" hidden="1">#REF!</definedName>
    <definedName name="BExY50JAF5CG01GTHAUS7I4ZLUDC" hidden="1">#REF!</definedName>
    <definedName name="BExY53J7EXFEOFTRNAHLK7IH3ACB" localSheetId="9" hidden="1">#REF!</definedName>
    <definedName name="BExY53J7EXFEOFTRNAHLK7IH3ACB" localSheetId="12" hidden="1">#REF!</definedName>
    <definedName name="BExY53J7EXFEOFTRNAHLK7IH3ACB" localSheetId="3" hidden="1">#REF!</definedName>
    <definedName name="BExY53J7EXFEOFTRNAHLK7IH3ACB" localSheetId="10" hidden="1">#REF!</definedName>
    <definedName name="BExY53J7EXFEOFTRNAHLK7IH3ACB" hidden="1">#REF!</definedName>
    <definedName name="BExY5515SJTJS3VM80M3YYR0WF37" localSheetId="9" hidden="1">#REF!</definedName>
    <definedName name="BExY5515SJTJS3VM80M3YYR0WF37" localSheetId="12" hidden="1">#REF!</definedName>
    <definedName name="BExY5515SJTJS3VM80M3YYR0WF37" localSheetId="3" hidden="1">#REF!</definedName>
    <definedName name="BExY5515SJTJS3VM80M3YYR0WF37" localSheetId="10" hidden="1">#REF!</definedName>
    <definedName name="BExY5515SJTJS3VM80M3YYR0WF37" hidden="1">#REF!</definedName>
    <definedName name="BExY5515WE39FQ3EG5QHG67V9C0O" localSheetId="9" hidden="1">#REF!</definedName>
    <definedName name="BExY5515WE39FQ3EG5QHG67V9C0O" localSheetId="12" hidden="1">#REF!</definedName>
    <definedName name="BExY5515WE39FQ3EG5QHG67V9C0O" localSheetId="3" hidden="1">#REF!</definedName>
    <definedName name="BExY5515WE39FQ3EG5QHG67V9C0O" localSheetId="10" hidden="1">#REF!</definedName>
    <definedName name="BExY5515WE39FQ3EG5QHG67V9C0O" hidden="1">#REF!</definedName>
    <definedName name="BExY5986WNAD8NFCPXC9TVLBU4FG" localSheetId="9" hidden="1">#REF!</definedName>
    <definedName name="BExY5986WNAD8NFCPXC9TVLBU4FG" localSheetId="12" hidden="1">#REF!</definedName>
    <definedName name="BExY5986WNAD8NFCPXC9TVLBU4FG" localSheetId="3" hidden="1">#REF!</definedName>
    <definedName name="BExY5986WNAD8NFCPXC9TVLBU4FG" localSheetId="10" hidden="1">#REF!</definedName>
    <definedName name="BExY5986WNAD8NFCPXC9TVLBU4FG" hidden="1">#REF!</definedName>
    <definedName name="BExY5DF9MS25IFNWGJ1YAS5MDN8R" localSheetId="9" hidden="1">#REF!</definedName>
    <definedName name="BExY5DF9MS25IFNWGJ1YAS5MDN8R" localSheetId="12" hidden="1">#REF!</definedName>
    <definedName name="BExY5DF9MS25IFNWGJ1YAS5MDN8R" localSheetId="3" hidden="1">#REF!</definedName>
    <definedName name="BExY5DF9MS25IFNWGJ1YAS5MDN8R" localSheetId="10" hidden="1">#REF!</definedName>
    <definedName name="BExY5DF9MS25IFNWGJ1YAS5MDN8R" hidden="1">#REF!</definedName>
    <definedName name="BExY5ERVGL3UM2MGT8LJ0XPKTZEK" localSheetId="9" hidden="1">#REF!</definedName>
    <definedName name="BExY5ERVGL3UM2MGT8LJ0XPKTZEK" localSheetId="12" hidden="1">#REF!</definedName>
    <definedName name="BExY5ERVGL3UM2MGT8LJ0XPKTZEK" localSheetId="3" hidden="1">#REF!</definedName>
    <definedName name="BExY5ERVGL3UM2MGT8LJ0XPKTZEK" localSheetId="10" hidden="1">#REF!</definedName>
    <definedName name="BExY5ERVGL3UM2MGT8LJ0XPKTZEK" hidden="1">#REF!</definedName>
    <definedName name="BExY5EX6NJFK8W754ZVZDN5DS04K" localSheetId="9" hidden="1">#REF!</definedName>
    <definedName name="BExY5EX6NJFK8W754ZVZDN5DS04K" localSheetId="12" hidden="1">#REF!</definedName>
    <definedName name="BExY5EX6NJFK8W754ZVZDN5DS04K" localSheetId="3" hidden="1">#REF!</definedName>
    <definedName name="BExY5EX6NJFK8W754ZVZDN5DS04K" localSheetId="10" hidden="1">#REF!</definedName>
    <definedName name="BExY5EX6NJFK8W754ZVZDN5DS04K" hidden="1">#REF!</definedName>
    <definedName name="BExY5S3XD1NJT109CV54IFOHVLQ6" localSheetId="9" hidden="1">#REF!</definedName>
    <definedName name="BExY5S3XD1NJT109CV54IFOHVLQ6" localSheetId="12" hidden="1">#REF!</definedName>
    <definedName name="BExY5S3XD1NJT109CV54IFOHVLQ6" localSheetId="3" hidden="1">#REF!</definedName>
    <definedName name="BExY5S3XD1NJT109CV54IFOHVLQ6" localSheetId="10" hidden="1">#REF!</definedName>
    <definedName name="BExY5S3XD1NJT109CV54IFOHVLQ6" hidden="1">#REF!</definedName>
    <definedName name="BExY5W088PPAPLSMR2P7FV2CRDCT" localSheetId="9" hidden="1">#REF!</definedName>
    <definedName name="BExY5W088PPAPLSMR2P7FV2CRDCT" localSheetId="12" hidden="1">#REF!</definedName>
    <definedName name="BExY5W088PPAPLSMR2P7FV2CRDCT" localSheetId="3" hidden="1">#REF!</definedName>
    <definedName name="BExY5W088PPAPLSMR2P7FV2CRDCT" localSheetId="10" hidden="1">#REF!</definedName>
    <definedName name="BExY5W088PPAPLSMR2P7FV2CRDCT" hidden="1">#REF!</definedName>
    <definedName name="BExY6KA6BQ6H4SH5EMJBVF8UR4ZY" localSheetId="9" hidden="1">#REF!</definedName>
    <definedName name="BExY6KA6BQ6H4SH5EMJBVF8UR4ZY" localSheetId="12" hidden="1">#REF!</definedName>
    <definedName name="BExY6KA6BQ6H4SH5EMJBVF8UR4ZY" localSheetId="3" hidden="1">#REF!</definedName>
    <definedName name="BExY6KA6BQ6H4SH5EMJBVF8UR4ZY" localSheetId="10" hidden="1">#REF!</definedName>
    <definedName name="BExY6KA6BQ6H4SH5EMJBVF8UR4ZY" hidden="1">#REF!</definedName>
    <definedName name="BExY6KVS1MMZ2R34PGEFR2BMTU9W" localSheetId="9" hidden="1">#REF!</definedName>
    <definedName name="BExY6KVS1MMZ2R34PGEFR2BMTU9W" localSheetId="12" hidden="1">#REF!</definedName>
    <definedName name="BExY6KVS1MMZ2R34PGEFR2BMTU9W" localSheetId="3" hidden="1">#REF!</definedName>
    <definedName name="BExY6KVS1MMZ2R34PGEFR2BMTU9W" localSheetId="10" hidden="1">#REF!</definedName>
    <definedName name="BExY6KVS1MMZ2R34PGEFR2BMTU9W" hidden="1">#REF!</definedName>
    <definedName name="BExY6Q9YY7LW745GP7CYOGGSPHGE" localSheetId="9" hidden="1">#REF!</definedName>
    <definedName name="BExY6Q9YY7LW745GP7CYOGGSPHGE" localSheetId="12" hidden="1">#REF!</definedName>
    <definedName name="BExY6Q9YY7LW745GP7CYOGGSPHGE" localSheetId="3" hidden="1">#REF!</definedName>
    <definedName name="BExY6Q9YY7LW745GP7CYOGGSPHGE" localSheetId="10" hidden="1">#REF!</definedName>
    <definedName name="BExY6Q9YY7LW745GP7CYOGGSPHGE" hidden="1">#REF!</definedName>
    <definedName name="BExY6R6BYIQZ4OR1E7YI0OVOC08W" localSheetId="9" hidden="1">#REF!</definedName>
    <definedName name="BExY6R6BYIQZ4OR1E7YI0OVOC08W" localSheetId="12" hidden="1">#REF!</definedName>
    <definedName name="BExY6R6BYIQZ4OR1E7YI0OVOC08W" localSheetId="3" hidden="1">#REF!</definedName>
    <definedName name="BExY6R6BYIQZ4OR1E7YI0OVOC08W" localSheetId="10" hidden="1">#REF!</definedName>
    <definedName name="BExY6R6BYIQZ4OR1E7YI0OVOC08W" hidden="1">#REF!</definedName>
    <definedName name="BExZIA3C8LKJTEH3MKQ57KJH5TA2" localSheetId="9" hidden="1">#REF!</definedName>
    <definedName name="BExZIA3C8LKJTEH3MKQ57KJH5TA2" localSheetId="12" hidden="1">#REF!</definedName>
    <definedName name="BExZIA3C8LKJTEH3MKQ57KJH5TA2" localSheetId="3" hidden="1">#REF!</definedName>
    <definedName name="BExZIA3C8LKJTEH3MKQ57KJH5TA2" localSheetId="10" hidden="1">#REF!</definedName>
    <definedName name="BExZIA3C8LKJTEH3MKQ57KJH5TA2" hidden="1">#REF!</definedName>
    <definedName name="BExZIGDWFIOPMMVCRWX45OIJ5AP3" localSheetId="9" hidden="1">#REF!</definedName>
    <definedName name="BExZIGDWFIOPMMVCRWX45OIJ5AP3" localSheetId="12" hidden="1">#REF!</definedName>
    <definedName name="BExZIGDWFIOPMMVCRWX45OIJ5AP3" localSheetId="3" hidden="1">#REF!</definedName>
    <definedName name="BExZIGDWFIOPMMVCRWX45OIJ5AP3" localSheetId="10" hidden="1">#REF!</definedName>
    <definedName name="BExZIGDWFIOPMMVCRWX45OIJ5AP3" hidden="1">#REF!</definedName>
    <definedName name="BExZIIHH3QNQE3GFMHEE4UMHY6WQ" localSheetId="9" hidden="1">#REF!</definedName>
    <definedName name="BExZIIHH3QNQE3GFMHEE4UMHY6WQ" localSheetId="12" hidden="1">#REF!</definedName>
    <definedName name="BExZIIHH3QNQE3GFMHEE4UMHY6WQ" localSheetId="3" hidden="1">#REF!</definedName>
    <definedName name="BExZIIHH3QNQE3GFMHEE4UMHY6WQ" localSheetId="10" hidden="1">#REF!</definedName>
    <definedName name="BExZIIHH3QNQE3GFMHEE4UMHY6WQ" hidden="1">#REF!</definedName>
    <definedName name="BExZIYO22G5UXOB42GDLYGVRJ6U7" localSheetId="9" hidden="1">#REF!</definedName>
    <definedName name="BExZIYO22G5UXOB42GDLYGVRJ6U7" localSheetId="12" hidden="1">#REF!</definedName>
    <definedName name="BExZIYO22G5UXOB42GDLYGVRJ6U7" localSheetId="3" hidden="1">#REF!</definedName>
    <definedName name="BExZIYO22G5UXOB42GDLYGVRJ6U7" localSheetId="10" hidden="1">#REF!</definedName>
    <definedName name="BExZIYO22G5UXOB42GDLYGVRJ6U7" hidden="1">#REF!</definedName>
    <definedName name="BExZJ7I9T8XU4MZRKJ1VVU76V2LZ" localSheetId="9" hidden="1">#REF!</definedName>
    <definedName name="BExZJ7I9T8XU4MZRKJ1VVU76V2LZ" localSheetId="12" hidden="1">#REF!</definedName>
    <definedName name="BExZJ7I9T8XU4MZRKJ1VVU76V2LZ" localSheetId="3" hidden="1">#REF!</definedName>
    <definedName name="BExZJ7I9T8XU4MZRKJ1VVU76V2LZ" localSheetId="10" hidden="1">#REF!</definedName>
    <definedName name="BExZJ7I9T8XU4MZRKJ1VVU76V2LZ" hidden="1">#REF!</definedName>
    <definedName name="BExZJMY170JCUU1RWASNZ1HJPRTA" localSheetId="9" hidden="1">#REF!</definedName>
    <definedName name="BExZJMY170JCUU1RWASNZ1HJPRTA" localSheetId="12" hidden="1">#REF!</definedName>
    <definedName name="BExZJMY170JCUU1RWASNZ1HJPRTA" localSheetId="3" hidden="1">#REF!</definedName>
    <definedName name="BExZJMY170JCUU1RWASNZ1HJPRTA" localSheetId="10" hidden="1">#REF!</definedName>
    <definedName name="BExZJMY170JCUU1RWASNZ1HJPRTA" hidden="1">#REF!</definedName>
    <definedName name="BExZJOQR77H0P4SUKVYACDCFBBXO" localSheetId="9" hidden="1">#REF!</definedName>
    <definedName name="BExZJOQR77H0P4SUKVYACDCFBBXO" localSheetId="12" hidden="1">#REF!</definedName>
    <definedName name="BExZJOQR77H0P4SUKVYACDCFBBXO" localSheetId="3" hidden="1">#REF!</definedName>
    <definedName name="BExZJOQR77H0P4SUKVYACDCFBBXO" localSheetId="10" hidden="1">#REF!</definedName>
    <definedName name="BExZJOQR77H0P4SUKVYACDCFBBXO" hidden="1">#REF!</definedName>
    <definedName name="BExZJS6RG34ODDY9HMZ0O34MEMSB" localSheetId="9" hidden="1">#REF!</definedName>
    <definedName name="BExZJS6RG34ODDY9HMZ0O34MEMSB" localSheetId="12" hidden="1">#REF!</definedName>
    <definedName name="BExZJS6RG34ODDY9HMZ0O34MEMSB" localSheetId="3" hidden="1">#REF!</definedName>
    <definedName name="BExZJS6RG34ODDY9HMZ0O34MEMSB" localSheetId="10" hidden="1">#REF!</definedName>
    <definedName name="BExZJS6RG34ODDY9HMZ0O34MEMSB" hidden="1">#REF!</definedName>
    <definedName name="BExZK34NR4BAD7HJAP7SQ926UQP3" localSheetId="9" hidden="1">#REF!</definedName>
    <definedName name="BExZK34NR4BAD7HJAP7SQ926UQP3" localSheetId="12" hidden="1">#REF!</definedName>
    <definedName name="BExZK34NR4BAD7HJAP7SQ926UQP3" localSheetId="3" hidden="1">#REF!</definedName>
    <definedName name="BExZK34NR4BAD7HJAP7SQ926UQP3" localSheetId="10" hidden="1">#REF!</definedName>
    <definedName name="BExZK34NR4BAD7HJAP7SQ926UQP3" hidden="1">#REF!</definedName>
    <definedName name="BExZK3FGPHH5H771U7D5XY7XBS6E" localSheetId="9" hidden="1">#REF!</definedName>
    <definedName name="BExZK3FGPHH5H771U7D5XY7XBS6E" localSheetId="12" hidden="1">#REF!</definedName>
    <definedName name="BExZK3FGPHH5H771U7D5XY7XBS6E" localSheetId="3" hidden="1">#REF!</definedName>
    <definedName name="BExZK3FGPHH5H771U7D5XY7XBS6E" localSheetId="10" hidden="1">#REF!</definedName>
    <definedName name="BExZK3FGPHH5H771U7D5XY7XBS6E" hidden="1">#REF!</definedName>
    <definedName name="BExZK46CVVS9X1BZ6LLL71016ENT" localSheetId="9" hidden="1">#REF!</definedName>
    <definedName name="BExZK46CVVS9X1BZ6LLL71016ENT" localSheetId="12" hidden="1">#REF!</definedName>
    <definedName name="BExZK46CVVS9X1BZ6LLL71016ENT" localSheetId="3" hidden="1">#REF!</definedName>
    <definedName name="BExZK46CVVS9X1BZ6LLL71016ENT" localSheetId="10" hidden="1">#REF!</definedName>
    <definedName name="BExZK46CVVS9X1BZ6LLL71016ENT" hidden="1">#REF!</definedName>
    <definedName name="BExZK52PZLTP1F04T09MP30BVT7H" localSheetId="9" hidden="1">#REF!</definedName>
    <definedName name="BExZK52PZLTP1F04T09MP30BVT7H" localSheetId="12" hidden="1">#REF!</definedName>
    <definedName name="BExZK52PZLTP1F04T09MP30BVT7H" localSheetId="3" hidden="1">#REF!</definedName>
    <definedName name="BExZK52PZLTP1F04T09MP30BVT7H" localSheetId="10" hidden="1">#REF!</definedName>
    <definedName name="BExZK52PZLTP1F04T09MP30BVT7H" hidden="1">#REF!</definedName>
    <definedName name="BExZKHYORG3O8C772XPFHM1N8T80" localSheetId="9" hidden="1">#REF!</definedName>
    <definedName name="BExZKHYORG3O8C772XPFHM1N8T80" localSheetId="12" hidden="1">#REF!</definedName>
    <definedName name="BExZKHYORG3O8C772XPFHM1N8T80" localSheetId="3" hidden="1">#REF!</definedName>
    <definedName name="BExZKHYORG3O8C772XPFHM1N8T80" localSheetId="10" hidden="1">#REF!</definedName>
    <definedName name="BExZKHYORG3O8C772XPFHM1N8T80" hidden="1">#REF!</definedName>
    <definedName name="BExZKJRF2IRR57DG9CLC7MSHWNNN" localSheetId="9" hidden="1">#REF!</definedName>
    <definedName name="BExZKJRF2IRR57DG9CLC7MSHWNNN" localSheetId="12" hidden="1">#REF!</definedName>
    <definedName name="BExZKJRF2IRR57DG9CLC7MSHWNNN" localSheetId="3" hidden="1">#REF!</definedName>
    <definedName name="BExZKJRF2IRR57DG9CLC7MSHWNNN" localSheetId="10" hidden="1">#REF!</definedName>
    <definedName name="BExZKJRF2IRR57DG9CLC7MSHWNNN" hidden="1">#REF!</definedName>
    <definedName name="BExZKV5GYXO0X760SBD9TWTIQHGI" localSheetId="9" hidden="1">#REF!</definedName>
    <definedName name="BExZKV5GYXO0X760SBD9TWTIQHGI" localSheetId="12" hidden="1">#REF!</definedName>
    <definedName name="BExZKV5GYXO0X760SBD9TWTIQHGI" localSheetId="3" hidden="1">#REF!</definedName>
    <definedName name="BExZKV5GYXO0X760SBD9TWTIQHGI" localSheetId="10" hidden="1">#REF!</definedName>
    <definedName name="BExZKV5GYXO0X760SBD9TWTIQHGI" hidden="1">#REF!</definedName>
    <definedName name="BExZKZCGNEA9IPON37A91L4H4H17" localSheetId="9" hidden="1">#REF!</definedName>
    <definedName name="BExZKZCGNEA9IPON37A91L4H4H17" localSheetId="12" hidden="1">#REF!</definedName>
    <definedName name="BExZKZCGNEA9IPON37A91L4H4H17" localSheetId="3" hidden="1">#REF!</definedName>
    <definedName name="BExZKZCGNEA9IPON37A91L4H4H17" localSheetId="10" hidden="1">#REF!</definedName>
    <definedName name="BExZKZCGNEA9IPON37A91L4H4H17" hidden="1">#REF!</definedName>
    <definedName name="BExZL6E4YVXRUN7ZGF2BIGIXFR8K" localSheetId="9" hidden="1">#REF!</definedName>
    <definedName name="BExZL6E4YVXRUN7ZGF2BIGIXFR8K" localSheetId="12" hidden="1">#REF!</definedName>
    <definedName name="BExZL6E4YVXRUN7ZGF2BIGIXFR8K" localSheetId="3" hidden="1">#REF!</definedName>
    <definedName name="BExZL6E4YVXRUN7ZGF2BIGIXFR8K" localSheetId="10" hidden="1">#REF!</definedName>
    <definedName name="BExZL6E4YVXRUN7ZGF2BIGIXFR8K" hidden="1">#REF!</definedName>
    <definedName name="BExZLF2ZTA4EPN0GHO7C5O8DZ1SN" localSheetId="9" hidden="1">#REF!</definedName>
    <definedName name="BExZLF2ZTA4EPN0GHO7C5O8DZ1SN" localSheetId="12" hidden="1">#REF!</definedName>
    <definedName name="BExZLF2ZTA4EPN0GHO7C5O8DZ1SN" localSheetId="3" hidden="1">#REF!</definedName>
    <definedName name="BExZLF2ZTA4EPN0GHO7C5O8DZ1SN" localSheetId="10" hidden="1">#REF!</definedName>
    <definedName name="BExZLF2ZTA4EPN0GHO7C5O8DZ1SN" hidden="1">#REF!</definedName>
    <definedName name="BExZLGVLMKTPFXG42QYT0PO81G7F" localSheetId="9" hidden="1">#REF!</definedName>
    <definedName name="BExZLGVLMKTPFXG42QYT0PO81G7F" localSheetId="12" hidden="1">#REF!</definedName>
    <definedName name="BExZLGVLMKTPFXG42QYT0PO81G7F" localSheetId="3" hidden="1">#REF!</definedName>
    <definedName name="BExZLGVLMKTPFXG42QYT0PO81G7F" localSheetId="10" hidden="1">#REF!</definedName>
    <definedName name="BExZLGVLMKTPFXG42QYT0PO81G7F" hidden="1">#REF!</definedName>
    <definedName name="BExZLHRYQQ7BYD3VQWHVTZGYGRCT" localSheetId="9" hidden="1">#REF!</definedName>
    <definedName name="BExZLHRYQQ7BYD3VQWHVTZGYGRCT" localSheetId="12" hidden="1">#REF!</definedName>
    <definedName name="BExZLHRYQQ7BYD3VQWHVTZGYGRCT" localSheetId="3" hidden="1">#REF!</definedName>
    <definedName name="BExZLHRYQQ7BYD3VQWHVTZGYGRCT" localSheetId="10" hidden="1">#REF!</definedName>
    <definedName name="BExZLHRYQQ7BYD3VQWHVTZGYGRCT" hidden="1">#REF!</definedName>
    <definedName name="BExZLKMK7LRK14S09WLMH7MXSQXM" localSheetId="9" hidden="1">#REF!</definedName>
    <definedName name="BExZLKMK7LRK14S09WLMH7MXSQXM" localSheetId="12" hidden="1">#REF!</definedName>
    <definedName name="BExZLKMK7LRK14S09WLMH7MXSQXM" localSheetId="3" hidden="1">#REF!</definedName>
    <definedName name="BExZLKMK7LRK14S09WLMH7MXSQXM" localSheetId="10" hidden="1">#REF!</definedName>
    <definedName name="BExZLKMK7LRK14S09WLMH7MXSQXM" hidden="1">#REF!</definedName>
    <definedName name="BExZM503X0NZBS0FF22LK2RGG6GP" localSheetId="9" hidden="1">#REF!</definedName>
    <definedName name="BExZM503X0NZBS0FF22LK2RGG6GP" localSheetId="12" hidden="1">#REF!</definedName>
    <definedName name="BExZM503X0NZBS0FF22LK2RGG6GP" localSheetId="3" hidden="1">#REF!</definedName>
    <definedName name="BExZM503X0NZBS0FF22LK2RGG6GP" localSheetId="10" hidden="1">#REF!</definedName>
    <definedName name="BExZM503X0NZBS0FF22LK2RGG6GP" hidden="1">#REF!</definedName>
    <definedName name="BExZM7JVLG0W8EG5RBU915U3SKBY" localSheetId="9" hidden="1">#REF!</definedName>
    <definedName name="BExZM7JVLG0W8EG5RBU915U3SKBY" localSheetId="12" hidden="1">#REF!</definedName>
    <definedName name="BExZM7JVLG0W8EG5RBU915U3SKBY" localSheetId="3" hidden="1">#REF!</definedName>
    <definedName name="BExZM7JVLG0W8EG5RBU915U3SKBY" localSheetId="10" hidden="1">#REF!</definedName>
    <definedName name="BExZM7JVLG0W8EG5RBU915U3SKBY" hidden="1">#REF!</definedName>
    <definedName name="BExZM85FOVUFF110XMQ9O2ODSJUK" localSheetId="9" hidden="1">#REF!</definedName>
    <definedName name="BExZM85FOVUFF110XMQ9O2ODSJUK" localSheetId="12" hidden="1">#REF!</definedName>
    <definedName name="BExZM85FOVUFF110XMQ9O2ODSJUK" localSheetId="3" hidden="1">#REF!</definedName>
    <definedName name="BExZM85FOVUFF110XMQ9O2ODSJUK" localSheetId="10" hidden="1">#REF!</definedName>
    <definedName name="BExZM85FOVUFF110XMQ9O2ODSJUK" hidden="1">#REF!</definedName>
    <definedName name="BExZMF1MMTZ1TA14PZ8ASSU2CBSP" localSheetId="9" hidden="1">#REF!</definedName>
    <definedName name="BExZMF1MMTZ1TA14PZ8ASSU2CBSP" localSheetId="12" hidden="1">#REF!</definedName>
    <definedName name="BExZMF1MMTZ1TA14PZ8ASSU2CBSP" localSheetId="3" hidden="1">#REF!</definedName>
    <definedName name="BExZMF1MMTZ1TA14PZ8ASSU2CBSP" localSheetId="10" hidden="1">#REF!</definedName>
    <definedName name="BExZMF1MMTZ1TA14PZ8ASSU2CBSP" hidden="1">#REF!</definedName>
    <definedName name="BExZMH54ZU6X4KM0375X9K5VJDZN" localSheetId="9" hidden="1">#REF!</definedName>
    <definedName name="BExZMH54ZU6X4KM0375X9K5VJDZN" localSheetId="12" hidden="1">#REF!</definedName>
    <definedName name="BExZMH54ZU6X4KM0375X9K5VJDZN" localSheetId="3" hidden="1">#REF!</definedName>
    <definedName name="BExZMH54ZU6X4KM0375X9K5VJDZN" localSheetId="10" hidden="1">#REF!</definedName>
    <definedName name="BExZMH54ZU6X4KM0375X9K5VJDZN" hidden="1">#REF!</definedName>
    <definedName name="BExZMKL5YQZD7F0FUCSVFGLPFK52" localSheetId="9" hidden="1">#REF!</definedName>
    <definedName name="BExZMKL5YQZD7F0FUCSVFGLPFK52" localSheetId="12" hidden="1">#REF!</definedName>
    <definedName name="BExZMKL5YQZD7F0FUCSVFGLPFK52" localSheetId="3" hidden="1">#REF!</definedName>
    <definedName name="BExZMKL5YQZD7F0FUCSVFGLPFK52" localSheetId="10" hidden="1">#REF!</definedName>
    <definedName name="BExZMKL5YQZD7F0FUCSVFGLPFK52" hidden="1">#REF!</definedName>
    <definedName name="BExZMOC3VNZALJM71X2T6FV91GTB" localSheetId="9" hidden="1">#REF!</definedName>
    <definedName name="BExZMOC3VNZALJM71X2T6FV91GTB" localSheetId="12" hidden="1">#REF!</definedName>
    <definedName name="BExZMOC3VNZALJM71X2T6FV91GTB" localSheetId="3" hidden="1">#REF!</definedName>
    <definedName name="BExZMOC3VNZALJM71X2T6FV91GTB" localSheetId="10" hidden="1">#REF!</definedName>
    <definedName name="BExZMOC3VNZALJM71X2T6FV91GTB" hidden="1">#REF!</definedName>
    <definedName name="BExZMRHA7TTR9QKJOMONHRVY3YOF" localSheetId="9" hidden="1">#REF!</definedName>
    <definedName name="BExZMRHA7TTR9QKJOMONHRVY3YOF" localSheetId="12" hidden="1">#REF!</definedName>
    <definedName name="BExZMRHA7TTR9QKJOMONHRVY3YOF" localSheetId="3" hidden="1">#REF!</definedName>
    <definedName name="BExZMRHA7TTR9QKJOMONHRVY3YOF" localSheetId="10" hidden="1">#REF!</definedName>
    <definedName name="BExZMRHA7TTR9QKJOMONHRVY3YOF" hidden="1">#REF!</definedName>
    <definedName name="BExZMXH39OB0I43XEL3K11U3G9PM" localSheetId="9" hidden="1">#REF!</definedName>
    <definedName name="BExZMXH39OB0I43XEL3K11U3G9PM" localSheetId="12" hidden="1">#REF!</definedName>
    <definedName name="BExZMXH39OB0I43XEL3K11U3G9PM" localSheetId="3" hidden="1">#REF!</definedName>
    <definedName name="BExZMXH39OB0I43XEL3K11U3G9PM" localSheetId="10" hidden="1">#REF!</definedName>
    <definedName name="BExZMXH39OB0I43XEL3K11U3G9PM" hidden="1">#REF!</definedName>
    <definedName name="BExZMZQ3RBKDHT5GLFNLS52OSJA0" localSheetId="9" hidden="1">#REF!</definedName>
    <definedName name="BExZMZQ3RBKDHT5GLFNLS52OSJA0" localSheetId="12" hidden="1">#REF!</definedName>
    <definedName name="BExZMZQ3RBKDHT5GLFNLS52OSJA0" localSheetId="3" hidden="1">#REF!</definedName>
    <definedName name="BExZMZQ3RBKDHT5GLFNLS52OSJA0" localSheetId="10" hidden="1">#REF!</definedName>
    <definedName name="BExZMZQ3RBKDHT5GLFNLS52OSJA0" hidden="1">#REF!</definedName>
    <definedName name="BExZN2F7Y2J2L2LN5WZRG949MS4A" localSheetId="9" hidden="1">#REF!</definedName>
    <definedName name="BExZN2F7Y2J2L2LN5WZRG949MS4A" localSheetId="12" hidden="1">#REF!</definedName>
    <definedName name="BExZN2F7Y2J2L2LN5WZRG949MS4A" localSheetId="3" hidden="1">#REF!</definedName>
    <definedName name="BExZN2F7Y2J2L2LN5WZRG949MS4A" localSheetId="10" hidden="1">#REF!</definedName>
    <definedName name="BExZN2F7Y2J2L2LN5WZRG949MS4A" hidden="1">#REF!</definedName>
    <definedName name="BExZN847WUWKRYTZWG9TCQZJS3OL" localSheetId="9" hidden="1">#REF!</definedName>
    <definedName name="BExZN847WUWKRYTZWG9TCQZJS3OL" localSheetId="12" hidden="1">#REF!</definedName>
    <definedName name="BExZN847WUWKRYTZWG9TCQZJS3OL" localSheetId="3" hidden="1">#REF!</definedName>
    <definedName name="BExZN847WUWKRYTZWG9TCQZJS3OL" localSheetId="10" hidden="1">#REF!</definedName>
    <definedName name="BExZN847WUWKRYTZWG9TCQZJS3OL" hidden="1">#REF!</definedName>
    <definedName name="BExZNA2ALK6RDWFAXZQCL9TWRDCF" localSheetId="9" hidden="1">#REF!</definedName>
    <definedName name="BExZNA2ALK6RDWFAXZQCL9TWRDCF" localSheetId="12" hidden="1">#REF!</definedName>
    <definedName name="BExZNA2ALK6RDWFAXZQCL9TWRDCF" localSheetId="3" hidden="1">#REF!</definedName>
    <definedName name="BExZNA2ALK6RDWFAXZQCL9TWRDCF" localSheetId="10" hidden="1">#REF!</definedName>
    <definedName name="BExZNA2ALK6RDWFAXZQCL9TWRDCF" hidden="1">#REF!</definedName>
    <definedName name="BExZNH3VISFF4NQI11BZDP5IQ7VG" localSheetId="9" hidden="1">#REF!</definedName>
    <definedName name="BExZNH3VISFF4NQI11BZDP5IQ7VG" localSheetId="12" hidden="1">#REF!</definedName>
    <definedName name="BExZNH3VISFF4NQI11BZDP5IQ7VG" localSheetId="3" hidden="1">#REF!</definedName>
    <definedName name="BExZNH3VISFF4NQI11BZDP5IQ7VG" localSheetId="10" hidden="1">#REF!</definedName>
    <definedName name="BExZNH3VISFF4NQI11BZDP5IQ7VG" hidden="1">#REF!</definedName>
    <definedName name="BExZNJYCFYVMAOI62GB2BABK1ELE" localSheetId="9" hidden="1">#REF!</definedName>
    <definedName name="BExZNJYCFYVMAOI62GB2BABK1ELE" localSheetId="12" hidden="1">#REF!</definedName>
    <definedName name="BExZNJYCFYVMAOI62GB2BABK1ELE" localSheetId="3" hidden="1">#REF!</definedName>
    <definedName name="BExZNJYCFYVMAOI62GB2BABK1ELE" localSheetId="10" hidden="1">#REF!</definedName>
    <definedName name="BExZNJYCFYVMAOI62GB2BABK1ELE" hidden="1">#REF!</definedName>
    <definedName name="BExZNLGAA6ATMJW0Y28J4OI5W27I" localSheetId="9" hidden="1">#REF!</definedName>
    <definedName name="BExZNLGAA6ATMJW0Y28J4OI5W27I" localSheetId="12" hidden="1">#REF!</definedName>
    <definedName name="BExZNLGAA6ATMJW0Y28J4OI5W27I" localSheetId="3" hidden="1">#REF!</definedName>
    <definedName name="BExZNLGAA6ATMJW0Y28J4OI5W27I" localSheetId="10" hidden="1">#REF!</definedName>
    <definedName name="BExZNLGAA6ATMJW0Y28J4OI5W27I" hidden="1">#REF!</definedName>
    <definedName name="BExZNP7916CH3QP4VCZEULUIKKS5" localSheetId="9" hidden="1">#REF!</definedName>
    <definedName name="BExZNP7916CH3QP4VCZEULUIKKS5" localSheetId="12" hidden="1">#REF!</definedName>
    <definedName name="BExZNP7916CH3QP4VCZEULUIKKS5" localSheetId="3" hidden="1">#REF!</definedName>
    <definedName name="BExZNP7916CH3QP4VCZEULUIKKS5" localSheetId="10" hidden="1">#REF!</definedName>
    <definedName name="BExZNP7916CH3QP4VCZEULUIKKS5" hidden="1">#REF!</definedName>
    <definedName name="BExZNV707LIU6Z5H6QI6H67LHTI1" localSheetId="9" hidden="1">#REF!</definedName>
    <definedName name="BExZNV707LIU6Z5H6QI6H67LHTI1" localSheetId="12" hidden="1">#REF!</definedName>
    <definedName name="BExZNV707LIU6Z5H6QI6H67LHTI1" localSheetId="3" hidden="1">#REF!</definedName>
    <definedName name="BExZNV707LIU6Z5H6QI6H67LHTI1" localSheetId="10" hidden="1">#REF!</definedName>
    <definedName name="BExZNV707LIU6Z5H6QI6H67LHTI1" hidden="1">#REF!</definedName>
    <definedName name="BExZNVCBKB930QQ9QW7KSGOZ0V1M" localSheetId="9" hidden="1">#REF!</definedName>
    <definedName name="BExZNVCBKB930QQ9QW7KSGOZ0V1M" localSheetId="12" hidden="1">#REF!</definedName>
    <definedName name="BExZNVCBKB930QQ9QW7KSGOZ0V1M" localSheetId="3" hidden="1">#REF!</definedName>
    <definedName name="BExZNVCBKB930QQ9QW7KSGOZ0V1M" localSheetId="10" hidden="1">#REF!</definedName>
    <definedName name="BExZNVCBKB930QQ9QW7KSGOZ0V1M" hidden="1">#REF!</definedName>
    <definedName name="BExZNW8QJ18X0RSGFDWAE9ZSDX39" localSheetId="9" hidden="1">#REF!</definedName>
    <definedName name="BExZNW8QJ18X0RSGFDWAE9ZSDX39" localSheetId="12" hidden="1">#REF!</definedName>
    <definedName name="BExZNW8QJ18X0RSGFDWAE9ZSDX39" localSheetId="3" hidden="1">#REF!</definedName>
    <definedName name="BExZNW8QJ18X0RSGFDWAE9ZSDX39" localSheetId="10" hidden="1">#REF!</definedName>
    <definedName name="BExZNW8QJ18X0RSGFDWAE9ZSDX39" hidden="1">#REF!</definedName>
    <definedName name="BExZNZDWRS6Q40L8OCWFEIVI0A1O" localSheetId="9" hidden="1">#REF!</definedName>
    <definedName name="BExZNZDWRS6Q40L8OCWFEIVI0A1O" localSheetId="12" hidden="1">#REF!</definedName>
    <definedName name="BExZNZDWRS6Q40L8OCWFEIVI0A1O" localSheetId="3" hidden="1">#REF!</definedName>
    <definedName name="BExZNZDWRS6Q40L8OCWFEIVI0A1O" localSheetId="10" hidden="1">#REF!</definedName>
    <definedName name="BExZNZDWRS6Q40L8OCWFEIVI0A1O" hidden="1">#REF!</definedName>
    <definedName name="BExZOBO9NYLGVJQ31LVQ9XS2ZT4N" localSheetId="9" hidden="1">#REF!</definedName>
    <definedName name="BExZOBO9NYLGVJQ31LVQ9XS2ZT4N" localSheetId="12" hidden="1">#REF!</definedName>
    <definedName name="BExZOBO9NYLGVJQ31LVQ9XS2ZT4N" localSheetId="3" hidden="1">#REF!</definedName>
    <definedName name="BExZOBO9NYLGVJQ31LVQ9XS2ZT4N" localSheetId="10" hidden="1">#REF!</definedName>
    <definedName name="BExZOBO9NYLGVJQ31LVQ9XS2ZT4N" hidden="1">#REF!</definedName>
    <definedName name="BExZOETNB1CJ3Y2RKLI1ZK0S8Z6H" localSheetId="9" hidden="1">#REF!</definedName>
    <definedName name="BExZOETNB1CJ3Y2RKLI1ZK0S8Z6H" localSheetId="12" hidden="1">#REF!</definedName>
    <definedName name="BExZOETNB1CJ3Y2RKLI1ZK0S8Z6H" localSheetId="3" hidden="1">#REF!</definedName>
    <definedName name="BExZOETNB1CJ3Y2RKLI1ZK0S8Z6H" localSheetId="10" hidden="1">#REF!</definedName>
    <definedName name="BExZOETNB1CJ3Y2RKLI1ZK0S8Z6H" hidden="1">#REF!</definedName>
    <definedName name="BExZOREMVSK4E5VSWM838KHUB8AI" localSheetId="9" hidden="1">#REF!</definedName>
    <definedName name="BExZOREMVSK4E5VSWM838KHUB8AI" localSheetId="12" hidden="1">#REF!</definedName>
    <definedName name="BExZOREMVSK4E5VSWM838KHUB8AI" localSheetId="3" hidden="1">#REF!</definedName>
    <definedName name="BExZOREMVSK4E5VSWM838KHUB8AI" localSheetId="10" hidden="1">#REF!</definedName>
    <definedName name="BExZOREMVSK4E5VSWM838KHUB8AI" hidden="1">#REF!</definedName>
    <definedName name="BExZOVR745T5P1KS9NV2PXZPZVRG" localSheetId="9" hidden="1">#REF!</definedName>
    <definedName name="BExZOVR745T5P1KS9NV2PXZPZVRG" localSheetId="12" hidden="1">#REF!</definedName>
    <definedName name="BExZOVR745T5P1KS9NV2PXZPZVRG" localSheetId="3" hidden="1">#REF!</definedName>
    <definedName name="BExZOVR745T5P1KS9NV2PXZPZVRG" localSheetId="10" hidden="1">#REF!</definedName>
    <definedName name="BExZOVR745T5P1KS9NV2PXZPZVRG" hidden="1">#REF!</definedName>
    <definedName name="BExZOZSWGLSY2XYVRIS6VSNJDSGD" localSheetId="9" hidden="1">#REF!</definedName>
    <definedName name="BExZOZSWGLSY2XYVRIS6VSNJDSGD" localSheetId="12" hidden="1">#REF!</definedName>
    <definedName name="BExZOZSWGLSY2XYVRIS6VSNJDSGD" localSheetId="3" hidden="1">#REF!</definedName>
    <definedName name="BExZOZSWGLSY2XYVRIS6VSNJDSGD" localSheetId="10" hidden="1">#REF!</definedName>
    <definedName name="BExZOZSWGLSY2XYVRIS6VSNJDSGD" hidden="1">#REF!</definedName>
    <definedName name="BExZP7AIJKLM6C6CSUIIFAHFBNX2" localSheetId="9" hidden="1">#REF!</definedName>
    <definedName name="BExZP7AIJKLM6C6CSUIIFAHFBNX2" localSheetId="12" hidden="1">#REF!</definedName>
    <definedName name="BExZP7AIJKLM6C6CSUIIFAHFBNX2" localSheetId="3" hidden="1">#REF!</definedName>
    <definedName name="BExZP7AIJKLM6C6CSUIIFAHFBNX2" localSheetId="10" hidden="1">#REF!</definedName>
    <definedName name="BExZP7AIJKLM6C6CSUIIFAHFBNX2" hidden="1">#REF!</definedName>
    <definedName name="BExZPALCPOH27L4MUPX2RFT3F8OM" localSheetId="9" hidden="1">#REF!</definedName>
    <definedName name="BExZPALCPOH27L4MUPX2RFT3F8OM" localSheetId="12" hidden="1">#REF!</definedName>
    <definedName name="BExZPALCPOH27L4MUPX2RFT3F8OM" localSheetId="3" hidden="1">#REF!</definedName>
    <definedName name="BExZPALCPOH27L4MUPX2RFT3F8OM" localSheetId="10" hidden="1">#REF!</definedName>
    <definedName name="BExZPALCPOH27L4MUPX2RFT3F8OM" hidden="1">#REF!</definedName>
    <definedName name="BExZPQ0XY507N8FJMVPKCTK8HC9H" localSheetId="9" hidden="1">#REF!</definedName>
    <definedName name="BExZPQ0XY507N8FJMVPKCTK8HC9H" localSheetId="12" hidden="1">#REF!</definedName>
    <definedName name="BExZPQ0XY507N8FJMVPKCTK8HC9H" localSheetId="3" hidden="1">#REF!</definedName>
    <definedName name="BExZPQ0XY507N8FJMVPKCTK8HC9H" localSheetId="10" hidden="1">#REF!</definedName>
    <definedName name="BExZPQ0XY507N8FJMVPKCTK8HC9H" hidden="1">#REF!</definedName>
    <definedName name="BExZPXTHEWEN48J9E5ARSA8IGRBI" localSheetId="9" hidden="1">#REF!</definedName>
    <definedName name="BExZPXTHEWEN48J9E5ARSA8IGRBI" localSheetId="12" hidden="1">#REF!</definedName>
    <definedName name="BExZPXTHEWEN48J9E5ARSA8IGRBI" localSheetId="3" hidden="1">#REF!</definedName>
    <definedName name="BExZPXTHEWEN48J9E5ARSA8IGRBI" localSheetId="10" hidden="1">#REF!</definedName>
    <definedName name="BExZPXTHEWEN48J9E5ARSA8IGRBI" hidden="1">#REF!</definedName>
    <definedName name="BExZQ37OVBR25U32CO2YYVPZOMR5" localSheetId="9" hidden="1">#REF!</definedName>
    <definedName name="BExZQ37OVBR25U32CO2YYVPZOMR5" localSheetId="12" hidden="1">#REF!</definedName>
    <definedName name="BExZQ37OVBR25U32CO2YYVPZOMR5" localSheetId="3" hidden="1">#REF!</definedName>
    <definedName name="BExZQ37OVBR25U32CO2YYVPZOMR5" localSheetId="10" hidden="1">#REF!</definedName>
    <definedName name="BExZQ37OVBR25U32CO2YYVPZOMR5" hidden="1">#REF!</definedName>
    <definedName name="BExZQ3NT7H06VO0AR48WHZULZB93" localSheetId="9" hidden="1">#REF!</definedName>
    <definedName name="BExZQ3NT7H06VO0AR48WHZULZB93" localSheetId="12" hidden="1">#REF!</definedName>
    <definedName name="BExZQ3NT7H06VO0AR48WHZULZB93" localSheetId="3" hidden="1">#REF!</definedName>
    <definedName name="BExZQ3NT7H06VO0AR48WHZULZB93" localSheetId="10" hidden="1">#REF!</definedName>
    <definedName name="BExZQ3NT7H06VO0AR48WHZULZB93" hidden="1">#REF!</definedName>
    <definedName name="BExZQ5RCYU1R0DUT1MFN99S1C408" localSheetId="9" hidden="1">#REF!</definedName>
    <definedName name="BExZQ5RCYU1R0DUT1MFN99S1C408" localSheetId="12" hidden="1">#REF!</definedName>
    <definedName name="BExZQ5RCYU1R0DUT1MFN99S1C408" localSheetId="3" hidden="1">#REF!</definedName>
    <definedName name="BExZQ5RCYU1R0DUT1MFN99S1C408" localSheetId="10" hidden="1">#REF!</definedName>
    <definedName name="BExZQ5RCYU1R0DUT1MFN99S1C408" hidden="1">#REF!</definedName>
    <definedName name="BExZQ7PJU07SEJMDX18U9YVDC2GU" localSheetId="9" hidden="1">#REF!</definedName>
    <definedName name="BExZQ7PJU07SEJMDX18U9YVDC2GU" localSheetId="12" hidden="1">#REF!</definedName>
    <definedName name="BExZQ7PJU07SEJMDX18U9YVDC2GU" localSheetId="3" hidden="1">#REF!</definedName>
    <definedName name="BExZQ7PJU07SEJMDX18U9YVDC2GU" localSheetId="10" hidden="1">#REF!</definedName>
    <definedName name="BExZQ7PJU07SEJMDX18U9YVDC2GU" hidden="1">#REF!</definedName>
    <definedName name="BExZQAJXQ5IJ5RB71EDSPGTRO5HC" localSheetId="9" hidden="1">#REF!</definedName>
    <definedName name="BExZQAJXQ5IJ5RB71EDSPGTRO5HC" localSheetId="12" hidden="1">#REF!</definedName>
    <definedName name="BExZQAJXQ5IJ5RB71EDSPGTRO5HC" localSheetId="3" hidden="1">#REF!</definedName>
    <definedName name="BExZQAJXQ5IJ5RB71EDSPGTRO5HC" localSheetId="10" hidden="1">#REF!</definedName>
    <definedName name="BExZQAJXQ5IJ5RB71EDSPGTRO5HC" hidden="1">#REF!</definedName>
    <definedName name="BExZQBLTKPF3O4MCH6L4LE544FQB" localSheetId="9" hidden="1">#REF!</definedName>
    <definedName name="BExZQBLTKPF3O4MCH6L4LE544FQB" localSheetId="12" hidden="1">#REF!</definedName>
    <definedName name="BExZQBLTKPF3O4MCH6L4LE544FQB" localSheetId="3" hidden="1">#REF!</definedName>
    <definedName name="BExZQBLTKPF3O4MCH6L4LE544FQB" localSheetId="10" hidden="1">#REF!</definedName>
    <definedName name="BExZQBLTKPF3O4MCH6L4LE544FQB" hidden="1">#REF!</definedName>
    <definedName name="BExZQIHTGHK7OOI2Y2PN3JYBY82I" localSheetId="9" hidden="1">#REF!</definedName>
    <definedName name="BExZQIHTGHK7OOI2Y2PN3JYBY82I" localSheetId="12" hidden="1">#REF!</definedName>
    <definedName name="BExZQIHTGHK7OOI2Y2PN3JYBY82I" localSheetId="3" hidden="1">#REF!</definedName>
    <definedName name="BExZQIHTGHK7OOI2Y2PN3JYBY82I" localSheetId="10" hidden="1">#REF!</definedName>
    <definedName name="BExZQIHTGHK7OOI2Y2PN3JYBY82I" hidden="1">#REF!</definedName>
    <definedName name="BExZQJJMGU5MHQOILGXGJPAQI5XI" localSheetId="9" hidden="1">#REF!</definedName>
    <definedName name="BExZQJJMGU5MHQOILGXGJPAQI5XI" localSheetId="12" hidden="1">#REF!</definedName>
    <definedName name="BExZQJJMGU5MHQOILGXGJPAQI5XI" localSheetId="3" hidden="1">#REF!</definedName>
    <definedName name="BExZQJJMGU5MHQOILGXGJPAQI5XI" localSheetId="10" hidden="1">#REF!</definedName>
    <definedName name="BExZQJJMGU5MHQOILGXGJPAQI5XI" hidden="1">#REF!</definedName>
    <definedName name="BExZQL1M2EX5YEQBMNQKVD747N3I" localSheetId="9" hidden="1">#REF!</definedName>
    <definedName name="BExZQL1M2EX5YEQBMNQKVD747N3I" localSheetId="12" hidden="1">#REF!</definedName>
    <definedName name="BExZQL1M2EX5YEQBMNQKVD747N3I" localSheetId="3" hidden="1">#REF!</definedName>
    <definedName name="BExZQL1M2EX5YEQBMNQKVD747N3I" localSheetId="10" hidden="1">#REF!</definedName>
    <definedName name="BExZQL1M2EX5YEQBMNQKVD747N3I" hidden="1">#REF!</definedName>
    <definedName name="BExZQPDYUBJL0C1OME996KHU23N5" localSheetId="9" hidden="1">#REF!</definedName>
    <definedName name="BExZQPDYUBJL0C1OME996KHU23N5" localSheetId="12" hidden="1">#REF!</definedName>
    <definedName name="BExZQPDYUBJL0C1OME996KHU23N5" localSheetId="3" hidden="1">#REF!</definedName>
    <definedName name="BExZQPDYUBJL0C1OME996KHU23N5" localSheetId="10" hidden="1">#REF!</definedName>
    <definedName name="BExZQPDYUBJL0C1OME996KHU23N5" hidden="1">#REF!</definedName>
    <definedName name="BExZQXBYEBN28QUH1KOVW6KKA5UM" localSheetId="9" hidden="1">#REF!</definedName>
    <definedName name="BExZQXBYEBN28QUH1KOVW6KKA5UM" localSheetId="12" hidden="1">#REF!</definedName>
    <definedName name="BExZQXBYEBN28QUH1KOVW6KKA5UM" localSheetId="3" hidden="1">#REF!</definedName>
    <definedName name="BExZQXBYEBN28QUH1KOVW6KKA5UM" localSheetId="10" hidden="1">#REF!</definedName>
    <definedName name="BExZQXBYEBN28QUH1KOVW6KKA5UM" hidden="1">#REF!</definedName>
    <definedName name="BExZQZKT146WEN8FTVZ7Y5TSB8L5" localSheetId="9" hidden="1">#REF!</definedName>
    <definedName name="BExZQZKT146WEN8FTVZ7Y5TSB8L5" localSheetId="12" hidden="1">#REF!</definedName>
    <definedName name="BExZQZKT146WEN8FTVZ7Y5TSB8L5" localSheetId="3" hidden="1">#REF!</definedName>
    <definedName name="BExZQZKT146WEN8FTVZ7Y5TSB8L5" localSheetId="10" hidden="1">#REF!</definedName>
    <definedName name="BExZQZKT146WEN8FTVZ7Y5TSB8L5" hidden="1">#REF!</definedName>
    <definedName name="BExZR485AKBH93YZ08CMUC3WROED" localSheetId="9" hidden="1">#REF!</definedName>
    <definedName name="BExZR485AKBH93YZ08CMUC3WROED" localSheetId="12" hidden="1">#REF!</definedName>
    <definedName name="BExZR485AKBH93YZ08CMUC3WROED" localSheetId="3" hidden="1">#REF!</definedName>
    <definedName name="BExZR485AKBH93YZ08CMUC3WROED" localSheetId="10" hidden="1">#REF!</definedName>
    <definedName name="BExZR485AKBH93YZ08CMUC3WROED" hidden="1">#REF!</definedName>
    <definedName name="BExZR7TL98P2PPUVGIZYR5873DWW" localSheetId="9" hidden="1">#REF!</definedName>
    <definedName name="BExZR7TL98P2PPUVGIZYR5873DWW" localSheetId="12" hidden="1">#REF!</definedName>
    <definedName name="BExZR7TL98P2PPUVGIZYR5873DWW" localSheetId="3" hidden="1">#REF!</definedName>
    <definedName name="BExZR7TL98P2PPUVGIZYR5873DWW" localSheetId="10" hidden="1">#REF!</definedName>
    <definedName name="BExZR7TL98P2PPUVGIZYR5873DWW" hidden="1">#REF!</definedName>
    <definedName name="BExZRAYSYOXAM1PBW1EF6YAZ9RU3" localSheetId="9" hidden="1">#REF!</definedName>
    <definedName name="BExZRAYSYOXAM1PBW1EF6YAZ9RU3" localSheetId="12" hidden="1">#REF!</definedName>
    <definedName name="BExZRAYSYOXAM1PBW1EF6YAZ9RU3" localSheetId="3" hidden="1">#REF!</definedName>
    <definedName name="BExZRAYSYOXAM1PBW1EF6YAZ9RU3" localSheetId="10" hidden="1">#REF!</definedName>
    <definedName name="BExZRAYSYOXAM1PBW1EF6YAZ9RU3" hidden="1">#REF!</definedName>
    <definedName name="BExZRGD1603X5ACFALUUDKCD7X48" localSheetId="9" hidden="1">#REF!</definedName>
    <definedName name="BExZRGD1603X5ACFALUUDKCD7X48" localSheetId="12" hidden="1">#REF!</definedName>
    <definedName name="BExZRGD1603X5ACFALUUDKCD7X48" localSheetId="3" hidden="1">#REF!</definedName>
    <definedName name="BExZRGD1603X5ACFALUUDKCD7X48" localSheetId="10" hidden="1">#REF!</definedName>
    <definedName name="BExZRGD1603X5ACFALUUDKCD7X48" hidden="1">#REF!</definedName>
    <definedName name="BExZRMSYHFOP8FFWKKUSBHU85J81" localSheetId="9" hidden="1">#REF!</definedName>
    <definedName name="BExZRMSYHFOP8FFWKKUSBHU85J81" localSheetId="12" hidden="1">#REF!</definedName>
    <definedName name="BExZRMSYHFOP8FFWKKUSBHU85J81" localSheetId="3" hidden="1">#REF!</definedName>
    <definedName name="BExZRMSYHFOP8FFWKKUSBHU85J81" localSheetId="10" hidden="1">#REF!</definedName>
    <definedName name="BExZRMSYHFOP8FFWKKUSBHU85J81" hidden="1">#REF!</definedName>
    <definedName name="BExZRP1X6UVLN1UOLHH5VF4STP1O" localSheetId="9" hidden="1">#REF!</definedName>
    <definedName name="BExZRP1X6UVLN1UOLHH5VF4STP1O" localSheetId="12" hidden="1">#REF!</definedName>
    <definedName name="BExZRP1X6UVLN1UOLHH5VF4STP1O" localSheetId="3" hidden="1">#REF!</definedName>
    <definedName name="BExZRP1X6UVLN1UOLHH5VF4STP1O" localSheetId="10" hidden="1">#REF!</definedName>
    <definedName name="BExZRP1X6UVLN1UOLHH5VF4STP1O" hidden="1">#REF!</definedName>
    <definedName name="BExZRQ930U6OCYNV00CH5I0Q4LPE" localSheetId="9" hidden="1">#REF!</definedName>
    <definedName name="BExZRQ930U6OCYNV00CH5I0Q4LPE" localSheetId="12" hidden="1">#REF!</definedName>
    <definedName name="BExZRQ930U6OCYNV00CH5I0Q4LPE" localSheetId="3" hidden="1">#REF!</definedName>
    <definedName name="BExZRQ930U6OCYNV00CH5I0Q4LPE" localSheetId="10" hidden="1">#REF!</definedName>
    <definedName name="BExZRQ930U6OCYNV00CH5I0Q4LPE" hidden="1">#REF!</definedName>
    <definedName name="BExZRQP7JLKS45QOGATXS7MK5GUZ" localSheetId="9" hidden="1">#REF!</definedName>
    <definedName name="BExZRQP7JLKS45QOGATXS7MK5GUZ" localSheetId="12" hidden="1">#REF!</definedName>
    <definedName name="BExZRQP7JLKS45QOGATXS7MK5GUZ" localSheetId="3" hidden="1">#REF!</definedName>
    <definedName name="BExZRQP7JLKS45QOGATXS7MK5GUZ" localSheetId="10" hidden="1">#REF!</definedName>
    <definedName name="BExZRQP7JLKS45QOGATXS7MK5GUZ" hidden="1">#REF!</definedName>
    <definedName name="BExZRW8W514W8OZ72YBONYJ64GXF" localSheetId="9" hidden="1">#REF!</definedName>
    <definedName name="BExZRW8W514W8OZ72YBONYJ64GXF" localSheetId="12" hidden="1">#REF!</definedName>
    <definedName name="BExZRW8W514W8OZ72YBONYJ64GXF" localSheetId="3" hidden="1">#REF!</definedName>
    <definedName name="BExZRW8W514W8OZ72YBONYJ64GXF" localSheetId="10" hidden="1">#REF!</definedName>
    <definedName name="BExZRW8W514W8OZ72YBONYJ64GXF" hidden="1">#REF!</definedName>
    <definedName name="BExZRWJP2BUVFJPO8U8ATQEP0LZU" localSheetId="9" hidden="1">#REF!</definedName>
    <definedName name="BExZRWJP2BUVFJPO8U8ATQEP0LZU" localSheetId="12" hidden="1">#REF!</definedName>
    <definedName name="BExZRWJP2BUVFJPO8U8ATQEP0LZU" localSheetId="3" hidden="1">#REF!</definedName>
    <definedName name="BExZRWJP2BUVFJPO8U8ATQEP0LZU" localSheetId="10" hidden="1">#REF!</definedName>
    <definedName name="BExZRWJP2BUVFJPO8U8ATQEP0LZU" hidden="1">#REF!</definedName>
    <definedName name="BExZSI9USDLZAN8LI8M4YYQL24GZ" localSheetId="9" hidden="1">#REF!</definedName>
    <definedName name="BExZSI9USDLZAN8LI8M4YYQL24GZ" localSheetId="12" hidden="1">#REF!</definedName>
    <definedName name="BExZSI9USDLZAN8LI8M4YYQL24GZ" localSheetId="3" hidden="1">#REF!</definedName>
    <definedName name="BExZSI9USDLZAN8LI8M4YYQL24GZ" localSheetId="10" hidden="1">#REF!</definedName>
    <definedName name="BExZSI9USDLZAN8LI8M4YYQL24GZ" hidden="1">#REF!</definedName>
    <definedName name="BExZSLKO175YAM0RMMZH1FPXL4V2" localSheetId="9" hidden="1">#REF!</definedName>
    <definedName name="BExZSLKO175YAM0RMMZH1FPXL4V2" localSheetId="12" hidden="1">#REF!</definedName>
    <definedName name="BExZSLKO175YAM0RMMZH1FPXL4V2" localSheetId="3" hidden="1">#REF!</definedName>
    <definedName name="BExZSLKO175YAM0RMMZH1FPXL4V2" localSheetId="10" hidden="1">#REF!</definedName>
    <definedName name="BExZSLKO175YAM0RMMZH1FPXL4V2" hidden="1">#REF!</definedName>
    <definedName name="BExZSS0LA2JY4ZLJ1Z5YCMLJJZCH" localSheetId="9" hidden="1">#REF!</definedName>
    <definedName name="BExZSS0LA2JY4ZLJ1Z5YCMLJJZCH" localSheetId="12" hidden="1">#REF!</definedName>
    <definedName name="BExZSS0LA2JY4ZLJ1Z5YCMLJJZCH" localSheetId="3" hidden="1">#REF!</definedName>
    <definedName name="BExZSS0LA2JY4ZLJ1Z5YCMLJJZCH" localSheetId="10" hidden="1">#REF!</definedName>
    <definedName name="BExZSS0LA2JY4ZLJ1Z5YCMLJJZCH" hidden="1">#REF!</definedName>
    <definedName name="BExZSTNUWCRNCL22SMKXKFSLCJ0O" localSheetId="9" hidden="1">#REF!</definedName>
    <definedName name="BExZSTNUWCRNCL22SMKXKFSLCJ0O" localSheetId="12" hidden="1">#REF!</definedName>
    <definedName name="BExZSTNUWCRNCL22SMKXKFSLCJ0O" localSheetId="3" hidden="1">#REF!</definedName>
    <definedName name="BExZSTNUWCRNCL22SMKXKFSLCJ0O" localSheetId="10" hidden="1">#REF!</definedName>
    <definedName name="BExZSTNUWCRNCL22SMKXKFSLCJ0O" hidden="1">#REF!</definedName>
    <definedName name="BExZSYRA4NR7K6RLC3I81QSG5SQR" localSheetId="12" hidden="1">#REF!</definedName>
    <definedName name="BExZSYRA4NR7K6RLC3I81QSG5SQR" hidden="1">#REF!</definedName>
    <definedName name="BExZT6JSZ8CBS0SB3T07N3LMAX7M" localSheetId="9" hidden="1">#REF!</definedName>
    <definedName name="BExZT6JSZ8CBS0SB3T07N3LMAX7M" localSheetId="12" hidden="1">#REF!</definedName>
    <definedName name="BExZT6JSZ8CBS0SB3T07N3LMAX7M" localSheetId="3" hidden="1">#REF!</definedName>
    <definedName name="BExZT6JSZ8CBS0SB3T07N3LMAX7M" localSheetId="10" hidden="1">#REF!</definedName>
    <definedName name="BExZT6JSZ8CBS0SB3T07N3LMAX7M" hidden="1">#REF!</definedName>
    <definedName name="BExZTAQV2QVSZY5Y3VCCWUBSBW9P" localSheetId="9" hidden="1">#REF!</definedName>
    <definedName name="BExZTAQV2QVSZY5Y3VCCWUBSBW9P" localSheetId="12" hidden="1">#REF!</definedName>
    <definedName name="BExZTAQV2QVSZY5Y3VCCWUBSBW9P" localSheetId="3" hidden="1">#REF!</definedName>
    <definedName name="BExZTAQV2QVSZY5Y3VCCWUBSBW9P" localSheetId="10" hidden="1">#REF!</definedName>
    <definedName name="BExZTAQV2QVSZY5Y3VCCWUBSBW9P" hidden="1">#REF!</definedName>
    <definedName name="BExZTHSI2FX56PWRSNX9H5EWTZFO" localSheetId="9" hidden="1">#REF!</definedName>
    <definedName name="BExZTHSI2FX56PWRSNX9H5EWTZFO" localSheetId="12" hidden="1">#REF!</definedName>
    <definedName name="BExZTHSI2FX56PWRSNX9H5EWTZFO" localSheetId="3" hidden="1">#REF!</definedName>
    <definedName name="BExZTHSI2FX56PWRSNX9H5EWTZFO" localSheetId="10" hidden="1">#REF!</definedName>
    <definedName name="BExZTHSI2FX56PWRSNX9H5EWTZFO" hidden="1">#REF!</definedName>
    <definedName name="BExZTJL3HVBFY139H6CJHEQCT1EL" localSheetId="9" hidden="1">#REF!</definedName>
    <definedName name="BExZTJL3HVBFY139H6CJHEQCT1EL" localSheetId="12" hidden="1">#REF!</definedName>
    <definedName name="BExZTJL3HVBFY139H6CJHEQCT1EL" localSheetId="3" hidden="1">#REF!</definedName>
    <definedName name="BExZTJL3HVBFY139H6CJHEQCT1EL" localSheetId="10" hidden="1">#REF!</definedName>
    <definedName name="BExZTJL3HVBFY139H6CJHEQCT1EL" hidden="1">#REF!</definedName>
    <definedName name="BExZTLOL8OPABZI453E0KVNA1GJS" localSheetId="9" hidden="1">#REF!</definedName>
    <definedName name="BExZTLOL8OPABZI453E0KVNA1GJS" localSheetId="12" hidden="1">#REF!</definedName>
    <definedName name="BExZTLOL8OPABZI453E0KVNA1GJS" localSheetId="3" hidden="1">#REF!</definedName>
    <definedName name="BExZTLOL8OPABZI453E0KVNA1GJS" localSheetId="10" hidden="1">#REF!</definedName>
    <definedName name="BExZTLOL8OPABZI453E0KVNA1GJS" hidden="1">#REF!</definedName>
    <definedName name="BExZTOTZ9F2ZI18DZM8GW39VDF1N" localSheetId="9" hidden="1">#REF!</definedName>
    <definedName name="BExZTOTZ9F2ZI18DZM8GW39VDF1N" localSheetId="12" hidden="1">#REF!</definedName>
    <definedName name="BExZTOTZ9F2ZI18DZM8GW39VDF1N" localSheetId="3" hidden="1">#REF!</definedName>
    <definedName name="BExZTOTZ9F2ZI18DZM8GW39VDF1N" localSheetId="10" hidden="1">#REF!</definedName>
    <definedName name="BExZTOTZ9F2ZI18DZM8GW39VDF1N" hidden="1">#REF!</definedName>
    <definedName name="BExZTT6J3X0TOX0ZY6YPLUVMCW9X" localSheetId="9" hidden="1">#REF!</definedName>
    <definedName name="BExZTT6J3X0TOX0ZY6YPLUVMCW9X" localSheetId="12" hidden="1">#REF!</definedName>
    <definedName name="BExZTT6J3X0TOX0ZY6YPLUVMCW9X" localSheetId="3" hidden="1">#REF!</definedName>
    <definedName name="BExZTT6J3X0TOX0ZY6YPLUVMCW9X" localSheetId="10" hidden="1">#REF!</definedName>
    <definedName name="BExZTT6J3X0TOX0ZY6YPLUVMCW9X" hidden="1">#REF!</definedName>
    <definedName name="BExZTW6ECBRA0BBITWBQ8R93RMCL" localSheetId="9" hidden="1">#REF!</definedName>
    <definedName name="BExZTW6ECBRA0BBITWBQ8R93RMCL" localSheetId="12" hidden="1">#REF!</definedName>
    <definedName name="BExZTW6ECBRA0BBITWBQ8R93RMCL" localSheetId="3" hidden="1">#REF!</definedName>
    <definedName name="BExZTW6ECBRA0BBITWBQ8R93RMCL" localSheetId="10" hidden="1">#REF!</definedName>
    <definedName name="BExZTW6ECBRA0BBITWBQ8R93RMCL" hidden="1">#REF!</definedName>
    <definedName name="BExZU2BHYAOKSCBM3C5014ZF6IXS" localSheetId="9" hidden="1">#REF!</definedName>
    <definedName name="BExZU2BHYAOKSCBM3C5014ZF6IXS" localSheetId="12" hidden="1">#REF!</definedName>
    <definedName name="BExZU2BHYAOKSCBM3C5014ZF6IXS" localSheetId="3" hidden="1">#REF!</definedName>
    <definedName name="BExZU2BHYAOKSCBM3C5014ZF6IXS" localSheetId="10" hidden="1">#REF!</definedName>
    <definedName name="BExZU2BHYAOKSCBM3C5014ZF6IXS" hidden="1">#REF!</definedName>
    <definedName name="BExZU2RMJTXOCS0ROPMYPE6WTD87" localSheetId="9" hidden="1">#REF!</definedName>
    <definedName name="BExZU2RMJTXOCS0ROPMYPE6WTD87" localSheetId="12" hidden="1">#REF!</definedName>
    <definedName name="BExZU2RMJTXOCS0ROPMYPE6WTD87" localSheetId="3" hidden="1">#REF!</definedName>
    <definedName name="BExZU2RMJTXOCS0ROPMYPE6WTD87" localSheetId="10" hidden="1">#REF!</definedName>
    <definedName name="BExZU2RMJTXOCS0ROPMYPE6WTD87" hidden="1">#REF!</definedName>
    <definedName name="BExZUBRAHA9DNEGONEZEB2TDVFC2" localSheetId="9" hidden="1">#REF!</definedName>
    <definedName name="BExZUBRAHA9DNEGONEZEB2TDVFC2" localSheetId="12" hidden="1">#REF!</definedName>
    <definedName name="BExZUBRAHA9DNEGONEZEB2TDVFC2" localSheetId="3" hidden="1">#REF!</definedName>
    <definedName name="BExZUBRAHA9DNEGONEZEB2TDVFC2" localSheetId="10" hidden="1">#REF!</definedName>
    <definedName name="BExZUBRAHA9DNEGONEZEB2TDVFC2" hidden="1">#REF!</definedName>
    <definedName name="BExZUF7G8FENTJKH9R1XUWXM6CWD" localSheetId="9" hidden="1">#REF!</definedName>
    <definedName name="BExZUF7G8FENTJKH9R1XUWXM6CWD" localSheetId="12" hidden="1">#REF!</definedName>
    <definedName name="BExZUF7G8FENTJKH9R1XUWXM6CWD" localSheetId="3" hidden="1">#REF!</definedName>
    <definedName name="BExZUF7G8FENTJKH9R1XUWXM6CWD" localSheetId="10" hidden="1">#REF!</definedName>
    <definedName name="BExZUF7G8FENTJKH9R1XUWXM6CWD" hidden="1">#REF!</definedName>
    <definedName name="BExZUNARUJBIZ08VCAV3GEVBIR3D" localSheetId="9" hidden="1">#REF!</definedName>
    <definedName name="BExZUNARUJBIZ08VCAV3GEVBIR3D" localSheetId="12" hidden="1">#REF!</definedName>
    <definedName name="BExZUNARUJBIZ08VCAV3GEVBIR3D" localSheetId="3" hidden="1">#REF!</definedName>
    <definedName name="BExZUNARUJBIZ08VCAV3GEVBIR3D" localSheetId="10" hidden="1">#REF!</definedName>
    <definedName name="BExZUNARUJBIZ08VCAV3GEVBIR3D" hidden="1">#REF!</definedName>
    <definedName name="BExZUSZT5496UMBP4LFSLTR1GVEW" localSheetId="9" hidden="1">#REF!</definedName>
    <definedName name="BExZUSZT5496UMBP4LFSLTR1GVEW" localSheetId="12" hidden="1">#REF!</definedName>
    <definedName name="BExZUSZT5496UMBP4LFSLTR1GVEW" localSheetId="3" hidden="1">#REF!</definedName>
    <definedName name="BExZUSZT5496UMBP4LFSLTR1GVEW" localSheetId="10" hidden="1">#REF!</definedName>
    <definedName name="BExZUSZT5496UMBP4LFSLTR1GVEW" hidden="1">#REF!</definedName>
    <definedName name="BExZUT54340I38GVCV79EL116WR0" localSheetId="9" hidden="1">#REF!</definedName>
    <definedName name="BExZUT54340I38GVCV79EL116WR0" localSheetId="12" hidden="1">#REF!</definedName>
    <definedName name="BExZUT54340I38GVCV79EL116WR0" localSheetId="3" hidden="1">#REF!</definedName>
    <definedName name="BExZUT54340I38GVCV79EL116WR0" localSheetId="10" hidden="1">#REF!</definedName>
    <definedName name="BExZUT54340I38GVCV79EL116WR0" hidden="1">#REF!</definedName>
    <definedName name="BExZUXC66MK2SXPXCLD8ZSU0BMTY" localSheetId="9" hidden="1">#REF!</definedName>
    <definedName name="BExZUXC66MK2SXPXCLD8ZSU0BMTY" localSheetId="12" hidden="1">#REF!</definedName>
    <definedName name="BExZUXC66MK2SXPXCLD8ZSU0BMTY" localSheetId="3" hidden="1">#REF!</definedName>
    <definedName name="BExZUXC66MK2SXPXCLD8ZSU0BMTY" localSheetId="10" hidden="1">#REF!</definedName>
    <definedName name="BExZUXC66MK2SXPXCLD8ZSU0BMTY" hidden="1">#REF!</definedName>
    <definedName name="BExZUYDULCX65H9OZ9JHPBNKF3MI" localSheetId="9" hidden="1">#REF!</definedName>
    <definedName name="BExZUYDULCX65H9OZ9JHPBNKF3MI" localSheetId="12" hidden="1">#REF!</definedName>
    <definedName name="BExZUYDULCX65H9OZ9JHPBNKF3MI" localSheetId="3" hidden="1">#REF!</definedName>
    <definedName name="BExZUYDULCX65H9OZ9JHPBNKF3MI" localSheetId="10" hidden="1">#REF!</definedName>
    <definedName name="BExZUYDULCX65H9OZ9JHPBNKF3MI" hidden="1">#REF!</definedName>
    <definedName name="BExZV2QD5ZDK3AGDRULLA7JB46C3" localSheetId="9" hidden="1">#REF!</definedName>
    <definedName name="BExZV2QD5ZDK3AGDRULLA7JB46C3" localSheetId="12" hidden="1">#REF!</definedName>
    <definedName name="BExZV2QD5ZDK3AGDRULLA7JB46C3" localSheetId="3" hidden="1">#REF!</definedName>
    <definedName name="BExZV2QD5ZDK3AGDRULLA7JB46C3" localSheetId="10" hidden="1">#REF!</definedName>
    <definedName name="BExZV2QD5ZDK3AGDRULLA7JB46C3" hidden="1">#REF!</definedName>
    <definedName name="BExZVBQ29OM0V8XAL3HL0JIM0MMU" localSheetId="9" hidden="1">#REF!</definedName>
    <definedName name="BExZVBQ29OM0V8XAL3HL0JIM0MMU" localSheetId="12" hidden="1">#REF!</definedName>
    <definedName name="BExZVBQ29OM0V8XAL3HL0JIM0MMU" localSheetId="3" hidden="1">#REF!</definedName>
    <definedName name="BExZVBQ29OM0V8XAL3HL0JIM0MMU" localSheetId="10" hidden="1">#REF!</definedName>
    <definedName name="BExZVBQ29OM0V8XAL3HL0JIM0MMU" hidden="1">#REF!</definedName>
    <definedName name="BExZVKV2XCPCINW1KP8Q1FI6KDNG" localSheetId="9" hidden="1">#REF!</definedName>
    <definedName name="BExZVKV2XCPCINW1KP8Q1FI6KDNG" localSheetId="12" hidden="1">#REF!</definedName>
    <definedName name="BExZVKV2XCPCINW1KP8Q1FI6KDNG" localSheetId="3" hidden="1">#REF!</definedName>
    <definedName name="BExZVKV2XCPCINW1KP8Q1FI6KDNG" localSheetId="10" hidden="1">#REF!</definedName>
    <definedName name="BExZVKV2XCPCINW1KP8Q1FI6KDNG" hidden="1">#REF!</definedName>
    <definedName name="BExZVLM4T9ORS4ZWHME46U4Q103C" localSheetId="9" hidden="1">#REF!</definedName>
    <definedName name="BExZVLM4T9ORS4ZWHME46U4Q103C" localSheetId="12" hidden="1">#REF!</definedName>
    <definedName name="BExZVLM4T9ORS4ZWHME46U4Q103C" localSheetId="3" hidden="1">#REF!</definedName>
    <definedName name="BExZVLM4T9ORS4ZWHME46U4Q103C" localSheetId="10" hidden="1">#REF!</definedName>
    <definedName name="BExZVLM4T9ORS4ZWHME46U4Q103C" hidden="1">#REF!</definedName>
    <definedName name="BExZVM7OZWPPRH5YQW50EYMMIW1A" localSheetId="9" hidden="1">#REF!</definedName>
    <definedName name="BExZVM7OZWPPRH5YQW50EYMMIW1A" localSheetId="12" hidden="1">#REF!</definedName>
    <definedName name="BExZVM7OZWPPRH5YQW50EYMMIW1A" localSheetId="3" hidden="1">#REF!</definedName>
    <definedName name="BExZVM7OZWPPRH5YQW50EYMMIW1A" localSheetId="10" hidden="1">#REF!</definedName>
    <definedName name="BExZVM7OZWPPRH5YQW50EYMMIW1A" hidden="1">#REF!</definedName>
    <definedName name="BExZVMYK7BAH6AGIAEXBE1NXDZ5Z" localSheetId="9" hidden="1">#REF!</definedName>
    <definedName name="BExZVMYK7BAH6AGIAEXBE1NXDZ5Z" localSheetId="12" hidden="1">#REF!</definedName>
    <definedName name="BExZVMYK7BAH6AGIAEXBE1NXDZ5Z" localSheetId="3" hidden="1">#REF!</definedName>
    <definedName name="BExZVMYK7BAH6AGIAEXBE1NXDZ5Z" localSheetId="10" hidden="1">#REF!</definedName>
    <definedName name="BExZVMYK7BAH6AGIAEXBE1NXDZ5Z" hidden="1">#REF!</definedName>
    <definedName name="BExZVPYGX2C5OSHMZ6F0KBKZ6B1S" localSheetId="9" hidden="1">#REF!</definedName>
    <definedName name="BExZVPYGX2C5OSHMZ6F0KBKZ6B1S" localSheetId="12" hidden="1">#REF!</definedName>
    <definedName name="BExZVPYGX2C5OSHMZ6F0KBKZ6B1S" localSheetId="3" hidden="1">#REF!</definedName>
    <definedName name="BExZVPYGX2C5OSHMZ6F0KBKZ6B1S" localSheetId="10" hidden="1">#REF!</definedName>
    <definedName name="BExZVPYGX2C5OSHMZ6F0KBKZ6B1S" hidden="1">#REF!</definedName>
    <definedName name="BExZW3LHTS7PFBNTYM95N8J5AFYQ" localSheetId="9" hidden="1">#REF!</definedName>
    <definedName name="BExZW3LHTS7PFBNTYM95N8J5AFYQ" localSheetId="12" hidden="1">#REF!</definedName>
    <definedName name="BExZW3LHTS7PFBNTYM95N8J5AFYQ" localSheetId="3" hidden="1">#REF!</definedName>
    <definedName name="BExZW3LHTS7PFBNTYM95N8J5AFYQ" localSheetId="10" hidden="1">#REF!</definedName>
    <definedName name="BExZW3LHTS7PFBNTYM95N8J5AFYQ" hidden="1">#REF!</definedName>
    <definedName name="BExZW472V5ADKCFHIKAJ6D4R8MU4" localSheetId="9" hidden="1">#REF!</definedName>
    <definedName name="BExZW472V5ADKCFHIKAJ6D4R8MU4" localSheetId="12" hidden="1">#REF!</definedName>
    <definedName name="BExZW472V5ADKCFHIKAJ6D4R8MU4" localSheetId="3" hidden="1">#REF!</definedName>
    <definedName name="BExZW472V5ADKCFHIKAJ6D4R8MU4" localSheetId="10" hidden="1">#REF!</definedName>
    <definedName name="BExZW472V5ADKCFHIKAJ6D4R8MU4" hidden="1">#REF!</definedName>
    <definedName name="BExZW5UARC8W9AQNLJX2I5WQWS5F" localSheetId="9" hidden="1">#REF!</definedName>
    <definedName name="BExZW5UARC8W9AQNLJX2I5WQWS5F" localSheetId="12" hidden="1">#REF!</definedName>
    <definedName name="BExZW5UARC8W9AQNLJX2I5WQWS5F" localSheetId="3" hidden="1">#REF!</definedName>
    <definedName name="BExZW5UARC8W9AQNLJX2I5WQWS5F" localSheetId="10" hidden="1">#REF!</definedName>
    <definedName name="BExZW5UARC8W9AQNLJX2I5WQWS5F" hidden="1">#REF!</definedName>
    <definedName name="BExZW7HRGN6A9YS41KI2B2UUMJ7X" localSheetId="9" hidden="1">#REF!</definedName>
    <definedName name="BExZW7HRGN6A9YS41KI2B2UUMJ7X" localSheetId="12" hidden="1">#REF!</definedName>
    <definedName name="BExZW7HRGN6A9YS41KI2B2UUMJ7X" localSheetId="3" hidden="1">#REF!</definedName>
    <definedName name="BExZW7HRGN6A9YS41KI2B2UUMJ7X" localSheetId="10" hidden="1">#REF!</definedName>
    <definedName name="BExZW7HRGN6A9YS41KI2B2UUMJ7X" hidden="1">#REF!</definedName>
    <definedName name="BExZW8ZPNV43UXGOT98FDNIBQHZY" localSheetId="9" hidden="1">#REF!</definedName>
    <definedName name="BExZW8ZPNV43UXGOT98FDNIBQHZY" localSheetId="12" hidden="1">#REF!</definedName>
    <definedName name="BExZW8ZPNV43UXGOT98FDNIBQHZY" localSheetId="3" hidden="1">#REF!</definedName>
    <definedName name="BExZW8ZPNV43UXGOT98FDNIBQHZY" localSheetId="10" hidden="1">#REF!</definedName>
    <definedName name="BExZW8ZPNV43UXGOT98FDNIBQHZY" hidden="1">#REF!</definedName>
    <definedName name="BExZWKZ5N3RDXU8MZ8HQVYYD8O0F" localSheetId="9" hidden="1">#REF!</definedName>
    <definedName name="BExZWKZ5N3RDXU8MZ8HQVYYD8O0F" localSheetId="12" hidden="1">#REF!</definedName>
    <definedName name="BExZWKZ5N3RDXU8MZ8HQVYYD8O0F" localSheetId="3" hidden="1">#REF!</definedName>
    <definedName name="BExZWKZ5N3RDXU8MZ8HQVYYD8O0F" localSheetId="10" hidden="1">#REF!</definedName>
    <definedName name="BExZWKZ5N3RDXU8MZ8HQVYYD8O0F" hidden="1">#REF!</definedName>
    <definedName name="BExZWMBRUCPO6F4QT5FNX8JRFL7V" localSheetId="9" hidden="1">#REF!</definedName>
    <definedName name="BExZWMBRUCPO6F4QT5FNX8JRFL7V" localSheetId="12" hidden="1">#REF!</definedName>
    <definedName name="BExZWMBRUCPO6F4QT5FNX8JRFL7V" localSheetId="3" hidden="1">#REF!</definedName>
    <definedName name="BExZWMBRUCPO6F4QT5FNX8JRFL7V" localSheetId="10" hidden="1">#REF!</definedName>
    <definedName name="BExZWMBRUCPO6F4QT5FNX8JRFL7V" hidden="1">#REF!</definedName>
    <definedName name="BExZWQO5171HT1OZ6D6JZBHEW4JG" localSheetId="9" hidden="1">#REF!</definedName>
    <definedName name="BExZWQO5171HT1OZ6D6JZBHEW4JG" localSheetId="12" hidden="1">#REF!</definedName>
    <definedName name="BExZWQO5171HT1OZ6D6JZBHEW4JG" localSheetId="3" hidden="1">#REF!</definedName>
    <definedName name="BExZWQO5171HT1OZ6D6JZBHEW4JG" localSheetId="10" hidden="1">#REF!</definedName>
    <definedName name="BExZWQO5171HT1OZ6D6JZBHEW4JG" hidden="1">#REF!</definedName>
    <definedName name="BExZWSMC9T48W74GFGQCIUJ8ZPP3" localSheetId="9" hidden="1">#REF!</definedName>
    <definedName name="BExZWSMC9T48W74GFGQCIUJ8ZPP3" localSheetId="12" hidden="1">#REF!</definedName>
    <definedName name="BExZWSMC9T48W74GFGQCIUJ8ZPP3" localSheetId="3" hidden="1">#REF!</definedName>
    <definedName name="BExZWSMC9T48W74GFGQCIUJ8ZPP3" localSheetId="10" hidden="1">#REF!</definedName>
    <definedName name="BExZWSMC9T48W74GFGQCIUJ8ZPP3" hidden="1">#REF!</definedName>
    <definedName name="BExZWUF2V4HY3HI8JN9ZVPRWK1H3" localSheetId="9" hidden="1">#REF!</definedName>
    <definedName name="BExZWUF2V4HY3HI8JN9ZVPRWK1H3" localSheetId="12" hidden="1">#REF!</definedName>
    <definedName name="BExZWUF2V4HY3HI8JN9ZVPRWK1H3" localSheetId="3" hidden="1">#REF!</definedName>
    <definedName name="BExZWUF2V4HY3HI8JN9ZVPRWK1H3" localSheetId="10" hidden="1">#REF!</definedName>
    <definedName name="BExZWUF2V4HY3HI8JN9ZVPRWK1H3" hidden="1">#REF!</definedName>
    <definedName name="BExZWX45URTK9KYDJHEXL1OTZ833" localSheetId="9" hidden="1">#REF!</definedName>
    <definedName name="BExZWX45URTK9KYDJHEXL1OTZ833" localSheetId="12" hidden="1">#REF!</definedName>
    <definedName name="BExZWX45URTK9KYDJHEXL1OTZ833" localSheetId="3" hidden="1">#REF!</definedName>
    <definedName name="BExZWX45URTK9KYDJHEXL1OTZ833" localSheetId="10" hidden="1">#REF!</definedName>
    <definedName name="BExZWX45URTK9KYDJHEXL1OTZ833" hidden="1">#REF!</definedName>
    <definedName name="BExZX0EWQEZO86WDAD9A4EAEZ012" localSheetId="9" hidden="1">#REF!</definedName>
    <definedName name="BExZX0EWQEZO86WDAD9A4EAEZ012" localSheetId="12" hidden="1">#REF!</definedName>
    <definedName name="BExZX0EWQEZO86WDAD9A4EAEZ012" localSheetId="3" hidden="1">#REF!</definedName>
    <definedName name="BExZX0EWQEZO86WDAD9A4EAEZ012" localSheetId="10" hidden="1">#REF!</definedName>
    <definedName name="BExZX0EWQEZO86WDAD9A4EAEZ012" hidden="1">#REF!</definedName>
    <definedName name="BExZX2T6ZT2DZLYSDJJBPVIT5OK2" localSheetId="9" hidden="1">#REF!</definedName>
    <definedName name="BExZX2T6ZT2DZLYSDJJBPVIT5OK2" localSheetId="12" hidden="1">#REF!</definedName>
    <definedName name="BExZX2T6ZT2DZLYSDJJBPVIT5OK2" localSheetId="3" hidden="1">#REF!</definedName>
    <definedName name="BExZX2T6ZT2DZLYSDJJBPVIT5OK2" localSheetId="10" hidden="1">#REF!</definedName>
    <definedName name="BExZX2T6ZT2DZLYSDJJBPVIT5OK2" hidden="1">#REF!</definedName>
    <definedName name="BExZXOJDELULNLEH7WG0OYJT0NJ4" localSheetId="9" hidden="1">#REF!</definedName>
    <definedName name="BExZXOJDELULNLEH7WG0OYJT0NJ4" localSheetId="12" hidden="1">#REF!</definedName>
    <definedName name="BExZXOJDELULNLEH7WG0OYJT0NJ4" localSheetId="3" hidden="1">#REF!</definedName>
    <definedName name="BExZXOJDELULNLEH7WG0OYJT0NJ4" localSheetId="10" hidden="1">#REF!</definedName>
    <definedName name="BExZXOJDELULNLEH7WG0OYJT0NJ4" hidden="1">#REF!</definedName>
    <definedName name="BExZXOOTRNUK8LGEAZ8ZCFW9KXQ1" localSheetId="9" hidden="1">#REF!</definedName>
    <definedName name="BExZXOOTRNUK8LGEAZ8ZCFW9KXQ1" localSheetId="12" hidden="1">#REF!</definedName>
    <definedName name="BExZXOOTRNUK8LGEAZ8ZCFW9KXQ1" localSheetId="3" hidden="1">#REF!</definedName>
    <definedName name="BExZXOOTRNUK8LGEAZ8ZCFW9KXQ1" localSheetId="10" hidden="1">#REF!</definedName>
    <definedName name="BExZXOOTRNUK8LGEAZ8ZCFW9KXQ1" hidden="1">#REF!</definedName>
    <definedName name="BExZXT6JOXNKEDU23DKL8XZAJZIH" localSheetId="9" hidden="1">#REF!</definedName>
    <definedName name="BExZXT6JOXNKEDU23DKL8XZAJZIH" localSheetId="12" hidden="1">#REF!</definedName>
    <definedName name="BExZXT6JOXNKEDU23DKL8XZAJZIH" localSheetId="3" hidden="1">#REF!</definedName>
    <definedName name="BExZXT6JOXNKEDU23DKL8XZAJZIH" localSheetId="10" hidden="1">#REF!</definedName>
    <definedName name="BExZXT6JOXNKEDU23DKL8XZAJZIH" hidden="1">#REF!</definedName>
    <definedName name="BExZXUTYW1HWEEZ1LIX4OQWC7HL1" localSheetId="9" hidden="1">#REF!</definedName>
    <definedName name="BExZXUTYW1HWEEZ1LIX4OQWC7HL1" localSheetId="12" hidden="1">#REF!</definedName>
    <definedName name="BExZXUTYW1HWEEZ1LIX4OQWC7HL1" localSheetId="3" hidden="1">#REF!</definedName>
    <definedName name="BExZXUTYW1HWEEZ1LIX4OQWC7HL1" localSheetId="10" hidden="1">#REF!</definedName>
    <definedName name="BExZXUTYW1HWEEZ1LIX4OQWC7HL1" hidden="1">#REF!</definedName>
    <definedName name="BExZXY4NKQL9QD76YMQJ15U1C2G8" localSheetId="9" hidden="1">#REF!</definedName>
    <definedName name="BExZXY4NKQL9QD76YMQJ15U1C2G8" localSheetId="12" hidden="1">#REF!</definedName>
    <definedName name="BExZXY4NKQL9QD76YMQJ15U1C2G8" localSheetId="3" hidden="1">#REF!</definedName>
    <definedName name="BExZXY4NKQL9QD76YMQJ15U1C2G8" localSheetId="10" hidden="1">#REF!</definedName>
    <definedName name="BExZXY4NKQL9QD76YMQJ15U1C2G8" hidden="1">#REF!</definedName>
    <definedName name="BExZXYQ7U5G08FQGUIGYT14QCBOF" localSheetId="9" hidden="1">#REF!</definedName>
    <definedName name="BExZXYQ7U5G08FQGUIGYT14QCBOF" localSheetId="12" hidden="1">#REF!</definedName>
    <definedName name="BExZXYQ7U5G08FQGUIGYT14QCBOF" localSheetId="3" hidden="1">#REF!</definedName>
    <definedName name="BExZXYQ7U5G08FQGUIGYT14QCBOF" localSheetId="10" hidden="1">#REF!</definedName>
    <definedName name="BExZXYQ7U5G08FQGUIGYT14QCBOF" hidden="1">#REF!</definedName>
    <definedName name="BExZY02V77YJBMODJSWZOYCMPS5X" localSheetId="9" hidden="1">#REF!</definedName>
    <definedName name="BExZY02V77YJBMODJSWZOYCMPS5X" localSheetId="12" hidden="1">#REF!</definedName>
    <definedName name="BExZY02V77YJBMODJSWZOYCMPS5X" localSheetId="3" hidden="1">#REF!</definedName>
    <definedName name="BExZY02V77YJBMODJSWZOYCMPS5X" localSheetId="10" hidden="1">#REF!</definedName>
    <definedName name="BExZY02V77YJBMODJSWZOYCMPS5X" hidden="1">#REF!</definedName>
    <definedName name="BExZY3DEOYNIHRV56IY5LJXZK8RU" localSheetId="9" hidden="1">#REF!</definedName>
    <definedName name="BExZY3DEOYNIHRV56IY5LJXZK8RU" localSheetId="12" hidden="1">#REF!</definedName>
    <definedName name="BExZY3DEOYNIHRV56IY5LJXZK8RU" localSheetId="3" hidden="1">#REF!</definedName>
    <definedName name="BExZY3DEOYNIHRV56IY5LJXZK8RU" localSheetId="10" hidden="1">#REF!</definedName>
    <definedName name="BExZY3DEOYNIHRV56IY5LJXZK8RU" hidden="1">#REF!</definedName>
    <definedName name="BExZY49QRZIR6CA41LFA9LM6EULU" localSheetId="9" hidden="1">#REF!</definedName>
    <definedName name="BExZY49QRZIR6CA41LFA9LM6EULU" localSheetId="12" hidden="1">#REF!</definedName>
    <definedName name="BExZY49QRZIR6CA41LFA9LM6EULU" localSheetId="3" hidden="1">#REF!</definedName>
    <definedName name="BExZY49QRZIR6CA41LFA9LM6EULU" localSheetId="10" hidden="1">#REF!</definedName>
    <definedName name="BExZY49QRZIR6CA41LFA9LM6EULU" hidden="1">#REF!</definedName>
    <definedName name="BExZYTG2G7W27YATTETFDDCZ0C4U" localSheetId="9" hidden="1">#REF!</definedName>
    <definedName name="BExZYTG2G7W27YATTETFDDCZ0C4U" localSheetId="12" hidden="1">#REF!</definedName>
    <definedName name="BExZYTG2G7W27YATTETFDDCZ0C4U" localSheetId="3" hidden="1">#REF!</definedName>
    <definedName name="BExZYTG2G7W27YATTETFDDCZ0C4U" localSheetId="10" hidden="1">#REF!</definedName>
    <definedName name="BExZYTG2G7W27YATTETFDDCZ0C4U" hidden="1">#REF!</definedName>
    <definedName name="BExZYYOZMC36ROQDWLR5Z17WKHCR" localSheetId="9" hidden="1">#REF!</definedName>
    <definedName name="BExZYYOZMC36ROQDWLR5Z17WKHCR" localSheetId="12" hidden="1">#REF!</definedName>
    <definedName name="BExZYYOZMC36ROQDWLR5Z17WKHCR" localSheetId="3" hidden="1">#REF!</definedName>
    <definedName name="BExZYYOZMC36ROQDWLR5Z17WKHCR" localSheetId="10" hidden="1">#REF!</definedName>
    <definedName name="BExZYYOZMC36ROQDWLR5Z17WKHCR" hidden="1">#REF!</definedName>
    <definedName name="BExZZ2FQA9A8C7CJKMEFQ9VPSLCE" localSheetId="9" hidden="1">#REF!</definedName>
    <definedName name="BExZZ2FQA9A8C7CJKMEFQ9VPSLCE" localSheetId="12" hidden="1">#REF!</definedName>
    <definedName name="BExZZ2FQA9A8C7CJKMEFQ9VPSLCE" localSheetId="3" hidden="1">#REF!</definedName>
    <definedName name="BExZZ2FQA9A8C7CJKMEFQ9VPSLCE" localSheetId="10" hidden="1">#REF!</definedName>
    <definedName name="BExZZ2FQA9A8C7CJKMEFQ9VPSLCE" hidden="1">#REF!</definedName>
    <definedName name="BExZZ7ZGXIMA3OVYAWY3YQSK64LF" localSheetId="9" hidden="1">#REF!</definedName>
    <definedName name="BExZZ7ZGXIMA3OVYAWY3YQSK64LF" localSheetId="12" hidden="1">#REF!</definedName>
    <definedName name="BExZZ7ZGXIMA3OVYAWY3YQSK64LF" localSheetId="3" hidden="1">#REF!</definedName>
    <definedName name="BExZZ7ZGXIMA3OVYAWY3YQSK64LF" localSheetId="10" hidden="1">#REF!</definedName>
    <definedName name="BExZZ7ZGXIMA3OVYAWY3YQSK64LF" hidden="1">#REF!</definedName>
    <definedName name="BExZZ8FKEIFG203MU6SEJ69MINCD" localSheetId="9" hidden="1">#REF!</definedName>
    <definedName name="BExZZ8FKEIFG203MU6SEJ69MINCD" localSheetId="12" hidden="1">#REF!</definedName>
    <definedName name="BExZZ8FKEIFG203MU6SEJ69MINCD" localSheetId="3" hidden="1">#REF!</definedName>
    <definedName name="BExZZ8FKEIFG203MU6SEJ69MINCD" localSheetId="10" hidden="1">#REF!</definedName>
    <definedName name="BExZZ8FKEIFG203MU6SEJ69MINCD" hidden="1">#REF!</definedName>
    <definedName name="BExZZCHAVHW8C2H649KRGVQ0WVRT" localSheetId="9" hidden="1">#REF!</definedName>
    <definedName name="BExZZCHAVHW8C2H649KRGVQ0WVRT" localSheetId="12" hidden="1">#REF!</definedName>
    <definedName name="BExZZCHAVHW8C2H649KRGVQ0WVRT" localSheetId="3" hidden="1">#REF!</definedName>
    <definedName name="BExZZCHAVHW8C2H649KRGVQ0WVRT" localSheetId="10" hidden="1">#REF!</definedName>
    <definedName name="BExZZCHAVHW8C2H649KRGVQ0WVRT" hidden="1">#REF!</definedName>
    <definedName name="BExZZTK54OTLF2YB68BHGOS27GEN" localSheetId="9" hidden="1">#REF!</definedName>
    <definedName name="BExZZTK54OTLF2YB68BHGOS27GEN" localSheetId="12" hidden="1">#REF!</definedName>
    <definedName name="BExZZTK54OTLF2YB68BHGOS27GEN" localSheetId="3" hidden="1">#REF!</definedName>
    <definedName name="BExZZTK54OTLF2YB68BHGOS27GEN" localSheetId="10" hidden="1">#REF!</definedName>
    <definedName name="BExZZTK54OTLF2YB68BHGOS27GEN" hidden="1">#REF!</definedName>
    <definedName name="BExZZXB3JQQG4SIZS4MRU6NNW7HI" localSheetId="9" hidden="1">#REF!</definedName>
    <definedName name="BExZZXB3JQQG4SIZS4MRU6NNW7HI" localSheetId="12" hidden="1">#REF!</definedName>
    <definedName name="BExZZXB3JQQG4SIZS4MRU6NNW7HI" localSheetId="3" hidden="1">#REF!</definedName>
    <definedName name="BExZZXB3JQQG4SIZS4MRU6NNW7HI" localSheetId="10" hidden="1">#REF!</definedName>
    <definedName name="BExZZXB3JQQG4SIZS4MRU6NNW7HI" hidden="1">#REF!</definedName>
    <definedName name="BExZZZEMIIFKMLLV4DJKX5TB9R5V" localSheetId="9" hidden="1">#REF!</definedName>
    <definedName name="BExZZZEMIIFKMLLV4DJKX5TB9R5V" localSheetId="12" hidden="1">#REF!</definedName>
    <definedName name="BExZZZEMIIFKMLLV4DJKX5TB9R5V" localSheetId="3" hidden="1">#REF!</definedName>
    <definedName name="BExZZZEMIIFKMLLV4DJKX5TB9R5V" localSheetId="10" hidden="1">#REF!</definedName>
    <definedName name="BExZZZEMIIFKMLLV4DJKX5TB9R5V" hidden="1">#REF!</definedName>
    <definedName name="Bum" localSheetId="12" hidden="1">#REF!</definedName>
    <definedName name="Bum" hidden="1">#REF!</definedName>
    <definedName name="CBWorkbookPriority" hidden="1">-2060790043</definedName>
    <definedName name="DELETE01" localSheetId="9" hidden="1">{#N/A,#N/A,FALSE,"Coversheet";#N/A,#N/A,FALSE,"QA"}</definedName>
    <definedName name="DELETE01" localSheetId="11" hidden="1">{#N/A,#N/A,FALSE,"Coversheet";#N/A,#N/A,FALSE,"QA"}</definedName>
    <definedName name="DELETE01" localSheetId="12" hidden="1">{#N/A,#N/A,FALSE,"Coversheet";#N/A,#N/A,FALSE,"QA"}</definedName>
    <definedName name="DELETE01" localSheetId="1" hidden="1">{#N/A,#N/A,FALSE,"Coversheet";#N/A,#N/A,FALSE,"QA"}</definedName>
    <definedName name="DELETE01" localSheetId="3" hidden="1">{#N/A,#N/A,FALSE,"Coversheet";#N/A,#N/A,FALSE,"QA"}</definedName>
    <definedName name="DELETE01" localSheetId="7" hidden="1">{#N/A,#N/A,FALSE,"Coversheet";#N/A,#N/A,FALSE,"QA"}</definedName>
    <definedName name="DELETE01" localSheetId="10" hidden="1">{#N/A,#N/A,FALSE,"Coversheet";#N/A,#N/A,FALSE,"QA"}</definedName>
    <definedName name="DELETE01" hidden="1">{#N/A,#N/A,FALSE,"Coversheet";#N/A,#N/A,FALSE,"QA"}</definedName>
    <definedName name="DELETE02" localSheetId="9" hidden="1">{#N/A,#N/A,FALSE,"Schedule F";#N/A,#N/A,FALSE,"Schedule G"}</definedName>
    <definedName name="DELETE02" localSheetId="11" hidden="1">{#N/A,#N/A,FALSE,"Schedule F";#N/A,#N/A,FALSE,"Schedule G"}</definedName>
    <definedName name="DELETE02" localSheetId="12" hidden="1">{#N/A,#N/A,FALSE,"Schedule F";#N/A,#N/A,FALSE,"Schedule G"}</definedName>
    <definedName name="DELETE02" localSheetId="1" hidden="1">{#N/A,#N/A,FALSE,"Schedule F";#N/A,#N/A,FALSE,"Schedule G"}</definedName>
    <definedName name="DELETE02" localSheetId="3" hidden="1">{#N/A,#N/A,FALSE,"Schedule F";#N/A,#N/A,FALSE,"Schedule G"}</definedName>
    <definedName name="DELETE02" localSheetId="7" hidden="1">{#N/A,#N/A,FALSE,"Schedule F";#N/A,#N/A,FALSE,"Schedule G"}</definedName>
    <definedName name="DELETE02" localSheetId="10" hidden="1">{#N/A,#N/A,FALSE,"Schedule F";#N/A,#N/A,FALSE,"Schedule G"}</definedName>
    <definedName name="DELETE02" hidden="1">{#N/A,#N/A,FALSE,"Schedule F";#N/A,#N/A,FALSE,"Schedule G"}</definedName>
    <definedName name="Delete06" localSheetId="9" hidden="1">{#N/A,#N/A,FALSE,"Coversheet";#N/A,#N/A,FALSE,"QA"}</definedName>
    <definedName name="Delete06" localSheetId="11" hidden="1">{#N/A,#N/A,FALSE,"Coversheet";#N/A,#N/A,FALSE,"QA"}</definedName>
    <definedName name="Delete06" localSheetId="12" hidden="1">{#N/A,#N/A,FALSE,"Coversheet";#N/A,#N/A,FALSE,"QA"}</definedName>
    <definedName name="Delete06" localSheetId="1" hidden="1">{#N/A,#N/A,FALSE,"Coversheet";#N/A,#N/A,FALSE,"QA"}</definedName>
    <definedName name="Delete06" localSheetId="3" hidden="1">{#N/A,#N/A,FALSE,"Coversheet";#N/A,#N/A,FALSE,"QA"}</definedName>
    <definedName name="Delete06" localSheetId="7" hidden="1">{#N/A,#N/A,FALSE,"Coversheet";#N/A,#N/A,FALSE,"QA"}</definedName>
    <definedName name="Delete06" localSheetId="10" hidden="1">{#N/A,#N/A,FALSE,"Coversheet";#N/A,#N/A,FALSE,"QA"}</definedName>
    <definedName name="Delete06" hidden="1">{#N/A,#N/A,FALSE,"Coversheet";#N/A,#N/A,FALSE,"QA"}</definedName>
    <definedName name="Delete09" localSheetId="9" hidden="1">{#N/A,#N/A,FALSE,"Coversheet";#N/A,#N/A,FALSE,"QA"}</definedName>
    <definedName name="Delete09" localSheetId="11" hidden="1">{#N/A,#N/A,FALSE,"Coversheet";#N/A,#N/A,FALSE,"QA"}</definedName>
    <definedName name="Delete09" localSheetId="12" hidden="1">{#N/A,#N/A,FALSE,"Coversheet";#N/A,#N/A,FALSE,"QA"}</definedName>
    <definedName name="Delete09" localSheetId="1" hidden="1">{#N/A,#N/A,FALSE,"Coversheet";#N/A,#N/A,FALSE,"QA"}</definedName>
    <definedName name="Delete09" localSheetId="3" hidden="1">{#N/A,#N/A,FALSE,"Coversheet";#N/A,#N/A,FALSE,"QA"}</definedName>
    <definedName name="Delete09" localSheetId="7" hidden="1">{#N/A,#N/A,FALSE,"Coversheet";#N/A,#N/A,FALSE,"QA"}</definedName>
    <definedName name="Delete09" localSheetId="10" hidden="1">{#N/A,#N/A,FALSE,"Coversheet";#N/A,#N/A,FALSE,"QA"}</definedName>
    <definedName name="Delete09" hidden="1">{#N/A,#N/A,FALSE,"Coversheet";#N/A,#N/A,FALSE,"QA"}</definedName>
    <definedName name="Delete1" localSheetId="9" hidden="1">{#N/A,#N/A,FALSE,"Coversheet";#N/A,#N/A,FALSE,"QA"}</definedName>
    <definedName name="Delete1" localSheetId="11" hidden="1">{#N/A,#N/A,FALSE,"Coversheet";#N/A,#N/A,FALSE,"QA"}</definedName>
    <definedName name="Delete1" localSheetId="12" hidden="1">{#N/A,#N/A,FALSE,"Coversheet";#N/A,#N/A,FALSE,"QA"}</definedName>
    <definedName name="Delete1" localSheetId="1" hidden="1">{#N/A,#N/A,FALSE,"Coversheet";#N/A,#N/A,FALSE,"QA"}</definedName>
    <definedName name="Delete1" localSheetId="3" hidden="1">{#N/A,#N/A,FALSE,"Coversheet";#N/A,#N/A,FALSE,"QA"}</definedName>
    <definedName name="Delete1" localSheetId="7" hidden="1">{#N/A,#N/A,FALSE,"Coversheet";#N/A,#N/A,FALSE,"QA"}</definedName>
    <definedName name="Delete1" localSheetId="10" hidden="1">{#N/A,#N/A,FALSE,"Coversheet";#N/A,#N/A,FALSE,"QA"}</definedName>
    <definedName name="Delete1" hidden="1">{#N/A,#N/A,FALSE,"Coversheet";#N/A,#N/A,FALSE,"QA"}</definedName>
    <definedName name="Delete10" localSheetId="9" hidden="1">{#N/A,#N/A,FALSE,"Schedule F";#N/A,#N/A,FALSE,"Schedule G"}</definedName>
    <definedName name="Delete10" localSheetId="11" hidden="1">{#N/A,#N/A,FALSE,"Schedule F";#N/A,#N/A,FALSE,"Schedule G"}</definedName>
    <definedName name="Delete10" localSheetId="12" hidden="1">{#N/A,#N/A,FALSE,"Schedule F";#N/A,#N/A,FALSE,"Schedule G"}</definedName>
    <definedName name="Delete10" localSheetId="1" hidden="1">{#N/A,#N/A,FALSE,"Schedule F";#N/A,#N/A,FALSE,"Schedule G"}</definedName>
    <definedName name="Delete10" localSheetId="3" hidden="1">{#N/A,#N/A,FALSE,"Schedule F";#N/A,#N/A,FALSE,"Schedule G"}</definedName>
    <definedName name="Delete10" localSheetId="7" hidden="1">{#N/A,#N/A,FALSE,"Schedule F";#N/A,#N/A,FALSE,"Schedule G"}</definedName>
    <definedName name="Delete10" localSheetId="10" hidden="1">{#N/A,#N/A,FALSE,"Schedule F";#N/A,#N/A,FALSE,"Schedule G"}</definedName>
    <definedName name="Delete10" hidden="1">{#N/A,#N/A,FALSE,"Schedule F";#N/A,#N/A,FALSE,"Schedule G"}</definedName>
    <definedName name="Delete21" localSheetId="9" hidden="1">{#N/A,#N/A,FALSE,"Coversheet";#N/A,#N/A,FALSE,"QA"}</definedName>
    <definedName name="Delete21" localSheetId="11" hidden="1">{#N/A,#N/A,FALSE,"Coversheet";#N/A,#N/A,FALSE,"QA"}</definedName>
    <definedName name="Delete21" localSheetId="12" hidden="1">{#N/A,#N/A,FALSE,"Coversheet";#N/A,#N/A,FALSE,"QA"}</definedName>
    <definedName name="Delete21" localSheetId="1" hidden="1">{#N/A,#N/A,FALSE,"Coversheet";#N/A,#N/A,FALSE,"QA"}</definedName>
    <definedName name="Delete21" localSheetId="3" hidden="1">{#N/A,#N/A,FALSE,"Coversheet";#N/A,#N/A,FALSE,"QA"}</definedName>
    <definedName name="Delete21" localSheetId="7" hidden="1">{#N/A,#N/A,FALSE,"Coversheet";#N/A,#N/A,FALSE,"QA"}</definedName>
    <definedName name="Delete21" localSheetId="10" hidden="1">{#N/A,#N/A,FALSE,"Coversheet";#N/A,#N/A,FALSE,"QA"}</definedName>
    <definedName name="Delete21" hidden="1">{#N/A,#N/A,FALSE,"Coversheet";#N/A,#N/A,FALSE,"QA"}</definedName>
    <definedName name="DFIT" localSheetId="9" hidden="1">{#N/A,#N/A,FALSE,"Coversheet";#N/A,#N/A,FALSE,"QA"}</definedName>
    <definedName name="DFIT" localSheetId="11" hidden="1">{#N/A,#N/A,FALSE,"Coversheet";#N/A,#N/A,FALSE,"QA"}</definedName>
    <definedName name="DFIT" localSheetId="12" hidden="1">{#N/A,#N/A,FALSE,"Coversheet";#N/A,#N/A,FALSE,"QA"}</definedName>
    <definedName name="DFIT" localSheetId="1" hidden="1">{#N/A,#N/A,FALSE,"Coversheet";#N/A,#N/A,FALSE,"QA"}</definedName>
    <definedName name="DFIT" localSheetId="3" hidden="1">{#N/A,#N/A,FALSE,"Coversheet";#N/A,#N/A,FALSE,"QA"}</definedName>
    <definedName name="DFIT" localSheetId="7" hidden="1">{#N/A,#N/A,FALSE,"Coversheet";#N/A,#N/A,FALSE,"QA"}</definedName>
    <definedName name="DFIT" localSheetId="10" hidden="1">{#N/A,#N/A,FALSE,"Coversheet";#N/A,#N/A,FALSE,"QA"}</definedName>
    <definedName name="DFIT" hidden="1">{#N/A,#N/A,FALSE,"Coversheet";#N/A,#N/A,FALSE,"QA"}</definedName>
    <definedName name="DUDE" hidden="1">#REF!</definedName>
    <definedName name="ee" localSheetId="9" hidden="1">{#N/A,#N/A,FALSE,"Month ";#N/A,#N/A,FALSE,"YTD";#N/A,#N/A,FALSE,"12 mo ended"}</definedName>
    <definedName name="ee" localSheetId="11" hidden="1">{#N/A,#N/A,FALSE,"Month ";#N/A,#N/A,FALSE,"YTD";#N/A,#N/A,FALSE,"12 mo ended"}</definedName>
    <definedName name="ee" localSheetId="12" hidden="1">{#N/A,#N/A,FALSE,"Month ";#N/A,#N/A,FALSE,"YTD";#N/A,#N/A,FALSE,"12 mo ended"}</definedName>
    <definedName name="ee" localSheetId="1" hidden="1">{#N/A,#N/A,FALSE,"Month ";#N/A,#N/A,FALSE,"YTD";#N/A,#N/A,FALSE,"12 mo ended"}</definedName>
    <definedName name="ee" localSheetId="3" hidden="1">{#N/A,#N/A,FALSE,"Month ";#N/A,#N/A,FALSE,"YTD";#N/A,#N/A,FALSE,"12 mo ended"}</definedName>
    <definedName name="ee" localSheetId="7" hidden="1">{#N/A,#N/A,FALSE,"Month ";#N/A,#N/A,FALSE,"YTD";#N/A,#N/A,FALSE,"12 mo ended"}</definedName>
    <definedName name="ee" localSheetId="10" hidden="1">{#N/A,#N/A,FALSE,"Month ";#N/A,#N/A,FALSE,"YTD";#N/A,#N/A,FALSE,"12 mo ended"}</definedName>
    <definedName name="ee" hidden="1">{#N/A,#N/A,FALSE,"Month ";#N/A,#N/A,FALSE,"YTD";#N/A,#N/A,FALSE,"12 mo ended"}</definedName>
    <definedName name="error" localSheetId="11" hidden="1">{#N/A,#N/A,FALSE,"Coversheet";#N/A,#N/A,FALSE,"QA"}</definedName>
    <definedName name="error" localSheetId="12" hidden="1">{#N/A,#N/A,FALSE,"Coversheet";#N/A,#N/A,FALSE,"QA"}</definedName>
    <definedName name="error" localSheetId="7" hidden="1">{#N/A,#N/A,FALSE,"Coversheet";#N/A,#N/A,FALSE,"QA"}</definedName>
    <definedName name="error" hidden="1">{#N/A,#N/A,FALSE,"Coversheet";#N/A,#N/A,FALSE,"QA"}</definedName>
    <definedName name="Estimate" localSheetId="9" hidden="1">{#N/A,#N/A,FALSE,"Summ";#N/A,#N/A,FALSE,"General"}</definedName>
    <definedName name="Estimate" localSheetId="11" hidden="1">{#N/A,#N/A,FALSE,"Summ";#N/A,#N/A,FALSE,"General"}</definedName>
    <definedName name="Estimate" localSheetId="12" hidden="1">{#N/A,#N/A,FALSE,"Summ";#N/A,#N/A,FALSE,"General"}</definedName>
    <definedName name="Estimate" localSheetId="1" hidden="1">{#N/A,#N/A,FALSE,"Summ";#N/A,#N/A,FALSE,"General"}</definedName>
    <definedName name="Estimate" localSheetId="3" hidden="1">{#N/A,#N/A,FALSE,"Summ";#N/A,#N/A,FALSE,"General"}</definedName>
    <definedName name="Estimate" localSheetId="7" hidden="1">{#N/A,#N/A,FALSE,"Summ";#N/A,#N/A,FALSE,"General"}</definedName>
    <definedName name="Estimate" localSheetId="10" hidden="1">{#N/A,#N/A,FALSE,"Summ";#N/A,#N/A,FALSE,"General"}</definedName>
    <definedName name="Estimate" hidden="1">{#N/A,#N/A,FALSE,"Summ";#N/A,#N/A,FALSE,"General"}</definedName>
    <definedName name="ex" localSheetId="9" hidden="1">{#N/A,#N/A,FALSE,"Summ";#N/A,#N/A,FALSE,"General"}</definedName>
    <definedName name="ex" localSheetId="11" hidden="1">{#N/A,#N/A,FALSE,"Summ";#N/A,#N/A,FALSE,"General"}</definedName>
    <definedName name="ex" localSheetId="12" hidden="1">{#N/A,#N/A,FALSE,"Summ";#N/A,#N/A,FALSE,"General"}</definedName>
    <definedName name="ex" localSheetId="1" hidden="1">{#N/A,#N/A,FALSE,"Summ";#N/A,#N/A,FALSE,"General"}</definedName>
    <definedName name="ex" localSheetId="3" hidden="1">{#N/A,#N/A,FALSE,"Summ";#N/A,#N/A,FALSE,"General"}</definedName>
    <definedName name="ex" localSheetId="7" hidden="1">{#N/A,#N/A,FALSE,"Summ";#N/A,#N/A,FALSE,"General"}</definedName>
    <definedName name="ex" localSheetId="10" hidden="1">{#N/A,#N/A,FALSE,"Summ";#N/A,#N/A,FALSE,"General"}</definedName>
    <definedName name="ex" hidden="1">{#N/A,#N/A,FALSE,"Summ";#N/A,#N/A,FALSE,"General"}</definedName>
    <definedName name="F" hidden="1">#REF!</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9" hidden="1">{#N/A,#N/A,FALSE,"Month ";#N/A,#N/A,FALSE,"YTD";#N/A,#N/A,FALSE,"12 mo ended"}</definedName>
    <definedName name="fdsafdasfdsa" localSheetId="11" hidden="1">{#N/A,#N/A,FALSE,"Month ";#N/A,#N/A,FALSE,"YTD";#N/A,#N/A,FALSE,"12 mo ended"}</definedName>
    <definedName name="fdsafdasfdsa" localSheetId="12" hidden="1">{#N/A,#N/A,FALSE,"Month ";#N/A,#N/A,FALSE,"YTD";#N/A,#N/A,FALSE,"12 mo ended"}</definedName>
    <definedName name="fdsafdasfdsa" localSheetId="1" hidden="1">{#N/A,#N/A,FALSE,"Month ";#N/A,#N/A,FALSE,"YTD";#N/A,#N/A,FALSE,"12 mo ended"}</definedName>
    <definedName name="fdsafdasfdsa" localSheetId="3" hidden="1">{#N/A,#N/A,FALSE,"Month ";#N/A,#N/A,FALSE,"YTD";#N/A,#N/A,FALSE,"12 mo ended"}</definedName>
    <definedName name="fdsafdasfdsa" localSheetId="7" hidden="1">{#N/A,#N/A,FALSE,"Month ";#N/A,#N/A,FALSE,"YTD";#N/A,#N/A,FALSE,"12 mo ended"}</definedName>
    <definedName name="fdsafdasfdsa" localSheetId="10" hidden="1">{#N/A,#N/A,FALSE,"Month ";#N/A,#N/A,FALSE,"YTD";#N/A,#N/A,FALSE,"12 mo ended"}</definedName>
    <definedName name="fdsafdasfdsa" hidden="1">{#N/A,#N/A,FALSE,"Month ";#N/A,#N/A,FALSE,"YTD";#N/A,#N/A,FALSE,"12 mo ended"}</definedName>
    <definedName name="ffff" localSheetId="9" hidden="1">{#N/A,#N/A,FALSE,"Coversheet";#N/A,#N/A,FALSE,"QA"}</definedName>
    <definedName name="ffff" localSheetId="11" hidden="1">{#N/A,#N/A,FALSE,"Coversheet";#N/A,#N/A,FALSE,"QA"}</definedName>
    <definedName name="ffff" localSheetId="12" hidden="1">{#N/A,#N/A,FALSE,"Coversheet";#N/A,#N/A,FALSE,"QA"}</definedName>
    <definedName name="ffff" localSheetId="1" hidden="1">{#N/A,#N/A,FALSE,"Coversheet";#N/A,#N/A,FALSE,"QA"}</definedName>
    <definedName name="ffff" localSheetId="3" hidden="1">{#N/A,#N/A,FALSE,"Coversheet";#N/A,#N/A,FALSE,"QA"}</definedName>
    <definedName name="ffff" localSheetId="7" hidden="1">{#N/A,#N/A,FALSE,"Coversheet";#N/A,#N/A,FALSE,"QA"}</definedName>
    <definedName name="ffff" localSheetId="10" hidden="1">{#N/A,#N/A,FALSE,"Coversheet";#N/A,#N/A,FALSE,"QA"}</definedName>
    <definedName name="ffff" hidden="1">{#N/A,#N/A,FALSE,"Coversheet";#N/A,#N/A,FALSE,"QA"}</definedName>
    <definedName name="fffgf" localSheetId="9" hidden="1">{#N/A,#N/A,FALSE,"Coversheet";#N/A,#N/A,FALSE,"QA"}</definedName>
    <definedName name="fffgf" localSheetId="11" hidden="1">{#N/A,#N/A,FALSE,"Coversheet";#N/A,#N/A,FALSE,"QA"}</definedName>
    <definedName name="fffgf" localSheetId="12" hidden="1">{#N/A,#N/A,FALSE,"Coversheet";#N/A,#N/A,FALSE,"QA"}</definedName>
    <definedName name="fffgf" localSheetId="1" hidden="1">{#N/A,#N/A,FALSE,"Coversheet";#N/A,#N/A,FALSE,"QA"}</definedName>
    <definedName name="fffgf" localSheetId="3" hidden="1">{#N/A,#N/A,FALSE,"Coversheet";#N/A,#N/A,FALSE,"QA"}</definedName>
    <definedName name="fffgf" localSheetId="7" hidden="1">{#N/A,#N/A,FALSE,"Coversheet";#N/A,#N/A,FALSE,"QA"}</definedName>
    <definedName name="fffgf" localSheetId="10" hidden="1">{#N/A,#N/A,FALSE,"Coversheet";#N/A,#N/A,FALSE,"QA"}</definedName>
    <definedName name="fffgf" hidden="1">{#N/A,#N/A,FALSE,"Coversheet";#N/A,#N/A,FALSE,"QA"}</definedName>
    <definedName name="helllo" localSheetId="9" hidden="1">{#N/A,#N/A,FALSE,"Pg 6b CustCount_Gas";#N/A,#N/A,FALSE,"QA";#N/A,#N/A,FALSE,"Report";#N/A,#N/A,FALSE,"forecast"}</definedName>
    <definedName name="helllo" localSheetId="11" hidden="1">{#N/A,#N/A,FALSE,"Pg 6b CustCount_Gas";#N/A,#N/A,FALSE,"QA";#N/A,#N/A,FALSE,"Report";#N/A,#N/A,FALSE,"forecast"}</definedName>
    <definedName name="helllo" localSheetId="12" hidden="1">{#N/A,#N/A,FALSE,"Pg 6b CustCount_Gas";#N/A,#N/A,FALSE,"QA";#N/A,#N/A,FALSE,"Report";#N/A,#N/A,FALSE,"forecast"}</definedName>
    <definedName name="helllo" localSheetId="1" hidden="1">{#N/A,#N/A,FALSE,"Pg 6b CustCount_Gas";#N/A,#N/A,FALSE,"QA";#N/A,#N/A,FALSE,"Report";#N/A,#N/A,FALSE,"forecast"}</definedName>
    <definedName name="helllo" localSheetId="3" hidden="1">{#N/A,#N/A,FALSE,"Pg 6b CustCount_Gas";#N/A,#N/A,FALSE,"QA";#N/A,#N/A,FALSE,"Report";#N/A,#N/A,FALSE,"forecast"}</definedName>
    <definedName name="helllo" localSheetId="7" hidden="1">{#N/A,#N/A,FALSE,"Pg 6b CustCount_Gas";#N/A,#N/A,FALSE,"QA";#N/A,#N/A,FALSE,"Report";#N/A,#N/A,FALSE,"forecast"}</definedName>
    <definedName name="helllo" localSheetId="10" hidden="1">{#N/A,#N/A,FALSE,"Pg 6b CustCount_Gas";#N/A,#N/A,FALSE,"QA";#N/A,#N/A,FALSE,"Report";#N/A,#N/A,FALSE,"forecast"}</definedName>
    <definedName name="helllo" hidden="1">{#N/A,#N/A,FALSE,"Pg 6b CustCount_Gas";#N/A,#N/A,FALSE,"QA";#N/A,#N/A,FALSE,"Report";#N/A,#N/A,FALSE,"forecast"}</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9" hidden="1">{#N/A,#N/A,FALSE,"Coversheet";#N/A,#N/A,FALSE,"QA"}</definedName>
    <definedName name="HELP" localSheetId="11" hidden="1">{#N/A,#N/A,FALSE,"Coversheet";#N/A,#N/A,FALSE,"QA"}</definedName>
    <definedName name="HELP" localSheetId="12" hidden="1">{#N/A,#N/A,FALSE,"Coversheet";#N/A,#N/A,FALSE,"QA"}</definedName>
    <definedName name="HELP" localSheetId="1" hidden="1">{#N/A,#N/A,FALSE,"Coversheet";#N/A,#N/A,FALSE,"QA"}</definedName>
    <definedName name="HELP" localSheetId="3" hidden="1">{#N/A,#N/A,FALSE,"Coversheet";#N/A,#N/A,FALSE,"QA"}</definedName>
    <definedName name="HELP" localSheetId="7" hidden="1">{#N/A,#N/A,FALSE,"Coversheet";#N/A,#N/A,FALSE,"QA"}</definedName>
    <definedName name="HELP" localSheetId="10" hidden="1">{#N/A,#N/A,FALSE,"Coversheet";#N/A,#N/A,FALSE,"QA"}</definedName>
    <definedName name="HELP" hidden="1">{#N/A,#N/A,FALSE,"Coversheet";#N/A,#N/A,FALSE,"QA"}</definedName>
    <definedName name="HTML_CodePage" hidden="1">1252</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9" hidden="1">{#N/A,#N/A,FALSE,"monthly";#N/A,#N/A,FALSE,"year to date";#N/A,#N/A,FALSE,"12_months_IS";#N/A,#N/A,FALSE,"balance sheet";#N/A,#N/A,FALSE,"op_revenues_12m";#N/A,#N/A,FALSE,"op_revenues_ytd";#N/A,#N/A,FALSE,"op_revenues_cm"}</definedName>
    <definedName name="income_satement_ytd" localSheetId="11" hidden="1">{#N/A,#N/A,FALSE,"monthly";#N/A,#N/A,FALSE,"year to date";#N/A,#N/A,FALSE,"12_months_IS";#N/A,#N/A,FALSE,"balance sheet";#N/A,#N/A,FALSE,"op_revenues_12m";#N/A,#N/A,FALSE,"op_revenues_ytd";#N/A,#N/A,FALSE,"op_revenues_cm"}</definedName>
    <definedName name="income_satement_ytd" localSheetId="12" hidden="1">{#N/A,#N/A,FALSE,"monthly";#N/A,#N/A,FALSE,"year to date";#N/A,#N/A,FALSE,"12_months_IS";#N/A,#N/A,FALSE,"balance sheet";#N/A,#N/A,FALSE,"op_revenues_12m";#N/A,#N/A,FALSE,"op_revenues_ytd";#N/A,#N/A,FALSE,"op_revenues_cm"}</definedName>
    <definedName name="income_satement_ytd" localSheetId="1" hidden="1">{#N/A,#N/A,FALSE,"monthly";#N/A,#N/A,FALSE,"year to date";#N/A,#N/A,FALSE,"12_months_IS";#N/A,#N/A,FALSE,"balance sheet";#N/A,#N/A,FALSE,"op_revenues_12m";#N/A,#N/A,FALSE,"op_revenues_ytd";#N/A,#N/A,FALSE,"op_revenues_cm"}</definedName>
    <definedName name="income_satement_ytd" localSheetId="3" hidden="1">{#N/A,#N/A,FALSE,"monthly";#N/A,#N/A,FALSE,"year to date";#N/A,#N/A,FALSE,"12_months_IS";#N/A,#N/A,FALSE,"balance sheet";#N/A,#N/A,FALSE,"op_revenues_12m";#N/A,#N/A,FALSE,"op_revenues_ytd";#N/A,#N/A,FALSE,"op_revenues_cm"}</definedName>
    <definedName name="income_satement_ytd" localSheetId="7" hidden="1">{#N/A,#N/A,FALSE,"monthly";#N/A,#N/A,FALSE,"year to date";#N/A,#N/A,FALSE,"12_months_IS";#N/A,#N/A,FALSE,"balance sheet";#N/A,#N/A,FALSE,"op_revenues_12m";#N/A,#N/A,FALSE,"op_revenues_ytd";#N/A,#N/A,FALSE,"op_revenues_cm"}</definedName>
    <definedName name="income_satement_ytd" localSheetId="10"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Sytd" localSheetId="9" hidden="1">{#N/A,#N/A,FALSE,"monthly";#N/A,#N/A,FALSE,"year to date";#N/A,#N/A,FALSE,"12_months_IS";#N/A,#N/A,FALSE,"balance sheet";#N/A,#N/A,FALSE,"op_revenues_12m";#N/A,#N/A,FALSE,"op_revenues_ytd";#N/A,#N/A,FALSE,"op_revenues_cm"}</definedName>
    <definedName name="ISytd" localSheetId="11" hidden="1">{#N/A,#N/A,FALSE,"monthly";#N/A,#N/A,FALSE,"year to date";#N/A,#N/A,FALSE,"12_months_IS";#N/A,#N/A,FALSE,"balance sheet";#N/A,#N/A,FALSE,"op_revenues_12m";#N/A,#N/A,FALSE,"op_revenues_ytd";#N/A,#N/A,FALSE,"op_revenues_cm"}</definedName>
    <definedName name="ISytd" localSheetId="12" hidden="1">{#N/A,#N/A,FALSE,"monthly";#N/A,#N/A,FALSE,"year to date";#N/A,#N/A,FALSE,"12_months_IS";#N/A,#N/A,FALSE,"balance sheet";#N/A,#N/A,FALSE,"op_revenues_12m";#N/A,#N/A,FALSE,"op_revenues_ytd";#N/A,#N/A,FALSE,"op_revenues_cm"}</definedName>
    <definedName name="ISytd" localSheetId="1" hidden="1">{#N/A,#N/A,FALSE,"monthly";#N/A,#N/A,FALSE,"year to date";#N/A,#N/A,FALSE,"12_months_IS";#N/A,#N/A,FALSE,"balance sheet";#N/A,#N/A,FALSE,"op_revenues_12m";#N/A,#N/A,FALSE,"op_revenues_ytd";#N/A,#N/A,FALSE,"op_revenues_cm"}</definedName>
    <definedName name="ISytd" localSheetId="3" hidden="1">{#N/A,#N/A,FALSE,"monthly";#N/A,#N/A,FALSE,"year to date";#N/A,#N/A,FALSE,"12_months_IS";#N/A,#N/A,FALSE,"balance sheet";#N/A,#N/A,FALSE,"op_revenues_12m";#N/A,#N/A,FALSE,"op_revenues_ytd";#N/A,#N/A,FALSE,"op_revenues_cm"}</definedName>
    <definedName name="ISytd" localSheetId="7" hidden="1">{#N/A,#N/A,FALSE,"monthly";#N/A,#N/A,FALSE,"year to date";#N/A,#N/A,FALSE,"12_months_IS";#N/A,#N/A,FALSE,"balance sheet";#N/A,#N/A,FALSE,"op_revenues_12m";#N/A,#N/A,FALSE,"op_revenues_ytd";#N/A,#N/A,FALSE,"op_revenues_cm"}</definedName>
    <definedName name="ISytd" localSheetId="10"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9" hidden="1">{#N/A,#N/A,FALSE,"Expenditures";#N/A,#N/A,FALSE,"Property Placed In-Service";#N/A,#N/A,FALSE,"Removals";#N/A,#N/A,FALSE,"Retirements";#N/A,#N/A,FALSE,"CWIP Balances";#N/A,#N/A,FALSE,"CWIP_Expend_Ratios";#N/A,#N/A,FALSE,"CWIP_Yr_End"}</definedName>
    <definedName name="Jane" localSheetId="11" hidden="1">{#N/A,#N/A,FALSE,"Expenditures";#N/A,#N/A,FALSE,"Property Placed In-Service";#N/A,#N/A,FALSE,"Removals";#N/A,#N/A,FALSE,"Retirements";#N/A,#N/A,FALSE,"CWIP Balances";#N/A,#N/A,FALSE,"CWIP_Expend_Ratios";#N/A,#N/A,FALSE,"CWIP_Yr_End"}</definedName>
    <definedName name="Jane" localSheetId="12" hidden="1">{#N/A,#N/A,FALSE,"Expenditures";#N/A,#N/A,FALSE,"Property Placed In-Service";#N/A,#N/A,FALSE,"Removals";#N/A,#N/A,FALSE,"Retirements";#N/A,#N/A,FALSE,"CWIP Balances";#N/A,#N/A,FALSE,"CWIP_Expend_Ratios";#N/A,#N/A,FALSE,"CWIP_Yr_End"}</definedName>
    <definedName name="Jane" localSheetId="1" hidden="1">{#N/A,#N/A,FALSE,"Expenditures";#N/A,#N/A,FALSE,"Property Placed In-Service";#N/A,#N/A,FALSE,"Removals";#N/A,#N/A,FALSE,"Retirements";#N/A,#N/A,FALSE,"CWIP Balances";#N/A,#N/A,FALSE,"CWIP_Expend_Ratios";#N/A,#N/A,FALSE,"CWIP_Yr_End"}</definedName>
    <definedName name="Jane" localSheetId="3" hidden="1">{#N/A,#N/A,FALSE,"Expenditures";#N/A,#N/A,FALSE,"Property Placed In-Service";#N/A,#N/A,FALSE,"Removals";#N/A,#N/A,FALSE,"Retirements";#N/A,#N/A,FALSE,"CWIP Balances";#N/A,#N/A,FALSE,"CWIP_Expend_Ratios";#N/A,#N/A,FALSE,"CWIP_Yr_End"}</definedName>
    <definedName name="Jane" localSheetId="7" hidden="1">{#N/A,#N/A,FALSE,"Expenditures";#N/A,#N/A,FALSE,"Property Placed In-Service";#N/A,#N/A,FALSE,"Removals";#N/A,#N/A,FALSE,"Retirements";#N/A,#N/A,FALSE,"CWIP Balances";#N/A,#N/A,FALSE,"CWIP_Expend_Ratios";#N/A,#N/A,FALSE,"CWIP_Yr_End"}</definedName>
    <definedName name="Jane" localSheetId="10"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9" hidden="1">{#N/A,#N/A,FALSE,"Summ";#N/A,#N/A,FALSE,"General"}</definedName>
    <definedName name="jfkljsdkljiejgr" localSheetId="11" hidden="1">{#N/A,#N/A,FALSE,"Summ";#N/A,#N/A,FALSE,"General"}</definedName>
    <definedName name="jfkljsdkljiejgr" localSheetId="12" hidden="1">{#N/A,#N/A,FALSE,"Summ";#N/A,#N/A,FALSE,"General"}</definedName>
    <definedName name="jfkljsdkljiejgr" localSheetId="1" hidden="1">{#N/A,#N/A,FALSE,"Summ";#N/A,#N/A,FALSE,"General"}</definedName>
    <definedName name="jfkljsdkljiejgr" localSheetId="3" hidden="1">{#N/A,#N/A,FALSE,"Summ";#N/A,#N/A,FALSE,"General"}</definedName>
    <definedName name="jfkljsdkljiejgr" localSheetId="7" hidden="1">{#N/A,#N/A,FALSE,"Summ";#N/A,#N/A,FALSE,"General"}</definedName>
    <definedName name="jfkljsdkljiejgr" localSheetId="10" hidden="1">{#N/A,#N/A,FALSE,"Summ";#N/A,#N/A,FALSE,"General"}</definedName>
    <definedName name="jfkljsdkljiejgr" hidden="1">{#N/A,#N/A,FALSE,"Summ";#N/A,#N/A,FALSE,"General"}</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9" hidden="1">{#N/A,#N/A,FALSE,"Coversheet";#N/A,#N/A,FALSE,"QA"}</definedName>
    <definedName name="lookup" localSheetId="11" hidden="1">{#N/A,#N/A,FALSE,"Coversheet";#N/A,#N/A,FALSE,"QA"}</definedName>
    <definedName name="lookup" localSheetId="12" hidden="1">{#N/A,#N/A,FALSE,"Coversheet";#N/A,#N/A,FALSE,"QA"}</definedName>
    <definedName name="lookup" localSheetId="1" hidden="1">{#N/A,#N/A,FALSE,"Coversheet";#N/A,#N/A,FALSE,"QA"}</definedName>
    <definedName name="lookup" localSheetId="3" hidden="1">{#N/A,#N/A,FALSE,"Coversheet";#N/A,#N/A,FALSE,"QA"}</definedName>
    <definedName name="lookup" localSheetId="7" hidden="1">{#N/A,#N/A,FALSE,"Coversheet";#N/A,#N/A,FALSE,"QA"}</definedName>
    <definedName name="lookup" localSheetId="10" hidden="1">{#N/A,#N/A,FALSE,"Coversheet";#N/A,#N/A,FALSE,"QA"}</definedName>
    <definedName name="lookup" hidden="1">{#N/A,#N/A,FALSE,"Coversheet";#N/A,#N/A,FALSE,"QA"}</definedName>
    <definedName name="Miller" localSheetId="9" hidden="1">{#N/A,#N/A,FALSE,"Expenditures";#N/A,#N/A,FALSE,"Property Placed In-Service";#N/A,#N/A,FALSE,"CWIP Balances"}</definedName>
    <definedName name="Miller" localSheetId="11" hidden="1">{#N/A,#N/A,FALSE,"Expenditures";#N/A,#N/A,FALSE,"Property Placed In-Service";#N/A,#N/A,FALSE,"CWIP Balances"}</definedName>
    <definedName name="Miller" localSheetId="12" hidden="1">{#N/A,#N/A,FALSE,"Expenditures";#N/A,#N/A,FALSE,"Property Placed In-Service";#N/A,#N/A,FALSE,"CWIP Balances"}</definedName>
    <definedName name="Miller" localSheetId="1" hidden="1">{#N/A,#N/A,FALSE,"Expenditures";#N/A,#N/A,FALSE,"Property Placed In-Service";#N/A,#N/A,FALSE,"CWIP Balances"}</definedName>
    <definedName name="Miller" localSheetId="3" hidden="1">{#N/A,#N/A,FALSE,"Expenditures";#N/A,#N/A,FALSE,"Property Placed In-Service";#N/A,#N/A,FALSE,"CWIP Balances"}</definedName>
    <definedName name="Miller" localSheetId="7" hidden="1">{#N/A,#N/A,FALSE,"Expenditures";#N/A,#N/A,FALSE,"Property Placed In-Service";#N/A,#N/A,FALSE,"CWIP Balances"}</definedName>
    <definedName name="Miller" localSheetId="10" hidden="1">{#N/A,#N/A,FALSE,"Expenditures";#N/A,#N/A,FALSE,"Property Placed In-Service";#N/A,#N/A,FALSE,"CWIP Balances"}</definedName>
    <definedName name="Miller" hidden="1">{#N/A,#N/A,FALSE,"Expenditures";#N/A,#N/A,FALSE,"Property Placed In-Service";#N/A,#N/A,FALSE,"CWIP Balances"}</definedName>
    <definedName name="new" localSheetId="9" hidden="1">{#N/A,#N/A,FALSE,"Summ";#N/A,#N/A,FALSE,"General"}</definedName>
    <definedName name="new" localSheetId="11" hidden="1">{#N/A,#N/A,FALSE,"Summ";#N/A,#N/A,FALSE,"General"}</definedName>
    <definedName name="new" localSheetId="12" hidden="1">{#N/A,#N/A,FALSE,"Summ";#N/A,#N/A,FALSE,"General"}</definedName>
    <definedName name="new" localSheetId="1" hidden="1">{#N/A,#N/A,FALSE,"Summ";#N/A,#N/A,FALSE,"General"}</definedName>
    <definedName name="new" localSheetId="3" hidden="1">{#N/A,#N/A,FALSE,"Summ";#N/A,#N/A,FALSE,"General"}</definedName>
    <definedName name="new" localSheetId="7" hidden="1">{#N/A,#N/A,FALSE,"Summ";#N/A,#N/A,FALSE,"General"}</definedName>
    <definedName name="new" localSheetId="10" hidden="1">{#N/A,#N/A,FALSE,"Summ";#N/A,#N/A,FALSE,"General"}</definedName>
    <definedName name="new" hidden="1">{#N/A,#N/A,FALSE,"Summ";#N/A,#N/A,FALSE,"General"}</definedName>
    <definedName name="outage" hidden="1">'[5]12Mo08'!#REF!</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localSheetId="9" hidden="1">{#N/A,#N/A,FALSE,"Coversheet";#N/A,#N/A,FALSE,"QA"}</definedName>
    <definedName name="q" localSheetId="11" hidden="1">{#N/A,#N/A,FALSE,"Coversheet";#N/A,#N/A,FALSE,"QA"}</definedName>
    <definedName name="q" localSheetId="12" hidden="1">{#N/A,#N/A,FALSE,"Coversheet";#N/A,#N/A,FALSE,"QA"}</definedName>
    <definedName name="q" localSheetId="1" hidden="1">{#N/A,#N/A,FALSE,"Coversheet";#N/A,#N/A,FALSE,"QA"}</definedName>
    <definedName name="q" localSheetId="3" hidden="1">{#N/A,#N/A,FALSE,"Coversheet";#N/A,#N/A,FALSE,"QA"}</definedName>
    <definedName name="q" localSheetId="7" hidden="1">{#N/A,#N/A,FALSE,"Coversheet";#N/A,#N/A,FALSE,"QA"}</definedName>
    <definedName name="q" localSheetId="10" hidden="1">{#N/A,#N/A,FALSE,"Coversheet";#N/A,#N/A,FALSE,"QA"}</definedName>
    <definedName name="q" hidden="1">{#N/A,#N/A,FALSE,"Coversheet";#N/A,#N/A,FALSE,"QA"}</definedName>
    <definedName name="qqq" localSheetId="9" hidden="1">{#N/A,#N/A,FALSE,"schA"}</definedName>
    <definedName name="qqq" localSheetId="11" hidden="1">{#N/A,#N/A,FALSE,"schA"}</definedName>
    <definedName name="qqq" localSheetId="12" hidden="1">{#N/A,#N/A,FALSE,"schA"}</definedName>
    <definedName name="qqq" localSheetId="1" hidden="1">{#N/A,#N/A,FALSE,"schA"}</definedName>
    <definedName name="qqq" localSheetId="3" hidden="1">{#N/A,#N/A,FALSE,"schA"}</definedName>
    <definedName name="qqq" localSheetId="7" hidden="1">{#N/A,#N/A,FALSE,"schA"}</definedName>
    <definedName name="qqq" localSheetId="10" hidden="1">{#N/A,#N/A,FALSE,"schA"}</definedName>
    <definedName name="qqq" hidden="1">{#N/A,#N/A,FALSE,"schA"}</definedName>
    <definedName name="retail_CC" localSheetId="11" hidden="1">{#N/A,#N/A,FALSE,"Loans";#N/A,#N/A,FALSE,"Program Costs";#N/A,#N/A,FALSE,"Measures";#N/A,#N/A,FALSE,"Net Lost Rev";#N/A,#N/A,FALSE,"Incentive"}</definedName>
    <definedName name="retail_CC" localSheetId="12" hidden="1">{#N/A,#N/A,FALSE,"Loans";#N/A,#N/A,FALSE,"Program Costs";#N/A,#N/A,FALSE,"Measures";#N/A,#N/A,FALSE,"Net Lost Rev";#N/A,#N/A,FALSE,"Incentive"}</definedName>
    <definedName name="retail_CC" localSheetId="7"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1" hidden="1">{#N/A,#N/A,FALSE,"Loans";#N/A,#N/A,FALSE,"Program Costs";#N/A,#N/A,FALSE,"Measures";#N/A,#N/A,FALSE,"Net Lost Rev";#N/A,#N/A,FALSE,"Incentive"}</definedName>
    <definedName name="retail_CC1" localSheetId="12" hidden="1">{#N/A,#N/A,FALSE,"Loans";#N/A,#N/A,FALSE,"Program Costs";#N/A,#N/A,FALSE,"Measures";#N/A,#N/A,FALSE,"Net Lost Rev";#N/A,#N/A,FALSE,"Incentive"}</definedName>
    <definedName name="retail_CC1" localSheetId="7" hidden="1">{#N/A,#N/A,FALSE,"Loans";#N/A,#N/A,FALSE,"Program Costs";#N/A,#N/A,FALSE,"Measures";#N/A,#N/A,FALSE,"Net Lost Rev";#N/A,#N/A,FALSE,"Incentive"}</definedName>
    <definedName name="retail_CC1" hidden="1">{#N/A,#N/A,FALSE,"Loans";#N/A,#N/A,FALSE,"Program Costs";#N/A,#N/A,FALSE,"Measures";#N/A,#N/A,FALSE,"Net Lost Rev";#N/A,#N/A,FALSE,"Incentive"}</definedName>
    <definedName name="SAPBEXhrIndnt" hidden="1">"Wide"</definedName>
    <definedName name="SAPsysID" hidden="1">"708C5W7SBKP804JT78WJ0JNKI"</definedName>
    <definedName name="SAPwbID" hidden="1">"ARS"</definedName>
    <definedName name="sdlfhsdlhfkl" localSheetId="9" hidden="1">{#N/A,#N/A,FALSE,"Summ";#N/A,#N/A,FALSE,"General"}</definedName>
    <definedName name="sdlfhsdlhfkl" localSheetId="11" hidden="1">{#N/A,#N/A,FALSE,"Summ";#N/A,#N/A,FALSE,"General"}</definedName>
    <definedName name="sdlfhsdlhfkl" localSheetId="12" hidden="1">{#N/A,#N/A,FALSE,"Summ";#N/A,#N/A,FALSE,"General"}</definedName>
    <definedName name="sdlfhsdlhfkl" localSheetId="1" hidden="1">{#N/A,#N/A,FALSE,"Summ";#N/A,#N/A,FALSE,"General"}</definedName>
    <definedName name="sdlfhsdlhfkl" localSheetId="3" hidden="1">{#N/A,#N/A,FALSE,"Summ";#N/A,#N/A,FALSE,"General"}</definedName>
    <definedName name="sdlfhsdlhfkl" localSheetId="7" hidden="1">{#N/A,#N/A,FALSE,"Summ";#N/A,#N/A,FALSE,"General"}</definedName>
    <definedName name="sdlfhsdlhfkl" localSheetId="10" hidden="1">{#N/A,#N/A,FALSE,"Summ";#N/A,#N/A,FALSE,"General"}</definedName>
    <definedName name="sdlfhsdlhfkl" hidden="1">{#N/A,#N/A,FALSE,"Summ";#N/A,#N/A,FALSE,"General"}</definedName>
    <definedName name="seven" localSheetId="9" hidden="1">{#N/A,#N/A,FALSE,"CRPT";#N/A,#N/A,FALSE,"TREND";#N/A,#N/A,FALSE,"%Curve"}</definedName>
    <definedName name="seven" localSheetId="11" hidden="1">{#N/A,#N/A,FALSE,"CRPT";#N/A,#N/A,FALSE,"TREND";#N/A,#N/A,FALSE,"%Curve"}</definedName>
    <definedName name="seven" localSheetId="12" hidden="1">{#N/A,#N/A,FALSE,"CRPT";#N/A,#N/A,FALSE,"TREND";#N/A,#N/A,FALSE,"%Curve"}</definedName>
    <definedName name="seven" localSheetId="1" hidden="1">{#N/A,#N/A,FALSE,"CRPT";#N/A,#N/A,FALSE,"TREND";#N/A,#N/A,FALSE,"%Curve"}</definedName>
    <definedName name="seven" localSheetId="3" hidden="1">{#N/A,#N/A,FALSE,"CRPT";#N/A,#N/A,FALSE,"TREND";#N/A,#N/A,FALSE,"%Curve"}</definedName>
    <definedName name="seven" localSheetId="7" hidden="1">{#N/A,#N/A,FALSE,"CRPT";#N/A,#N/A,FALSE,"TREND";#N/A,#N/A,FALSE,"%Curve"}</definedName>
    <definedName name="seven" localSheetId="10" hidden="1">{#N/A,#N/A,FALSE,"CRPT";#N/A,#N/A,FALSE,"TREND";#N/A,#N/A,FALSE,"%Curve"}</definedName>
    <definedName name="seven" hidden="1">{#N/A,#N/A,FALSE,"CRPT";#N/A,#N/A,FALSE,"TREND";#N/A,#N/A,FALSE,"%Curve"}</definedName>
    <definedName name="six" localSheetId="9" hidden="1">{#N/A,#N/A,FALSE,"Drill Sites";"WP 212",#N/A,FALSE,"MWAG EOR";"WP 213",#N/A,FALSE,"MWAG EOR";#N/A,#N/A,FALSE,"Misc. Facility";#N/A,#N/A,FALSE,"WWTP"}</definedName>
    <definedName name="six" localSheetId="11" hidden="1">{#N/A,#N/A,FALSE,"Drill Sites";"WP 212",#N/A,FALSE,"MWAG EOR";"WP 213",#N/A,FALSE,"MWAG EOR";#N/A,#N/A,FALSE,"Misc. Facility";#N/A,#N/A,FALSE,"WWTP"}</definedName>
    <definedName name="six" localSheetId="12" hidden="1">{#N/A,#N/A,FALSE,"Drill Sites";"WP 212",#N/A,FALSE,"MWAG EOR";"WP 213",#N/A,FALSE,"MWAG EOR";#N/A,#N/A,FALSE,"Misc. Facility";#N/A,#N/A,FALSE,"WWTP"}</definedName>
    <definedName name="six" localSheetId="1" hidden="1">{#N/A,#N/A,FALSE,"Drill Sites";"WP 212",#N/A,FALSE,"MWAG EOR";"WP 213",#N/A,FALSE,"MWAG EOR";#N/A,#N/A,FALSE,"Misc. Facility";#N/A,#N/A,FALSE,"WWTP"}</definedName>
    <definedName name="six" localSheetId="3" hidden="1">{#N/A,#N/A,FALSE,"Drill Sites";"WP 212",#N/A,FALSE,"MWAG EOR";"WP 213",#N/A,FALSE,"MWAG EOR";#N/A,#N/A,FALSE,"Misc. Facility";#N/A,#N/A,FALSE,"WWTP"}</definedName>
    <definedName name="six" localSheetId="7" hidden="1">{#N/A,#N/A,FALSE,"Drill Sites";"WP 212",#N/A,FALSE,"MWAG EOR";"WP 213",#N/A,FALSE,"MWAG EOR";#N/A,#N/A,FALSE,"Misc. Facility";#N/A,#N/A,FALSE,"WWTP"}</definedName>
    <definedName name="six" localSheetId="10" hidden="1">{#N/A,#N/A,FALSE,"Drill Sites";"WP 212",#N/A,FALSE,"MWAG EOR";"WP 213",#N/A,FALSE,"MWAG EOR";#N/A,#N/A,FALSE,"Misc. Facility";#N/A,#N/A,FALSE,"WWTP"}</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t" localSheetId="9" hidden="1">{#N/A,#N/A,FALSE,"CESTSUM";#N/A,#N/A,FALSE,"est sum A";#N/A,#N/A,FALSE,"est detail A"}</definedName>
    <definedName name="t" localSheetId="11" hidden="1">{#N/A,#N/A,FALSE,"CESTSUM";#N/A,#N/A,FALSE,"est sum A";#N/A,#N/A,FALSE,"est detail A"}</definedName>
    <definedName name="t" localSheetId="12" hidden="1">{#N/A,#N/A,FALSE,"CESTSUM";#N/A,#N/A,FALSE,"est sum A";#N/A,#N/A,FALSE,"est detail A"}</definedName>
    <definedName name="t" localSheetId="1" hidden="1">{#N/A,#N/A,FALSE,"CESTSUM";#N/A,#N/A,FALSE,"est sum A";#N/A,#N/A,FALSE,"est detail A"}</definedName>
    <definedName name="t" localSheetId="3" hidden="1">{#N/A,#N/A,FALSE,"CESTSUM";#N/A,#N/A,FALSE,"est sum A";#N/A,#N/A,FALSE,"est detail A"}</definedName>
    <definedName name="t" localSheetId="7" hidden="1">{#N/A,#N/A,FALSE,"CESTSUM";#N/A,#N/A,FALSE,"est sum A";#N/A,#N/A,FALSE,"est detail A"}</definedName>
    <definedName name="t" localSheetId="10" hidden="1">{#N/A,#N/A,FALSE,"CESTSUM";#N/A,#N/A,FALSE,"est sum A";#N/A,#N/A,FALSE,"est detail A"}</definedName>
    <definedName name="t" hidden="1">{#N/A,#N/A,FALSE,"CESTSUM";#N/A,#N/A,FALSE,"est sum A";#N/A,#N/A,FALSE,"est detail A"}</definedName>
    <definedName name="tem" localSheetId="9" hidden="1">{#N/A,#N/A,FALSE,"Summ";#N/A,#N/A,FALSE,"General"}</definedName>
    <definedName name="tem" localSheetId="11" hidden="1">{#N/A,#N/A,FALSE,"Summ";#N/A,#N/A,FALSE,"General"}</definedName>
    <definedName name="tem" localSheetId="12" hidden="1">{#N/A,#N/A,FALSE,"Summ";#N/A,#N/A,FALSE,"General"}</definedName>
    <definedName name="tem" localSheetId="1" hidden="1">{#N/A,#N/A,FALSE,"Summ";#N/A,#N/A,FALSE,"General"}</definedName>
    <definedName name="tem" localSheetId="3" hidden="1">{#N/A,#N/A,FALSE,"Summ";#N/A,#N/A,FALSE,"General"}</definedName>
    <definedName name="tem" localSheetId="7" hidden="1">{#N/A,#N/A,FALSE,"Summ";#N/A,#N/A,FALSE,"General"}</definedName>
    <definedName name="tem" localSheetId="10" hidden="1">{#N/A,#N/A,FALSE,"Summ";#N/A,#N/A,FALSE,"General"}</definedName>
    <definedName name="tem" hidden="1">{#N/A,#N/A,FALSE,"Summ";#N/A,#N/A,FALSE,"General"}</definedName>
    <definedName name="TEMP" localSheetId="9" hidden="1">{#N/A,#N/A,FALSE,"Summ";#N/A,#N/A,FALSE,"General"}</definedName>
    <definedName name="TEMP" localSheetId="11" hidden="1">{#N/A,#N/A,FALSE,"Summ";#N/A,#N/A,FALSE,"General"}</definedName>
    <definedName name="TEMP" localSheetId="12" hidden="1">{#N/A,#N/A,FALSE,"Summ";#N/A,#N/A,FALSE,"General"}</definedName>
    <definedName name="TEMP" localSheetId="1" hidden="1">{#N/A,#N/A,FALSE,"Summ";#N/A,#N/A,FALSE,"General"}</definedName>
    <definedName name="TEMP" localSheetId="3" hidden="1">{#N/A,#N/A,FALSE,"Summ";#N/A,#N/A,FALSE,"General"}</definedName>
    <definedName name="TEMP" localSheetId="7" hidden="1">{#N/A,#N/A,FALSE,"Summ";#N/A,#N/A,FALSE,"General"}</definedName>
    <definedName name="TEMP" localSheetId="10" hidden="1">{#N/A,#N/A,FALSE,"Summ";#N/A,#N/A,FALSE,"General"}</definedName>
    <definedName name="TEMP" hidden="1">{#N/A,#N/A,FALSE,"Summ";#N/A,#N/A,FALSE,"General"}</definedName>
    <definedName name="Temp1" localSheetId="9" hidden="1">{#N/A,#N/A,FALSE,"CESTSUM";#N/A,#N/A,FALSE,"est sum A";#N/A,#N/A,FALSE,"est detail A"}</definedName>
    <definedName name="Temp1" localSheetId="11" hidden="1">{#N/A,#N/A,FALSE,"CESTSUM";#N/A,#N/A,FALSE,"est sum A";#N/A,#N/A,FALSE,"est detail A"}</definedName>
    <definedName name="Temp1" localSheetId="12" hidden="1">{#N/A,#N/A,FALSE,"CESTSUM";#N/A,#N/A,FALSE,"est sum A";#N/A,#N/A,FALSE,"est detail A"}</definedName>
    <definedName name="Temp1" localSheetId="1" hidden="1">{#N/A,#N/A,FALSE,"CESTSUM";#N/A,#N/A,FALSE,"est sum A";#N/A,#N/A,FALSE,"est detail A"}</definedName>
    <definedName name="Temp1" localSheetId="3" hidden="1">{#N/A,#N/A,FALSE,"CESTSUM";#N/A,#N/A,FALSE,"est sum A";#N/A,#N/A,FALSE,"est detail A"}</definedName>
    <definedName name="Temp1" localSheetId="7" hidden="1">{#N/A,#N/A,FALSE,"CESTSUM";#N/A,#N/A,FALSE,"est sum A";#N/A,#N/A,FALSE,"est detail A"}</definedName>
    <definedName name="Temp1" localSheetId="10" hidden="1">{#N/A,#N/A,FALSE,"CESTSUM";#N/A,#N/A,FALSE,"est sum A";#N/A,#N/A,FALSE,"est detail A"}</definedName>
    <definedName name="Temp1" hidden="1">{#N/A,#N/A,FALSE,"CESTSUM";#N/A,#N/A,FALSE,"est sum A";#N/A,#N/A,FALSE,"est detail A"}</definedName>
    <definedName name="temp2" localSheetId="9" hidden="1">{#N/A,#N/A,FALSE,"CESTSUM";#N/A,#N/A,FALSE,"est sum A";#N/A,#N/A,FALSE,"est detail A"}</definedName>
    <definedName name="temp2" localSheetId="11" hidden="1">{#N/A,#N/A,FALSE,"CESTSUM";#N/A,#N/A,FALSE,"est sum A";#N/A,#N/A,FALSE,"est detail A"}</definedName>
    <definedName name="temp2" localSheetId="12" hidden="1">{#N/A,#N/A,FALSE,"CESTSUM";#N/A,#N/A,FALSE,"est sum A";#N/A,#N/A,FALSE,"est detail A"}</definedName>
    <definedName name="temp2" localSheetId="1" hidden="1">{#N/A,#N/A,FALSE,"CESTSUM";#N/A,#N/A,FALSE,"est sum A";#N/A,#N/A,FALSE,"est detail A"}</definedName>
    <definedName name="temp2" localSheetId="3" hidden="1">{#N/A,#N/A,FALSE,"CESTSUM";#N/A,#N/A,FALSE,"est sum A";#N/A,#N/A,FALSE,"est detail A"}</definedName>
    <definedName name="temp2" localSheetId="7" hidden="1">{#N/A,#N/A,FALSE,"CESTSUM";#N/A,#N/A,FALSE,"est sum A";#N/A,#N/A,FALSE,"est detail A"}</definedName>
    <definedName name="temp2" localSheetId="10" hidden="1">{#N/A,#N/A,FALSE,"CESTSUM";#N/A,#N/A,FALSE,"est sum A";#N/A,#N/A,FALSE,"est detail A"}</definedName>
    <definedName name="temp2" hidden="1">{#N/A,#N/A,FALSE,"CESTSUM";#N/A,#N/A,FALSE,"est sum A";#N/A,#N/A,FALSE,"est detail A"}</definedName>
    <definedName name="tr" localSheetId="9" hidden="1">{#N/A,#N/A,FALSE,"CESTSUM";#N/A,#N/A,FALSE,"est sum A";#N/A,#N/A,FALSE,"est detail A"}</definedName>
    <definedName name="tr" localSheetId="11" hidden="1">{#N/A,#N/A,FALSE,"CESTSUM";#N/A,#N/A,FALSE,"est sum A";#N/A,#N/A,FALSE,"est detail A"}</definedName>
    <definedName name="tr" localSheetId="12" hidden="1">{#N/A,#N/A,FALSE,"CESTSUM";#N/A,#N/A,FALSE,"est sum A";#N/A,#N/A,FALSE,"est detail A"}</definedName>
    <definedName name="tr" localSheetId="1" hidden="1">{#N/A,#N/A,FALSE,"CESTSUM";#N/A,#N/A,FALSE,"est sum A";#N/A,#N/A,FALSE,"est detail A"}</definedName>
    <definedName name="tr" localSheetId="3" hidden="1">{#N/A,#N/A,FALSE,"CESTSUM";#N/A,#N/A,FALSE,"est sum A";#N/A,#N/A,FALSE,"est detail A"}</definedName>
    <definedName name="tr" localSheetId="7" hidden="1">{#N/A,#N/A,FALSE,"CESTSUM";#N/A,#N/A,FALSE,"est sum A";#N/A,#N/A,FALSE,"est detail A"}</definedName>
    <definedName name="tr" localSheetId="10" hidden="1">{#N/A,#N/A,FALSE,"CESTSUM";#N/A,#N/A,FALSE,"est sum A";#N/A,#N/A,FALSE,"est detail A"}</definedName>
    <definedName name="tr" hidden="1">{#N/A,#N/A,FALSE,"CESTSUM";#N/A,#N/A,FALSE,"est sum A";#N/A,#N/A,FALSE,"est detail A"}</definedName>
    <definedName name="Transfer" localSheetId="9" hidden="1">#REF!</definedName>
    <definedName name="Transfer" localSheetId="12" hidden="1">#REF!</definedName>
    <definedName name="Transfer" localSheetId="1" hidden="1">#REF!</definedName>
    <definedName name="Transfer" localSheetId="3" hidden="1">#REF!</definedName>
    <definedName name="Transfer" localSheetId="7" hidden="1">#REF!</definedName>
    <definedName name="Transfer" localSheetId="10" hidden="1">#REF!</definedName>
    <definedName name="Transfer" hidden="1">#REF!</definedName>
    <definedName name="Transfers" localSheetId="9" hidden="1">#REF!</definedName>
    <definedName name="Transfers" localSheetId="12" hidden="1">#REF!</definedName>
    <definedName name="Transfers" localSheetId="3" hidden="1">#REF!</definedName>
    <definedName name="Transfers" localSheetId="10" hidden="1">#REF!</definedName>
    <definedName name="Transfers" hidden="1">#REF!</definedName>
    <definedName name="u" localSheetId="9" hidden="1">{#N/A,#N/A,FALSE,"Summ";#N/A,#N/A,FALSE,"General"}</definedName>
    <definedName name="u" localSheetId="11" hidden="1">{#N/A,#N/A,FALSE,"Summ";#N/A,#N/A,FALSE,"General"}</definedName>
    <definedName name="u" localSheetId="12" hidden="1">{#N/A,#N/A,FALSE,"Summ";#N/A,#N/A,FALSE,"General"}</definedName>
    <definedName name="u" localSheetId="1" hidden="1">{#N/A,#N/A,FALSE,"Summ";#N/A,#N/A,FALSE,"General"}</definedName>
    <definedName name="u" localSheetId="3" hidden="1">{#N/A,#N/A,FALSE,"Summ";#N/A,#N/A,FALSE,"General"}</definedName>
    <definedName name="u" localSheetId="7" hidden="1">{#N/A,#N/A,FALSE,"Summ";#N/A,#N/A,FALSE,"General"}</definedName>
    <definedName name="u" localSheetId="10"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9" hidden="1">{#N/A,#N/A,FALSE,"Coversheet";#N/A,#N/A,FALSE,"QA"}</definedName>
    <definedName name="v" localSheetId="11" hidden="1">{#N/A,#N/A,FALSE,"Coversheet";#N/A,#N/A,FALSE,"QA"}</definedName>
    <definedName name="v" localSheetId="12" hidden="1">{#N/A,#N/A,FALSE,"Coversheet";#N/A,#N/A,FALSE,"QA"}</definedName>
    <definedName name="v" localSheetId="1" hidden="1">{#N/A,#N/A,FALSE,"Coversheet";#N/A,#N/A,FALSE,"QA"}</definedName>
    <definedName name="v" localSheetId="3" hidden="1">{#N/A,#N/A,FALSE,"Coversheet";#N/A,#N/A,FALSE,"QA"}</definedName>
    <definedName name="v" localSheetId="7" hidden="1">{#N/A,#N/A,FALSE,"Coversheet";#N/A,#N/A,FALSE,"QA"}</definedName>
    <definedName name="v" localSheetId="10" hidden="1">{#N/A,#N/A,FALSE,"Coversheet";#N/A,#N/A,FALSE,"QA"}</definedName>
    <definedName name="v" hidden="1">{#N/A,#N/A,FALSE,"Coversheet";#N/A,#N/A,FALSE,"QA"}</definedName>
    <definedName name="Value" localSheetId="9" hidden="1">{#N/A,#N/A,FALSE,"Summ";#N/A,#N/A,FALSE,"General"}</definedName>
    <definedName name="Value" localSheetId="11" hidden="1">{#N/A,#N/A,FALSE,"Summ";#N/A,#N/A,FALSE,"General"}</definedName>
    <definedName name="Value" localSheetId="12" hidden="1">{#N/A,#N/A,FALSE,"Summ";#N/A,#N/A,FALSE,"General"}</definedName>
    <definedName name="Value" localSheetId="1" hidden="1">{#N/A,#N/A,FALSE,"Summ";#N/A,#N/A,FALSE,"General"}</definedName>
    <definedName name="Value" localSheetId="3" hidden="1">{#N/A,#N/A,FALSE,"Summ";#N/A,#N/A,FALSE,"General"}</definedName>
    <definedName name="Value" localSheetId="7" hidden="1">{#N/A,#N/A,FALSE,"Summ";#N/A,#N/A,FALSE,"General"}</definedName>
    <definedName name="Value" localSheetId="10" hidden="1">{#N/A,#N/A,FALSE,"Summ";#N/A,#N/A,FALSE,"General"}</definedName>
    <definedName name="Value" hidden="1">{#N/A,#N/A,FALSE,"Summ";#N/A,#N/A,FALSE,"General"}</definedName>
    <definedName name="w" localSheetId="9" hidden="1">{#N/A,#N/A,FALSE,"Schedule F";#N/A,#N/A,FALSE,"Schedule G"}</definedName>
    <definedName name="w" localSheetId="11" hidden="1">{#N/A,#N/A,FALSE,"Schedule F";#N/A,#N/A,FALSE,"Schedule G"}</definedName>
    <definedName name="w" localSheetId="12" hidden="1">{#N/A,#N/A,FALSE,"Schedule F";#N/A,#N/A,FALSE,"Schedule G"}</definedName>
    <definedName name="w" localSheetId="1" hidden="1">{#N/A,#N/A,FALSE,"Schedule F";#N/A,#N/A,FALSE,"Schedule G"}</definedName>
    <definedName name="w" localSheetId="3" hidden="1">{#N/A,#N/A,FALSE,"Schedule F";#N/A,#N/A,FALSE,"Schedule G"}</definedName>
    <definedName name="w" localSheetId="7" hidden="1">{#N/A,#N/A,FALSE,"Schedule F";#N/A,#N/A,FALSE,"Schedule G"}</definedName>
    <definedName name="w" localSheetId="10" hidden="1">{#N/A,#N/A,FALSE,"Schedule F";#N/A,#N/A,FALSE,"Schedule G"}</definedName>
    <definedName name="w" hidden="1">{#N/A,#N/A,FALSE,"Schedule F";#N/A,#N/A,FALSE,"Schedule G"}</definedName>
    <definedName name="we" localSheetId="9" hidden="1">{#N/A,#N/A,FALSE,"Pg 6b CustCount_Gas";#N/A,#N/A,FALSE,"QA";#N/A,#N/A,FALSE,"Report";#N/A,#N/A,FALSE,"forecast"}</definedName>
    <definedName name="we" localSheetId="11" hidden="1">{#N/A,#N/A,FALSE,"Pg 6b CustCount_Gas";#N/A,#N/A,FALSE,"QA";#N/A,#N/A,FALSE,"Report";#N/A,#N/A,FALSE,"forecast"}</definedName>
    <definedName name="we" localSheetId="12" hidden="1">{#N/A,#N/A,FALSE,"Pg 6b CustCount_Gas";#N/A,#N/A,FALSE,"QA";#N/A,#N/A,FALSE,"Report";#N/A,#N/A,FALSE,"forecast"}</definedName>
    <definedName name="we" localSheetId="1" hidden="1">{#N/A,#N/A,FALSE,"Pg 6b CustCount_Gas";#N/A,#N/A,FALSE,"QA";#N/A,#N/A,FALSE,"Report";#N/A,#N/A,FALSE,"forecast"}</definedName>
    <definedName name="we" localSheetId="3" hidden="1">{#N/A,#N/A,FALSE,"Pg 6b CustCount_Gas";#N/A,#N/A,FALSE,"QA";#N/A,#N/A,FALSE,"Report";#N/A,#N/A,FALSE,"forecast"}</definedName>
    <definedName name="we" localSheetId="7" hidden="1">{#N/A,#N/A,FALSE,"Pg 6b CustCount_Gas";#N/A,#N/A,FALSE,"QA";#N/A,#N/A,FALSE,"Report";#N/A,#N/A,FALSE,"forecast"}</definedName>
    <definedName name="we" localSheetId="10" hidden="1">{#N/A,#N/A,FALSE,"Pg 6b CustCount_Gas";#N/A,#N/A,FALSE,"QA";#N/A,#N/A,FALSE,"Report";#N/A,#N/A,FALSE,"forecast"}</definedName>
    <definedName name="we" hidden="1">{#N/A,#N/A,FALSE,"Pg 6b CustCount_Gas";#N/A,#N/A,FALSE,"QA";#N/A,#N/A,FALSE,"Report";#N/A,#N/A,FALSE,"forecast"}</definedName>
    <definedName name="WH" localSheetId="9" hidden="1">{#N/A,#N/A,FALSE,"Coversheet";#N/A,#N/A,FALSE,"QA"}</definedName>
    <definedName name="WH" localSheetId="11" hidden="1">{#N/A,#N/A,FALSE,"Coversheet";#N/A,#N/A,FALSE,"QA"}</definedName>
    <definedName name="WH" localSheetId="12" hidden="1">{#N/A,#N/A,FALSE,"Coversheet";#N/A,#N/A,FALSE,"QA"}</definedName>
    <definedName name="WH" localSheetId="1" hidden="1">{#N/A,#N/A,FALSE,"Coversheet";#N/A,#N/A,FALSE,"QA"}</definedName>
    <definedName name="WH" localSheetId="3" hidden="1">{#N/A,#N/A,FALSE,"Coversheet";#N/A,#N/A,FALSE,"QA"}</definedName>
    <definedName name="WH" localSheetId="7" hidden="1">{#N/A,#N/A,FALSE,"Coversheet";#N/A,#N/A,FALSE,"QA"}</definedName>
    <definedName name="WH" localSheetId="10" hidden="1">{#N/A,#N/A,FALSE,"Coversheet";#N/A,#N/A,FALSE,"QA"}</definedName>
    <definedName name="WH" hidden="1">{#N/A,#N/A,FALSE,"Coversheet";#N/A,#N/A,FALSE,"QA"}</definedName>
    <definedName name="wrn.1._.Bi._.Monthly._.CR." localSheetId="9" hidden="1">{#N/A,#N/A,FALSE,"Drill Sites";"WP 212",#N/A,FALSE,"MWAG EOR";"WP 213",#N/A,FALSE,"MWAG EOR";#N/A,#N/A,FALSE,"Misc. Facility";#N/A,#N/A,FALSE,"WWTP"}</definedName>
    <definedName name="wrn.1._.Bi._.Monthly._.CR." localSheetId="11" hidden="1">{#N/A,#N/A,FALSE,"Drill Sites";"WP 212",#N/A,FALSE,"MWAG EOR";"WP 213",#N/A,FALSE,"MWAG EOR";#N/A,#N/A,FALSE,"Misc. Facility";#N/A,#N/A,FALSE,"WWTP"}</definedName>
    <definedName name="wrn.1._.Bi._.Monthly._.CR." localSheetId="12" hidden="1">{#N/A,#N/A,FALSE,"Drill Sites";"WP 212",#N/A,FALSE,"MWAG EOR";"WP 213",#N/A,FALSE,"MWAG EOR";#N/A,#N/A,FALSE,"Misc. Facility";#N/A,#N/A,FALSE,"WWTP"}</definedName>
    <definedName name="wrn.1._.Bi._.Monthly._.CR." localSheetId="1" hidden="1">{#N/A,#N/A,FALSE,"Drill Sites";"WP 212",#N/A,FALSE,"MWAG EOR";"WP 213",#N/A,FALSE,"MWAG EOR";#N/A,#N/A,FALSE,"Misc. Facility";#N/A,#N/A,FALSE,"WWTP"}</definedName>
    <definedName name="wrn.1._.Bi._.Monthly._.CR." localSheetId="3" hidden="1">{#N/A,#N/A,FALSE,"Drill Sites";"WP 212",#N/A,FALSE,"MWAG EOR";"WP 213",#N/A,FALSE,"MWAG EOR";#N/A,#N/A,FALSE,"Misc. Facility";#N/A,#N/A,FALSE,"WWTP"}</definedName>
    <definedName name="wrn.1._.Bi._.Monthly._.CR." localSheetId="7" hidden="1">{#N/A,#N/A,FALSE,"Drill Sites";"WP 212",#N/A,FALSE,"MWAG EOR";"WP 213",#N/A,FALSE,"MWAG EOR";#N/A,#N/A,FALSE,"Misc. Facility";#N/A,#N/A,FALSE,"WWTP"}</definedName>
    <definedName name="wrn.1._.Bi._.Monthly._.CR." localSheetId="10"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9" hidden="1">{#N/A,#N/A,FALSE,"Balance_Sheet";#N/A,#N/A,FALSE,"income_statement_monthly";#N/A,#N/A,FALSE,"income_statement_Quarter";#N/A,#N/A,FALSE,"income_statement_ytd";#N/A,#N/A,FALSE,"income_statement_12Months"}</definedName>
    <definedName name="wrn.10_day._.Package." localSheetId="11" hidden="1">{#N/A,#N/A,FALSE,"Balance_Sheet";#N/A,#N/A,FALSE,"income_statement_monthly";#N/A,#N/A,FALSE,"income_statement_Quarter";#N/A,#N/A,FALSE,"income_statement_ytd";#N/A,#N/A,FALSE,"income_statement_12Months"}</definedName>
    <definedName name="wrn.10_day._.Package." localSheetId="12" hidden="1">{#N/A,#N/A,FALSE,"Balance_Sheet";#N/A,#N/A,FALSE,"income_statement_monthly";#N/A,#N/A,FALSE,"income_statement_Quarter";#N/A,#N/A,FALSE,"income_statement_ytd";#N/A,#N/A,FALSE,"income_statement_12Months"}</definedName>
    <definedName name="wrn.10_day._.Package." localSheetId="1" hidden="1">{#N/A,#N/A,FALSE,"Balance_Sheet";#N/A,#N/A,FALSE,"income_statement_monthly";#N/A,#N/A,FALSE,"income_statement_Quarter";#N/A,#N/A,FALSE,"income_statement_ytd";#N/A,#N/A,FALSE,"income_statement_12Months"}</definedName>
    <definedName name="wrn.10_day._.Package." localSheetId="3" hidden="1">{#N/A,#N/A,FALSE,"Balance_Sheet";#N/A,#N/A,FALSE,"income_statement_monthly";#N/A,#N/A,FALSE,"income_statement_Quarter";#N/A,#N/A,FALSE,"income_statement_ytd";#N/A,#N/A,FALSE,"income_statement_12Months"}</definedName>
    <definedName name="wrn.10_day._.Package." localSheetId="7" hidden="1">{#N/A,#N/A,FALSE,"Balance_Sheet";#N/A,#N/A,FALSE,"income_statement_monthly";#N/A,#N/A,FALSE,"income_statement_Quarter";#N/A,#N/A,FALSE,"income_statement_ytd";#N/A,#N/A,FALSE,"income_statement_12Months"}</definedName>
    <definedName name="wrn.10_day._.Package." localSheetId="10"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9" hidden="1">{#N/A,#N/A,FALSE,"CRPT";#N/A,#N/A,FALSE,"TREND";#N/A,#N/A,FALSE,"%Curve"}</definedName>
    <definedName name="wrn.AAI." localSheetId="11" hidden="1">{#N/A,#N/A,FALSE,"CRPT";#N/A,#N/A,FALSE,"TREND";#N/A,#N/A,FALSE,"%Curve"}</definedName>
    <definedName name="wrn.AAI." localSheetId="12" hidden="1">{#N/A,#N/A,FALSE,"CRPT";#N/A,#N/A,FALSE,"TREND";#N/A,#N/A,FALSE,"%Curve"}</definedName>
    <definedName name="wrn.AAI." localSheetId="1" hidden="1">{#N/A,#N/A,FALSE,"CRPT";#N/A,#N/A,FALSE,"TREND";#N/A,#N/A,FALSE,"%Curve"}</definedName>
    <definedName name="wrn.AAI." localSheetId="3" hidden="1">{#N/A,#N/A,FALSE,"CRPT";#N/A,#N/A,FALSE,"TREND";#N/A,#N/A,FALSE,"%Curve"}</definedName>
    <definedName name="wrn.AAI." localSheetId="7" hidden="1">{#N/A,#N/A,FALSE,"CRPT";#N/A,#N/A,FALSE,"TREND";#N/A,#N/A,FALSE,"%Curve"}</definedName>
    <definedName name="wrn.AAI." localSheetId="10" hidden="1">{#N/A,#N/A,FALSE,"CRPT";#N/A,#N/A,FALSE,"TREND";#N/A,#N/A,FALSE,"%Curve"}</definedName>
    <definedName name="wrn.AAI." hidden="1">{#N/A,#N/A,FALSE,"CRPT";#N/A,#N/A,FALSE,"TREND";#N/A,#N/A,FALSE,"%Curve"}</definedName>
    <definedName name="wrn.AAI._.Report." localSheetId="9" hidden="1">{#N/A,#N/A,FALSE,"CRPT";#N/A,#N/A,FALSE,"TREND";#N/A,#N/A,FALSE,"% CURVE"}</definedName>
    <definedName name="wrn.AAI._.Report." localSheetId="11" hidden="1">{#N/A,#N/A,FALSE,"CRPT";#N/A,#N/A,FALSE,"TREND";#N/A,#N/A,FALSE,"% CURVE"}</definedName>
    <definedName name="wrn.AAI._.Report." localSheetId="12" hidden="1">{#N/A,#N/A,FALSE,"CRPT";#N/A,#N/A,FALSE,"TREND";#N/A,#N/A,FALSE,"% CURVE"}</definedName>
    <definedName name="wrn.AAI._.Report." localSheetId="1" hidden="1">{#N/A,#N/A,FALSE,"CRPT";#N/A,#N/A,FALSE,"TREND";#N/A,#N/A,FALSE,"% CURVE"}</definedName>
    <definedName name="wrn.AAI._.Report." localSheetId="3" hidden="1">{#N/A,#N/A,FALSE,"CRPT";#N/A,#N/A,FALSE,"TREND";#N/A,#N/A,FALSE,"% CURVE"}</definedName>
    <definedName name="wrn.AAI._.Report." localSheetId="7" hidden="1">{#N/A,#N/A,FALSE,"CRPT";#N/A,#N/A,FALSE,"TREND";#N/A,#N/A,FALSE,"% CURVE"}</definedName>
    <definedName name="wrn.AAI._.Report." localSheetId="10" hidden="1">{#N/A,#N/A,FALSE,"CRPT";#N/A,#N/A,FALSE,"TREND";#N/A,#N/A,FALSE,"% CURVE"}</definedName>
    <definedName name="wrn.AAI._.Report." hidden="1">{#N/A,#N/A,FALSE,"CRPT";#N/A,#N/A,FALSE,"TREND";#N/A,#N/A,FALSE,"% CURVE"}</definedName>
    <definedName name="wrn.Anvil." localSheetId="9" hidden="1">{#N/A,#N/A,FALSE,"CRPT";#N/A,#N/A,FALSE,"PCS ";#N/A,#N/A,FALSE,"TREND";#N/A,#N/A,FALSE,"% CURVE";#N/A,#N/A,FALSE,"FWICALC";#N/A,#N/A,FALSE,"CONTINGENCY";#N/A,#N/A,FALSE,"7616 Fab";#N/A,#N/A,FALSE,"7616 NSK"}</definedName>
    <definedName name="wrn.Anvil." localSheetId="11" hidden="1">{#N/A,#N/A,FALSE,"CRPT";#N/A,#N/A,FALSE,"PCS ";#N/A,#N/A,FALSE,"TREND";#N/A,#N/A,FALSE,"% CURVE";#N/A,#N/A,FALSE,"FWICALC";#N/A,#N/A,FALSE,"CONTINGENCY";#N/A,#N/A,FALSE,"7616 Fab";#N/A,#N/A,FALSE,"7616 NSK"}</definedName>
    <definedName name="wrn.Anvil." localSheetId="12" hidden="1">{#N/A,#N/A,FALSE,"CRPT";#N/A,#N/A,FALSE,"PCS ";#N/A,#N/A,FALSE,"TREND";#N/A,#N/A,FALSE,"% CURVE";#N/A,#N/A,FALSE,"FWICALC";#N/A,#N/A,FALSE,"CONTINGENCY";#N/A,#N/A,FALSE,"7616 Fab";#N/A,#N/A,FALSE,"7616 NSK"}</definedName>
    <definedName name="wrn.Anvil." localSheetId="1" hidden="1">{#N/A,#N/A,FALSE,"CRPT";#N/A,#N/A,FALSE,"PCS ";#N/A,#N/A,FALSE,"TREND";#N/A,#N/A,FALSE,"% CURVE";#N/A,#N/A,FALSE,"FWICALC";#N/A,#N/A,FALSE,"CONTINGENCY";#N/A,#N/A,FALSE,"7616 Fab";#N/A,#N/A,FALSE,"7616 NSK"}</definedName>
    <definedName name="wrn.Anvil." localSheetId="3" hidden="1">{#N/A,#N/A,FALSE,"CRPT";#N/A,#N/A,FALSE,"PCS ";#N/A,#N/A,FALSE,"TREND";#N/A,#N/A,FALSE,"% CURVE";#N/A,#N/A,FALSE,"FWICALC";#N/A,#N/A,FALSE,"CONTINGENCY";#N/A,#N/A,FALSE,"7616 Fab";#N/A,#N/A,FALSE,"7616 NSK"}</definedName>
    <definedName name="wrn.Anvil." localSheetId="7" hidden="1">{#N/A,#N/A,FALSE,"CRPT";#N/A,#N/A,FALSE,"PCS ";#N/A,#N/A,FALSE,"TREND";#N/A,#N/A,FALSE,"% CURVE";#N/A,#N/A,FALSE,"FWICALC";#N/A,#N/A,FALSE,"CONTINGENCY";#N/A,#N/A,FALSE,"7616 Fab";#N/A,#N/A,FALSE,"7616 NSK"}</definedName>
    <definedName name="wrn.Anvil." localSheetId="10"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9" hidden="1">{#N/A,#N/A,FALSE,"Pg 6b CustCount_Gas";#N/A,#N/A,FALSE,"QA";#N/A,#N/A,FALSE,"Report";#N/A,#N/A,FALSE,"forecast"}</definedName>
    <definedName name="wrn.Customer._.Counts._.Gas." localSheetId="11" hidden="1">{#N/A,#N/A,FALSE,"Pg 6b CustCount_Gas";#N/A,#N/A,FALSE,"QA";#N/A,#N/A,FALSE,"Report";#N/A,#N/A,FALSE,"forecast"}</definedName>
    <definedName name="wrn.Customer._.Counts._.Gas." localSheetId="12" hidden="1">{#N/A,#N/A,FALSE,"Pg 6b CustCount_Gas";#N/A,#N/A,FALSE,"QA";#N/A,#N/A,FALSE,"Report";#N/A,#N/A,FALSE,"forecast"}</definedName>
    <definedName name="wrn.Customer._.Counts._.Gas." localSheetId="1" hidden="1">{#N/A,#N/A,FALSE,"Pg 6b CustCount_Gas";#N/A,#N/A,FALSE,"QA";#N/A,#N/A,FALSE,"Report";#N/A,#N/A,FALSE,"forecast"}</definedName>
    <definedName name="wrn.Customer._.Counts._.Gas." localSheetId="3" hidden="1">{#N/A,#N/A,FALSE,"Pg 6b CustCount_Gas";#N/A,#N/A,FALSE,"QA";#N/A,#N/A,FALSE,"Report";#N/A,#N/A,FALSE,"forecast"}</definedName>
    <definedName name="wrn.Customer._.Counts._.Gas." localSheetId="7" hidden="1">{#N/A,#N/A,FALSE,"Pg 6b CustCount_Gas";#N/A,#N/A,FALSE,"QA";#N/A,#N/A,FALSE,"Report";#N/A,#N/A,FALSE,"forecast"}</definedName>
    <definedName name="wrn.Customer._.Counts._.Gas." localSheetId="10" hidden="1">{#N/A,#N/A,FALSE,"Pg 6b CustCount_Gas";#N/A,#N/A,FALSE,"QA";#N/A,#N/A,FALSE,"Report";#N/A,#N/A,FALSE,"forecast"}</definedName>
    <definedName name="wrn.Customer._.Counts._.Gas." hidden="1">{#N/A,#N/A,FALSE,"Pg 6b CustCount_Gas";#N/A,#N/A,FALSE,"QA";#N/A,#N/A,FALSE,"Report";#N/A,#N/A,FALSE,"forecast"}</definedName>
    <definedName name="wrn.ECR." localSheetId="9" hidden="1">{#N/A,#N/A,FALSE,"schA"}</definedName>
    <definedName name="wrn.ECR." localSheetId="11" hidden="1">{#N/A,#N/A,FALSE,"schA"}</definedName>
    <definedName name="wrn.ECR." localSheetId="12" hidden="1">{#N/A,#N/A,FALSE,"schA"}</definedName>
    <definedName name="wrn.ECR." localSheetId="1" hidden="1">{#N/A,#N/A,FALSE,"schA"}</definedName>
    <definedName name="wrn.ECR." localSheetId="3" hidden="1">{#N/A,#N/A,FALSE,"schA"}</definedName>
    <definedName name="wrn.ECR." localSheetId="7" hidden="1">{#N/A,#N/A,FALSE,"schA"}</definedName>
    <definedName name="wrn.ECR." localSheetId="10" hidden="1">{#N/A,#N/A,FALSE,"schA"}</definedName>
    <definedName name="wrn.ECR." hidden="1">{#N/A,#N/A,FALSE,"schA"}</definedName>
    <definedName name="wrn.ESTIMATE." localSheetId="9" hidden="1">{#N/A,#N/A,FALSE,"CESTSUM";#N/A,#N/A,FALSE,"est sum A";#N/A,#N/A,FALSE,"est detail A"}</definedName>
    <definedName name="wrn.ESTIMATE." localSheetId="11" hidden="1">{#N/A,#N/A,FALSE,"CESTSUM";#N/A,#N/A,FALSE,"est sum A";#N/A,#N/A,FALSE,"est detail A"}</definedName>
    <definedName name="wrn.ESTIMATE." localSheetId="12" hidden="1">{#N/A,#N/A,FALSE,"CESTSUM";#N/A,#N/A,FALSE,"est sum A";#N/A,#N/A,FALSE,"est detail A"}</definedName>
    <definedName name="wrn.ESTIMATE." localSheetId="1" hidden="1">{#N/A,#N/A,FALSE,"CESTSUM";#N/A,#N/A,FALSE,"est sum A";#N/A,#N/A,FALSE,"est detail A"}</definedName>
    <definedName name="wrn.ESTIMATE." localSheetId="3" hidden="1">{#N/A,#N/A,FALSE,"CESTSUM";#N/A,#N/A,FALSE,"est sum A";#N/A,#N/A,FALSE,"est detail A"}</definedName>
    <definedName name="wrn.ESTIMATE." localSheetId="7" hidden="1">{#N/A,#N/A,FALSE,"CESTSUM";#N/A,#N/A,FALSE,"est sum A";#N/A,#N/A,FALSE,"est detail A"}</definedName>
    <definedName name="wrn.ESTIMATE." localSheetId="10" hidden="1">{#N/A,#N/A,FALSE,"CESTSUM";#N/A,#N/A,FALSE,"est sum A";#N/A,#N/A,FALSE,"est detail A"}</definedName>
    <definedName name="wrn.ESTIMATE." hidden="1">{#N/A,#N/A,FALSE,"CESTSUM";#N/A,#N/A,FALSE,"est sum A";#N/A,#N/A,FALSE,"est detail A"}</definedName>
    <definedName name="wrn.Fundamental." localSheetId="9" hidden="1">{#N/A,#N/A,TRUE,"CoverPage";#N/A,#N/A,TRUE,"Gas";#N/A,#N/A,TRUE,"Power";#N/A,#N/A,TRUE,"Historical DJ Mthly Prices"}</definedName>
    <definedName name="wrn.Fundamental." localSheetId="11" hidden="1">{#N/A,#N/A,TRUE,"CoverPage";#N/A,#N/A,TRUE,"Gas";#N/A,#N/A,TRUE,"Power";#N/A,#N/A,TRUE,"Historical DJ Mthly Prices"}</definedName>
    <definedName name="wrn.Fundamental." localSheetId="12" hidden="1">{#N/A,#N/A,TRUE,"CoverPage";#N/A,#N/A,TRUE,"Gas";#N/A,#N/A,TRUE,"Power";#N/A,#N/A,TRUE,"Historical DJ Mthly Prices"}</definedName>
    <definedName name="wrn.Fundamental." localSheetId="1" hidden="1">{#N/A,#N/A,TRUE,"CoverPage";#N/A,#N/A,TRUE,"Gas";#N/A,#N/A,TRUE,"Power";#N/A,#N/A,TRUE,"Historical DJ Mthly Prices"}</definedName>
    <definedName name="wrn.Fundamental." localSheetId="3" hidden="1">{#N/A,#N/A,TRUE,"CoverPage";#N/A,#N/A,TRUE,"Gas";#N/A,#N/A,TRUE,"Power";#N/A,#N/A,TRUE,"Historical DJ Mthly Prices"}</definedName>
    <definedName name="wrn.Fundamental." localSheetId="7" hidden="1">{#N/A,#N/A,TRUE,"CoverPage";#N/A,#N/A,TRUE,"Gas";#N/A,#N/A,TRUE,"Power";#N/A,#N/A,TRUE,"Historical DJ Mthly Prices"}</definedName>
    <definedName name="wrn.Fundamental." localSheetId="10" hidden="1">{#N/A,#N/A,TRUE,"CoverPage";#N/A,#N/A,TRUE,"Gas";#N/A,#N/A,TRUE,"Power";#N/A,#N/A,TRUE,"Historical DJ Mthly Prices"}</definedName>
    <definedName name="wrn.Fundamental." hidden="1">{#N/A,#N/A,TRUE,"CoverPage";#N/A,#N/A,TRUE,"Gas";#N/A,#N/A,TRUE,"Power";#N/A,#N/A,TRUE,"Historical DJ Mthly Prices"}</definedName>
    <definedName name="wrn.Fundamental2" localSheetId="9" hidden="1">{#N/A,#N/A,TRUE,"CoverPage";#N/A,#N/A,TRUE,"Gas";#N/A,#N/A,TRUE,"Power";#N/A,#N/A,TRUE,"Historical DJ Mthly Prices"}</definedName>
    <definedName name="wrn.Fundamental2" localSheetId="11" hidden="1">{#N/A,#N/A,TRUE,"CoverPage";#N/A,#N/A,TRUE,"Gas";#N/A,#N/A,TRUE,"Power";#N/A,#N/A,TRUE,"Historical DJ Mthly Prices"}</definedName>
    <definedName name="wrn.Fundamental2" localSheetId="12" hidden="1">{#N/A,#N/A,TRUE,"CoverPage";#N/A,#N/A,TRUE,"Gas";#N/A,#N/A,TRUE,"Power";#N/A,#N/A,TRUE,"Historical DJ Mthly Prices"}</definedName>
    <definedName name="wrn.Fundamental2" localSheetId="1" hidden="1">{#N/A,#N/A,TRUE,"CoverPage";#N/A,#N/A,TRUE,"Gas";#N/A,#N/A,TRUE,"Power";#N/A,#N/A,TRUE,"Historical DJ Mthly Prices"}</definedName>
    <definedName name="wrn.Fundamental2" localSheetId="3" hidden="1">{#N/A,#N/A,TRUE,"CoverPage";#N/A,#N/A,TRUE,"Gas";#N/A,#N/A,TRUE,"Power";#N/A,#N/A,TRUE,"Historical DJ Mthly Prices"}</definedName>
    <definedName name="wrn.Fundamental2" localSheetId="7" hidden="1">{#N/A,#N/A,TRUE,"CoverPage";#N/A,#N/A,TRUE,"Gas";#N/A,#N/A,TRUE,"Power";#N/A,#N/A,TRUE,"Historical DJ Mthly Prices"}</definedName>
    <definedName name="wrn.Fundamental2" localSheetId="10" hidden="1">{#N/A,#N/A,TRUE,"CoverPage";#N/A,#N/A,TRUE,"Gas";#N/A,#N/A,TRUE,"Power";#N/A,#N/A,TRUE,"Historical DJ Mthly Prices"}</definedName>
    <definedName name="wrn.Fundamental2" hidden="1">{#N/A,#N/A,TRUE,"CoverPage";#N/A,#N/A,TRUE,"Gas";#N/A,#N/A,TRUE,"Power";#N/A,#N/A,TRUE,"Historical DJ Mthly Prices"}</definedName>
    <definedName name="wrn.IEO." localSheetId="9" hidden="1">{#N/A,#N/A,FALSE,"SUMMARY";#N/A,#N/A,FALSE,"AE7616";#N/A,#N/A,FALSE,"AE7617";#N/A,#N/A,FALSE,"AE7618";#N/A,#N/A,FALSE,"AE7619"}</definedName>
    <definedName name="wrn.IEO." localSheetId="11" hidden="1">{#N/A,#N/A,FALSE,"SUMMARY";#N/A,#N/A,FALSE,"AE7616";#N/A,#N/A,FALSE,"AE7617";#N/A,#N/A,FALSE,"AE7618";#N/A,#N/A,FALSE,"AE7619"}</definedName>
    <definedName name="wrn.IEO." localSheetId="12" hidden="1">{#N/A,#N/A,FALSE,"SUMMARY";#N/A,#N/A,FALSE,"AE7616";#N/A,#N/A,FALSE,"AE7617";#N/A,#N/A,FALSE,"AE7618";#N/A,#N/A,FALSE,"AE7619"}</definedName>
    <definedName name="wrn.IEO." localSheetId="1" hidden="1">{#N/A,#N/A,FALSE,"SUMMARY";#N/A,#N/A,FALSE,"AE7616";#N/A,#N/A,FALSE,"AE7617";#N/A,#N/A,FALSE,"AE7618";#N/A,#N/A,FALSE,"AE7619"}</definedName>
    <definedName name="wrn.IEO." localSheetId="3" hidden="1">{#N/A,#N/A,FALSE,"SUMMARY";#N/A,#N/A,FALSE,"AE7616";#N/A,#N/A,FALSE,"AE7617";#N/A,#N/A,FALSE,"AE7618";#N/A,#N/A,FALSE,"AE7619"}</definedName>
    <definedName name="wrn.IEO." localSheetId="7" hidden="1">{#N/A,#N/A,FALSE,"SUMMARY";#N/A,#N/A,FALSE,"AE7616";#N/A,#N/A,FALSE,"AE7617";#N/A,#N/A,FALSE,"AE7618";#N/A,#N/A,FALSE,"AE7619"}</definedName>
    <definedName name="wrn.IEO." localSheetId="10" hidden="1">{#N/A,#N/A,FALSE,"SUMMARY";#N/A,#N/A,FALSE,"AE7616";#N/A,#N/A,FALSE,"AE7617";#N/A,#N/A,FALSE,"AE7618";#N/A,#N/A,FALSE,"AE7619"}</definedName>
    <definedName name="wrn.IEO." hidden="1">{#N/A,#N/A,FALSE,"SUMMARY";#N/A,#N/A,FALSE,"AE7616";#N/A,#N/A,FALSE,"AE7617";#N/A,#N/A,FALSE,"AE7618";#N/A,#N/A,FALSE,"AE7619"}</definedName>
    <definedName name="wrn.Incentive._.Overhead." localSheetId="9" hidden="1">{#N/A,#N/A,FALSE,"Coversheet";#N/A,#N/A,FALSE,"QA"}</definedName>
    <definedName name="wrn.Incentive._.Overhead." localSheetId="11" hidden="1">{#N/A,#N/A,FALSE,"Coversheet";#N/A,#N/A,FALSE,"QA"}</definedName>
    <definedName name="wrn.Incentive._.Overhead." localSheetId="12" hidden="1">{#N/A,#N/A,FALSE,"Coversheet";#N/A,#N/A,FALSE,"QA"}</definedName>
    <definedName name="wrn.Incentive._.Overhead." localSheetId="1" hidden="1">{#N/A,#N/A,FALSE,"Coversheet";#N/A,#N/A,FALSE,"QA"}</definedName>
    <definedName name="wrn.Incentive._.Overhead." localSheetId="3" hidden="1">{#N/A,#N/A,FALSE,"Coversheet";#N/A,#N/A,FALSE,"QA"}</definedName>
    <definedName name="wrn.Incentive._.Overhead." localSheetId="7" hidden="1">{#N/A,#N/A,FALSE,"Coversheet";#N/A,#N/A,FALSE,"QA"}</definedName>
    <definedName name="wrn.Incentive._.Overhead." localSheetId="10" hidden="1">{#N/A,#N/A,FALSE,"Coversheet";#N/A,#N/A,FALSE,"QA"}</definedName>
    <definedName name="wrn.Incentive._.Overhead." hidden="1">{#N/A,#N/A,FALSE,"Coversheet";#N/A,#N/A,FALSE,"QA"}</definedName>
    <definedName name="wrn.limit_reports." localSheetId="9" hidden="1">{#N/A,#N/A,FALSE,"Schedule F";#N/A,#N/A,FALSE,"Schedule G"}</definedName>
    <definedName name="wrn.limit_reports." localSheetId="11" hidden="1">{#N/A,#N/A,FALSE,"Schedule F";#N/A,#N/A,FALSE,"Schedule G"}</definedName>
    <definedName name="wrn.limit_reports." localSheetId="12" hidden="1">{#N/A,#N/A,FALSE,"Schedule F";#N/A,#N/A,FALSE,"Schedule G"}</definedName>
    <definedName name="wrn.limit_reports." localSheetId="1" hidden="1">{#N/A,#N/A,FALSE,"Schedule F";#N/A,#N/A,FALSE,"Schedule G"}</definedName>
    <definedName name="wrn.limit_reports." localSheetId="3" hidden="1">{#N/A,#N/A,FALSE,"Schedule F";#N/A,#N/A,FALSE,"Schedule G"}</definedName>
    <definedName name="wrn.limit_reports." localSheetId="7" hidden="1">{#N/A,#N/A,FALSE,"Schedule F";#N/A,#N/A,FALSE,"Schedule G"}</definedName>
    <definedName name="wrn.limit_reports." localSheetId="10" hidden="1">{#N/A,#N/A,FALSE,"Schedule F";#N/A,#N/A,FALSE,"Schedule G"}</definedName>
    <definedName name="wrn.limit_reports." hidden="1">{#N/A,#N/A,FALSE,"Schedule F";#N/A,#N/A,FALSE,"Schedule G"}</definedName>
    <definedName name="wrn.MARGIN_WO_QTR." localSheetId="9" hidden="1">{#N/A,#N/A,FALSE,"Month ";#N/A,#N/A,FALSE,"YTD";#N/A,#N/A,FALSE,"12 mo ended"}</definedName>
    <definedName name="wrn.MARGIN_WO_QTR." localSheetId="11" hidden="1">{#N/A,#N/A,FALSE,"Month ";#N/A,#N/A,FALSE,"YTD";#N/A,#N/A,FALSE,"12 mo ended"}</definedName>
    <definedName name="wrn.MARGIN_WO_QTR." localSheetId="12" hidden="1">{#N/A,#N/A,FALSE,"Month ";#N/A,#N/A,FALSE,"YTD";#N/A,#N/A,FALSE,"12 mo ended"}</definedName>
    <definedName name="wrn.MARGIN_WO_QTR." localSheetId="1" hidden="1">{#N/A,#N/A,FALSE,"Month ";#N/A,#N/A,FALSE,"YTD";#N/A,#N/A,FALSE,"12 mo ended"}</definedName>
    <definedName name="wrn.MARGIN_WO_QTR." localSheetId="3" hidden="1">{#N/A,#N/A,FALSE,"Month ";#N/A,#N/A,FALSE,"YTD";#N/A,#N/A,FALSE,"12 mo ended"}</definedName>
    <definedName name="wrn.MARGIN_WO_QTR." localSheetId="7" hidden="1">{#N/A,#N/A,FALSE,"Month ";#N/A,#N/A,FALSE,"YTD";#N/A,#N/A,FALSE,"12 mo ended"}</definedName>
    <definedName name="wrn.MARGIN_WO_QTR." localSheetId="10" hidden="1">{#N/A,#N/A,FALSE,"Month ";#N/A,#N/A,FALSE,"YTD";#N/A,#N/A,FALSE,"12 mo ended"}</definedName>
    <definedName name="wrn.MARGIN_WO_QTR." hidden="1">{#N/A,#N/A,FALSE,"Month ";#N/A,#N/A,FALSE,"YTD";#N/A,#N/A,FALSE,"12 mo ended"}</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11" hidden="1">{#N/A,#N/A,FALSE,"Loans";#N/A,#N/A,FALSE,"Program Costs";#N/A,#N/A,FALSE,"Measures";#N/A,#N/A,FALSE,"Net Lost Rev";#N/A,#N/A,FALSE,"Incentive"}</definedName>
    <definedName name="wrn.OR._.Carrying._.Charge._.JV." localSheetId="12" hidden="1">{#N/A,#N/A,FALSE,"Loans";#N/A,#N/A,FALSE,"Program Costs";#N/A,#N/A,FALSE,"Measures";#N/A,#N/A,FALSE,"Net Lost Rev";#N/A,#N/A,FALSE,"Incentive"}</definedName>
    <definedName name="wrn.OR._.Carrying._.Charge._.JV." localSheetId="7"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1" hidden="1">{#N/A,#N/A,FALSE,"Loans";#N/A,#N/A,FALSE,"Program Costs";#N/A,#N/A,FALSE,"Measures";#N/A,#N/A,FALSE,"Net Lost Rev";#N/A,#N/A,FALSE,"Incentive"}</definedName>
    <definedName name="wrn.OR._.Carrying._.Charge._.JV.1" localSheetId="12" hidden="1">{#N/A,#N/A,FALSE,"Loans";#N/A,#N/A,FALSE,"Program Costs";#N/A,#N/A,FALSE,"Measures";#N/A,#N/A,FALSE,"Net Lost Rev";#N/A,#N/A,FALSE,"Incentive"}</definedName>
    <definedName name="wrn.OR._.Carrying._.Charge._.JV.1" localSheetId="7"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localSheetId="9" hidden="1">{#N/A,#N/A,FALSE,"BASE";#N/A,#N/A,FALSE,"LOOPS";#N/A,#N/A,FALSE,"PLC"}</definedName>
    <definedName name="wrn.Project._.Services." localSheetId="11" hidden="1">{#N/A,#N/A,FALSE,"BASE";#N/A,#N/A,FALSE,"LOOPS";#N/A,#N/A,FALSE,"PLC"}</definedName>
    <definedName name="wrn.Project._.Services." localSheetId="12" hidden="1">{#N/A,#N/A,FALSE,"BASE";#N/A,#N/A,FALSE,"LOOPS";#N/A,#N/A,FALSE,"PLC"}</definedName>
    <definedName name="wrn.Project._.Services." localSheetId="1" hidden="1">{#N/A,#N/A,FALSE,"BASE";#N/A,#N/A,FALSE,"LOOPS";#N/A,#N/A,FALSE,"PLC"}</definedName>
    <definedName name="wrn.Project._.Services." localSheetId="3" hidden="1">{#N/A,#N/A,FALSE,"BASE";#N/A,#N/A,FALSE,"LOOPS";#N/A,#N/A,FALSE,"PLC"}</definedName>
    <definedName name="wrn.Project._.Services." localSheetId="7" hidden="1">{#N/A,#N/A,FALSE,"BASE";#N/A,#N/A,FALSE,"LOOPS";#N/A,#N/A,FALSE,"PLC"}</definedName>
    <definedName name="wrn.Project._.Services." localSheetId="10" hidden="1">{#N/A,#N/A,FALSE,"BASE";#N/A,#N/A,FALSE,"LOOPS";#N/A,#N/A,FALSE,"PLC"}</definedName>
    <definedName name="wrn.Project._.Services." hidden="1">{#N/A,#N/A,FALSE,"BASE";#N/A,#N/A,FALSE,"LOOPS";#N/A,#N/A,FALSE,"PLC"}</definedName>
    <definedName name="wrn.SCHEDULE." localSheetId="9" hidden="1">{#N/A,#N/A,FALSE,"7617 Fab";#N/A,#N/A,FALSE,"7617 NSK"}</definedName>
    <definedName name="wrn.SCHEDULE." localSheetId="11" hidden="1">{#N/A,#N/A,FALSE,"7617 Fab";#N/A,#N/A,FALSE,"7617 NSK"}</definedName>
    <definedName name="wrn.SCHEDULE." localSheetId="12" hidden="1">{#N/A,#N/A,FALSE,"7617 Fab";#N/A,#N/A,FALSE,"7617 NSK"}</definedName>
    <definedName name="wrn.SCHEDULE." localSheetId="1" hidden="1">{#N/A,#N/A,FALSE,"7617 Fab";#N/A,#N/A,FALSE,"7617 NSK"}</definedName>
    <definedName name="wrn.SCHEDULE." localSheetId="3" hidden="1">{#N/A,#N/A,FALSE,"7617 Fab";#N/A,#N/A,FALSE,"7617 NSK"}</definedName>
    <definedName name="wrn.SCHEDULE." localSheetId="7" hidden="1">{#N/A,#N/A,FALSE,"7617 Fab";#N/A,#N/A,FALSE,"7617 NSK"}</definedName>
    <definedName name="wrn.SCHEDULE." localSheetId="10" hidden="1">{#N/A,#N/A,FALSE,"7617 Fab";#N/A,#N/A,FALSE,"7617 NSK"}</definedName>
    <definedName name="wrn.SCHEDULE." hidden="1">{#N/A,#N/A,FALSE,"7617 Fab";#N/A,#N/A,FALSE,"7617 NSK"}</definedName>
    <definedName name="wrn.SLB." localSheetId="9" hidden="1">{#N/A,#N/A,FALSE,"SUMMARY";#N/A,#N/A,FALSE,"AE7616";#N/A,#N/A,FALSE,"AE7617";#N/A,#N/A,FALSE,"AE7618";#N/A,#N/A,FALSE,"AE7619";#N/A,#N/A,FALSE,"Target Materials"}</definedName>
    <definedName name="wrn.SLB." localSheetId="11" hidden="1">{#N/A,#N/A,FALSE,"SUMMARY";#N/A,#N/A,FALSE,"AE7616";#N/A,#N/A,FALSE,"AE7617";#N/A,#N/A,FALSE,"AE7618";#N/A,#N/A,FALSE,"AE7619";#N/A,#N/A,FALSE,"Target Materials"}</definedName>
    <definedName name="wrn.SLB." localSheetId="12" hidden="1">{#N/A,#N/A,FALSE,"SUMMARY";#N/A,#N/A,FALSE,"AE7616";#N/A,#N/A,FALSE,"AE7617";#N/A,#N/A,FALSE,"AE7618";#N/A,#N/A,FALSE,"AE7619";#N/A,#N/A,FALSE,"Target Materials"}</definedName>
    <definedName name="wrn.SLB." localSheetId="1" hidden="1">{#N/A,#N/A,FALSE,"SUMMARY";#N/A,#N/A,FALSE,"AE7616";#N/A,#N/A,FALSE,"AE7617";#N/A,#N/A,FALSE,"AE7618";#N/A,#N/A,FALSE,"AE7619";#N/A,#N/A,FALSE,"Target Materials"}</definedName>
    <definedName name="wrn.SLB." localSheetId="3" hidden="1">{#N/A,#N/A,FALSE,"SUMMARY";#N/A,#N/A,FALSE,"AE7616";#N/A,#N/A,FALSE,"AE7617";#N/A,#N/A,FALSE,"AE7618";#N/A,#N/A,FALSE,"AE7619";#N/A,#N/A,FALSE,"Target Materials"}</definedName>
    <definedName name="wrn.SLB." localSheetId="7" hidden="1">{#N/A,#N/A,FALSE,"SUMMARY";#N/A,#N/A,FALSE,"AE7616";#N/A,#N/A,FALSE,"AE7617";#N/A,#N/A,FALSE,"AE7618";#N/A,#N/A,FALSE,"AE7619";#N/A,#N/A,FALSE,"Target Materials"}</definedName>
    <definedName name="wrn.SLB." localSheetId="10"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9" hidden="1">{#N/A,#N/A,FALSE,"2002 Small Tool OH";#N/A,#N/A,FALSE,"QA"}</definedName>
    <definedName name="wrn.Small._.Tools._.Overhead." localSheetId="11" hidden="1">{#N/A,#N/A,FALSE,"2002 Small Tool OH";#N/A,#N/A,FALSE,"QA"}</definedName>
    <definedName name="wrn.Small._.Tools._.Overhead." localSheetId="12" hidden="1">{#N/A,#N/A,FALSE,"2002 Small Tool OH";#N/A,#N/A,FALSE,"QA"}</definedName>
    <definedName name="wrn.Small._.Tools._.Overhead." localSheetId="1" hidden="1">{#N/A,#N/A,FALSE,"2002 Small Tool OH";#N/A,#N/A,FALSE,"QA"}</definedName>
    <definedName name="wrn.Small._.Tools._.Overhead." localSheetId="3" hidden="1">{#N/A,#N/A,FALSE,"2002 Small Tool OH";#N/A,#N/A,FALSE,"QA"}</definedName>
    <definedName name="wrn.Small._.Tools._.Overhead." localSheetId="7" hidden="1">{#N/A,#N/A,FALSE,"2002 Small Tool OH";#N/A,#N/A,FALSE,"QA"}</definedName>
    <definedName name="wrn.Small._.Tools._.Overhead." localSheetId="10" hidden="1">{#N/A,#N/A,FALSE,"2002 Small Tool OH";#N/A,#N/A,FALSE,"QA"}</definedName>
    <definedName name="wrn.Small._.Tools._.Overhead." hidden="1">{#N/A,#N/A,FALSE,"2002 Small Tool OH";#N/A,#N/A,FALSE,"QA"}</definedName>
    <definedName name="wrn.Summary." localSheetId="9" hidden="1">{#N/A,#N/A,FALSE,"Summ";#N/A,#N/A,FALSE,"General"}</definedName>
    <definedName name="wrn.Summary." localSheetId="11" hidden="1">{#N/A,#N/A,FALSE,"Summ";#N/A,#N/A,FALSE,"General"}</definedName>
    <definedName name="wrn.Summary." localSheetId="12" hidden="1">{#N/A,#N/A,FALSE,"Summ";#N/A,#N/A,FALSE,"General"}</definedName>
    <definedName name="wrn.Summary." localSheetId="1" hidden="1">{#N/A,#N/A,FALSE,"Summ";#N/A,#N/A,FALSE,"General"}</definedName>
    <definedName name="wrn.Summary." localSheetId="3" hidden="1">{#N/A,#N/A,FALSE,"Summ";#N/A,#N/A,FALSE,"General"}</definedName>
    <definedName name="wrn.Summary." localSheetId="7" hidden="1">{#N/A,#N/A,FALSE,"Summ";#N/A,#N/A,FALSE,"General"}</definedName>
    <definedName name="wrn.Summary." localSheetId="10" hidden="1">{#N/A,#N/A,FALSE,"Summ";#N/A,#N/A,FALSE,"General"}</definedName>
    <definedName name="wrn.Summary." hidden="1">{#N/A,#N/A,FALSE,"Summ";#N/A,#N/A,FALSE,"General"}</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9" hidden="1">{#N/A,#N/A,FALSE,"Expenditures";#N/A,#N/A,FALSE,"Property Placed In-Service";#N/A,#N/A,FALSE,"Removals";#N/A,#N/A,FALSE,"Retirements";#N/A,#N/A,FALSE,"CWIP Balances";#N/A,#N/A,FALSE,"CWIP_Expend_Ratios";#N/A,#N/A,FALSE,"CWIP_Yr_End"}</definedName>
    <definedName name="wrn.USIM_Data_Abbrev." localSheetId="11" hidden="1">{#N/A,#N/A,FALSE,"Expenditures";#N/A,#N/A,FALSE,"Property Placed In-Service";#N/A,#N/A,FALSE,"Removals";#N/A,#N/A,FALSE,"Retirements";#N/A,#N/A,FALSE,"CWIP Balances";#N/A,#N/A,FALSE,"CWIP_Expend_Ratios";#N/A,#N/A,FALSE,"CWIP_Yr_End"}</definedName>
    <definedName name="wrn.USIM_Data_Abbrev." localSheetId="12" hidden="1">{#N/A,#N/A,FALSE,"Expenditures";#N/A,#N/A,FALSE,"Property Placed In-Service";#N/A,#N/A,FALSE,"Removals";#N/A,#N/A,FALSE,"Retirements";#N/A,#N/A,FALSE,"CWIP Balances";#N/A,#N/A,FALSE,"CWIP_Expend_Ratios";#N/A,#N/A,FALSE,"CWIP_Yr_End"}</definedName>
    <definedName name="wrn.USIM_Data_Abbrev." localSheetId="1" hidden="1">{#N/A,#N/A,FALSE,"Expenditures";#N/A,#N/A,FALSE,"Property Placed In-Service";#N/A,#N/A,FALSE,"Removals";#N/A,#N/A,FALSE,"Retirements";#N/A,#N/A,FALSE,"CWIP Balances";#N/A,#N/A,FALSE,"CWIP_Expend_Ratios";#N/A,#N/A,FALSE,"CWIP_Yr_End"}</definedName>
    <definedName name="wrn.USIM_Data_Abbrev." localSheetId="3" hidden="1">{#N/A,#N/A,FALSE,"Expenditures";#N/A,#N/A,FALSE,"Property Placed In-Service";#N/A,#N/A,FALSE,"Removals";#N/A,#N/A,FALSE,"Retirements";#N/A,#N/A,FALSE,"CWIP Balances";#N/A,#N/A,FALSE,"CWIP_Expend_Ratios";#N/A,#N/A,FALSE,"CWIP_Yr_End"}</definedName>
    <definedName name="wrn.USIM_Data_Abbrev." localSheetId="7" hidden="1">{#N/A,#N/A,FALSE,"Expenditures";#N/A,#N/A,FALSE,"Property Placed In-Service";#N/A,#N/A,FALSE,"Removals";#N/A,#N/A,FALSE,"Retirements";#N/A,#N/A,FALSE,"CWIP Balances";#N/A,#N/A,FALSE,"CWIP_Expend_Ratios";#N/A,#N/A,FALSE,"CWIP_Yr_End"}</definedName>
    <definedName name="wrn.USIM_Data_Abbrev." localSheetId="10"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9" hidden="1">{#N/A,#N/A,FALSE,"Expenditures";#N/A,#N/A,FALSE,"Property Placed In-Service";#N/A,#N/A,FALSE,"CWIP Balances"}</definedName>
    <definedName name="wrn.USIM_Data_Abbrev3." localSheetId="11" hidden="1">{#N/A,#N/A,FALSE,"Expenditures";#N/A,#N/A,FALSE,"Property Placed In-Service";#N/A,#N/A,FALSE,"CWIP Balances"}</definedName>
    <definedName name="wrn.USIM_Data_Abbrev3." localSheetId="12" hidden="1">{#N/A,#N/A,FALSE,"Expenditures";#N/A,#N/A,FALSE,"Property Placed In-Service";#N/A,#N/A,FALSE,"CWIP Balances"}</definedName>
    <definedName name="wrn.USIM_Data_Abbrev3." localSheetId="1" hidden="1">{#N/A,#N/A,FALSE,"Expenditures";#N/A,#N/A,FALSE,"Property Placed In-Service";#N/A,#N/A,FALSE,"CWIP Balances"}</definedName>
    <definedName name="wrn.USIM_Data_Abbrev3." localSheetId="3" hidden="1">{#N/A,#N/A,FALSE,"Expenditures";#N/A,#N/A,FALSE,"Property Placed In-Service";#N/A,#N/A,FALSE,"CWIP Balances"}</definedName>
    <definedName name="wrn.USIM_Data_Abbrev3." localSheetId="7" hidden="1">{#N/A,#N/A,FALSE,"Expenditures";#N/A,#N/A,FALSE,"Property Placed In-Service";#N/A,#N/A,FALSE,"CWIP Balances"}</definedName>
    <definedName name="wrn.USIM_Data_Abbrev3." localSheetId="10" hidden="1">{#N/A,#N/A,FALSE,"Expenditures";#N/A,#N/A,FALSE,"Property Placed In-Service";#N/A,#N/A,FALSE,"CWIP Balances"}</definedName>
    <definedName name="wrn.USIM_Data_Abbrev3." hidden="1">{#N/A,#N/A,FALSE,"Expenditures";#N/A,#N/A,FALSE,"Property Placed In-Service";#N/A,#N/A,FALSE,"CWIP Balances"}</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1"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2"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3"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7"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0"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9" hidden="1">{#N/A,#N/A,FALSE,"schA"}</definedName>
    <definedName name="www" localSheetId="11" hidden="1">{#N/A,#N/A,FALSE,"schA"}</definedName>
    <definedName name="www" localSheetId="12" hidden="1">{#N/A,#N/A,FALSE,"schA"}</definedName>
    <definedName name="www" localSheetId="1" hidden="1">{#N/A,#N/A,FALSE,"schA"}</definedName>
    <definedName name="www" localSheetId="3" hidden="1">{#N/A,#N/A,FALSE,"schA"}</definedName>
    <definedName name="www" localSheetId="7" hidden="1">{#N/A,#N/A,FALSE,"schA"}</definedName>
    <definedName name="www" localSheetId="10" hidden="1">{#N/A,#N/A,FALSE,"schA"}</definedName>
    <definedName name="www" hidden="1">{#N/A,#N/A,FALSE,"schA"}</definedName>
    <definedName name="x" localSheetId="9" hidden="1">{#N/A,#N/A,FALSE,"Coversheet";#N/A,#N/A,FALSE,"QA"}</definedName>
    <definedName name="x" localSheetId="11" hidden="1">{#N/A,#N/A,FALSE,"Coversheet";#N/A,#N/A,FALSE,"QA"}</definedName>
    <definedName name="x" localSheetId="12" hidden="1">{#N/A,#N/A,FALSE,"Coversheet";#N/A,#N/A,FALSE,"QA"}</definedName>
    <definedName name="x" localSheetId="1" hidden="1">{#N/A,#N/A,FALSE,"Coversheet";#N/A,#N/A,FALSE,"QA"}</definedName>
    <definedName name="x" localSheetId="3" hidden="1">{#N/A,#N/A,FALSE,"Coversheet";#N/A,#N/A,FALSE,"QA"}</definedName>
    <definedName name="x" localSheetId="7" hidden="1">{#N/A,#N/A,FALSE,"Coversheet";#N/A,#N/A,FALSE,"QA"}</definedName>
    <definedName name="x" localSheetId="10" hidden="1">{#N/A,#N/A,FALSE,"Coversheet";#N/A,#N/A,FALSE,"QA"}</definedName>
    <definedName name="x" hidden="1">{#N/A,#N/A,FALSE,"Coversheet";#N/A,#N/A,FALSE,"QA"}</definedName>
    <definedName name="xx" localSheetId="9" hidden="1">{#N/A,#N/A,FALSE,"Balance_Sheet";#N/A,#N/A,FALSE,"income_statement_monthly";#N/A,#N/A,FALSE,"income_statement_Quarter";#N/A,#N/A,FALSE,"income_statement_ytd";#N/A,#N/A,FALSE,"income_statement_12Months"}</definedName>
    <definedName name="xx" localSheetId="11" hidden="1">{#N/A,#N/A,FALSE,"Balance_Sheet";#N/A,#N/A,FALSE,"income_statement_monthly";#N/A,#N/A,FALSE,"income_statement_Quarter";#N/A,#N/A,FALSE,"income_statement_ytd";#N/A,#N/A,FALSE,"income_statement_12Months"}</definedName>
    <definedName name="xx" localSheetId="12" hidden="1">{#N/A,#N/A,FALSE,"Balance_Sheet";#N/A,#N/A,FALSE,"income_statement_monthly";#N/A,#N/A,FALSE,"income_statement_Quarter";#N/A,#N/A,FALSE,"income_statement_ytd";#N/A,#N/A,FALSE,"income_statement_12Months"}</definedName>
    <definedName name="xx" localSheetId="1" hidden="1">{#N/A,#N/A,FALSE,"Balance_Sheet";#N/A,#N/A,FALSE,"income_statement_monthly";#N/A,#N/A,FALSE,"income_statement_Quarter";#N/A,#N/A,FALSE,"income_statement_ytd";#N/A,#N/A,FALSE,"income_statement_12Months"}</definedName>
    <definedName name="xx" localSheetId="3" hidden="1">{#N/A,#N/A,FALSE,"Balance_Sheet";#N/A,#N/A,FALSE,"income_statement_monthly";#N/A,#N/A,FALSE,"income_statement_Quarter";#N/A,#N/A,FALSE,"income_statement_ytd";#N/A,#N/A,FALSE,"income_statement_12Months"}</definedName>
    <definedName name="xx" localSheetId="7" hidden="1">{#N/A,#N/A,FALSE,"Balance_Sheet";#N/A,#N/A,FALSE,"income_statement_monthly";#N/A,#N/A,FALSE,"income_statement_Quarter";#N/A,#N/A,FALSE,"income_statement_ytd";#N/A,#N/A,FALSE,"income_statement_12Months"}</definedName>
    <definedName name="xx" localSheetId="10"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y" hidden="1">'[6]12Mo08'!#REF!</definedName>
    <definedName name="yuf" localSheetId="9" hidden="1">{#N/A,#N/A,FALSE,"Summ";#N/A,#N/A,FALSE,"General"}</definedName>
    <definedName name="yuf" localSheetId="11" hidden="1">{#N/A,#N/A,FALSE,"Summ";#N/A,#N/A,FALSE,"General"}</definedName>
    <definedName name="yuf" localSheetId="12" hidden="1">{#N/A,#N/A,FALSE,"Summ";#N/A,#N/A,FALSE,"General"}</definedName>
    <definedName name="yuf" localSheetId="1" hidden="1">{#N/A,#N/A,FALSE,"Summ";#N/A,#N/A,FALSE,"General"}</definedName>
    <definedName name="yuf" localSheetId="3" hidden="1">{#N/A,#N/A,FALSE,"Summ";#N/A,#N/A,FALSE,"General"}</definedName>
    <definedName name="yuf" localSheetId="7" hidden="1">{#N/A,#N/A,FALSE,"Summ";#N/A,#N/A,FALSE,"General"}</definedName>
    <definedName name="yuf" localSheetId="10" hidden="1">{#N/A,#N/A,FALSE,"Summ";#N/A,#N/A,FALSE,"General"}</definedName>
    <definedName name="yuf" hidden="1">{#N/A,#N/A,FALSE,"Summ";#N/A,#N/A,FALSE,"General"}</definedName>
    <definedName name="z" localSheetId="9" hidden="1">{#N/A,#N/A,FALSE,"Coversheet";#N/A,#N/A,FALSE,"QA"}</definedName>
    <definedName name="z" localSheetId="11" hidden="1">{#N/A,#N/A,FALSE,"Coversheet";#N/A,#N/A,FALSE,"QA"}</definedName>
    <definedName name="z" localSheetId="12" hidden="1">{#N/A,#N/A,FALSE,"Coversheet";#N/A,#N/A,FALSE,"QA"}</definedName>
    <definedName name="z" localSheetId="1" hidden="1">{#N/A,#N/A,FALSE,"Coversheet";#N/A,#N/A,FALSE,"QA"}</definedName>
    <definedName name="z" localSheetId="3" hidden="1">{#N/A,#N/A,FALSE,"Coversheet";#N/A,#N/A,FALSE,"QA"}</definedName>
    <definedName name="z" localSheetId="7" hidden="1">{#N/A,#N/A,FALSE,"Coversheet";#N/A,#N/A,FALSE,"QA"}</definedName>
    <definedName name="z" localSheetId="10" hidden="1">{#N/A,#N/A,FALSE,"Coversheet";#N/A,#N/A,FALSE,"QA"}</definedName>
    <definedName name="z" hidden="1">{#N/A,#N/A,FALSE,"Coversheet";#N/A,#N/A,FALSE,"QA"}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8" l="1"/>
  <c r="S322" i="26" l="1"/>
  <c r="R320" i="26"/>
  <c r="O320" i="26"/>
  <c r="R319" i="26"/>
  <c r="O319" i="26"/>
  <c r="R318" i="26"/>
  <c r="O318" i="26"/>
  <c r="R317" i="26"/>
  <c r="O317" i="26"/>
  <c r="R316" i="26"/>
  <c r="O316" i="26"/>
  <c r="R315" i="26"/>
  <c r="O315" i="26"/>
  <c r="R314" i="26"/>
  <c r="O314" i="26"/>
  <c r="R313" i="26"/>
  <c r="O313" i="26"/>
  <c r="R312" i="26"/>
  <c r="O312" i="26"/>
  <c r="R311" i="26"/>
  <c r="O311" i="26"/>
  <c r="R310" i="26"/>
  <c r="O310" i="26"/>
  <c r="R309" i="26"/>
  <c r="O309" i="26"/>
  <c r="R307" i="26"/>
  <c r="O307" i="26"/>
  <c r="R306" i="26"/>
  <c r="O306" i="26"/>
  <c r="R305" i="26"/>
  <c r="O305" i="26"/>
  <c r="R304" i="26"/>
  <c r="O304" i="26"/>
  <c r="R303" i="26"/>
  <c r="O303" i="26"/>
  <c r="R302" i="26"/>
  <c r="O302" i="26"/>
  <c r="R301" i="26"/>
  <c r="O301" i="26"/>
  <c r="R300" i="26"/>
  <c r="O300" i="26"/>
  <c r="R299" i="26"/>
  <c r="O299" i="26"/>
  <c r="R298" i="26"/>
  <c r="O298" i="26"/>
  <c r="R297" i="26"/>
  <c r="O297" i="26"/>
  <c r="R296" i="26"/>
  <c r="O296" i="26"/>
  <c r="S294" i="26"/>
  <c r="R273" i="26"/>
  <c r="O273" i="26"/>
  <c r="R272" i="26"/>
  <c r="O272" i="26"/>
  <c r="R271" i="26"/>
  <c r="O271" i="26"/>
  <c r="R270" i="26"/>
  <c r="O270" i="26"/>
  <c r="R269" i="26"/>
  <c r="O269" i="26"/>
  <c r="R268" i="26"/>
  <c r="O268" i="26"/>
  <c r="R267" i="26"/>
  <c r="O267" i="26"/>
  <c r="R266" i="26"/>
  <c r="O266" i="26"/>
  <c r="R265" i="26"/>
  <c r="O265" i="26"/>
  <c r="R264" i="26"/>
  <c r="O264" i="26"/>
  <c r="R263" i="26"/>
  <c r="O263" i="26"/>
  <c r="R262" i="26"/>
  <c r="O262" i="26"/>
  <c r="R258" i="26"/>
  <c r="O258" i="26"/>
  <c r="R257" i="26"/>
  <c r="O257" i="26"/>
  <c r="R256" i="26"/>
  <c r="O256" i="26"/>
  <c r="R255" i="26"/>
  <c r="O255" i="26"/>
  <c r="R254" i="26"/>
  <c r="O254" i="26"/>
  <c r="R253" i="26"/>
  <c r="O253" i="26"/>
  <c r="R252" i="26"/>
  <c r="O252" i="26"/>
  <c r="R251" i="26"/>
  <c r="O251" i="26"/>
  <c r="R250" i="26"/>
  <c r="O250" i="26"/>
  <c r="R249" i="26"/>
  <c r="O249" i="26"/>
  <c r="R248" i="26"/>
  <c r="O248" i="26"/>
  <c r="R247" i="26"/>
  <c r="O247" i="26"/>
  <c r="R243" i="26"/>
  <c r="O243" i="26"/>
  <c r="R242" i="26"/>
  <c r="O242" i="26"/>
  <c r="R241" i="26"/>
  <c r="O241" i="26"/>
  <c r="R240" i="26"/>
  <c r="O240" i="26"/>
  <c r="R239" i="26"/>
  <c r="O239" i="26"/>
  <c r="R238" i="26"/>
  <c r="O238" i="26"/>
  <c r="R237" i="26"/>
  <c r="O237" i="26"/>
  <c r="R236" i="26"/>
  <c r="O236" i="26"/>
  <c r="R235" i="26"/>
  <c r="O235" i="26"/>
  <c r="R234" i="26"/>
  <c r="O234" i="26"/>
  <c r="R233" i="26"/>
  <c r="O233" i="26"/>
  <c r="R232" i="26"/>
  <c r="O232" i="26"/>
  <c r="R228" i="26"/>
  <c r="O228" i="26"/>
  <c r="R227" i="26"/>
  <c r="O227" i="26"/>
  <c r="R226" i="26"/>
  <c r="O226" i="26"/>
  <c r="R225" i="26"/>
  <c r="O225" i="26"/>
  <c r="R224" i="26"/>
  <c r="O224" i="26"/>
  <c r="R223" i="26"/>
  <c r="O223" i="26"/>
  <c r="R222" i="26"/>
  <c r="O222" i="26"/>
  <c r="R221" i="26"/>
  <c r="O221" i="26"/>
  <c r="R220" i="26"/>
  <c r="O220" i="26"/>
  <c r="R219" i="26"/>
  <c r="O219" i="26"/>
  <c r="R218" i="26"/>
  <c r="O218" i="26"/>
  <c r="R217" i="26"/>
  <c r="O217" i="26"/>
  <c r="O213" i="26"/>
  <c r="O212" i="26"/>
  <c r="O211" i="26"/>
  <c r="O210" i="26"/>
  <c r="O209" i="26"/>
  <c r="O208" i="26"/>
  <c r="O207" i="26"/>
  <c r="O206" i="26"/>
  <c r="O205" i="26"/>
  <c r="O204" i="26"/>
  <c r="O203" i="26"/>
  <c r="O202" i="26"/>
  <c r="R153" i="26"/>
  <c r="O153" i="26"/>
  <c r="R152" i="26"/>
  <c r="O152" i="26"/>
  <c r="R151" i="26"/>
  <c r="O151" i="26"/>
  <c r="R150" i="26"/>
  <c r="O150" i="26"/>
  <c r="R149" i="26"/>
  <c r="O149" i="26"/>
  <c r="R148" i="26"/>
  <c r="O148" i="26"/>
  <c r="R147" i="26"/>
  <c r="O147" i="26"/>
  <c r="R146" i="26"/>
  <c r="O146" i="26"/>
  <c r="R145" i="26"/>
  <c r="O145" i="26"/>
  <c r="R144" i="26"/>
  <c r="O144" i="26"/>
  <c r="R143" i="26"/>
  <c r="O143" i="26"/>
  <c r="R142" i="26"/>
  <c r="O142" i="26"/>
  <c r="R138" i="26"/>
  <c r="O138" i="26"/>
  <c r="R137" i="26"/>
  <c r="O137" i="26"/>
  <c r="R136" i="26"/>
  <c r="O136" i="26"/>
  <c r="R135" i="26"/>
  <c r="O135" i="26"/>
  <c r="R134" i="26"/>
  <c r="O134" i="26"/>
  <c r="R133" i="26"/>
  <c r="O133" i="26"/>
  <c r="R132" i="26"/>
  <c r="O132" i="26"/>
  <c r="R131" i="26"/>
  <c r="O131" i="26"/>
  <c r="R130" i="26"/>
  <c r="O130" i="26"/>
  <c r="R129" i="26"/>
  <c r="O129" i="26"/>
  <c r="R128" i="26"/>
  <c r="O128" i="26"/>
  <c r="R127" i="26"/>
  <c r="O127" i="26"/>
  <c r="R120" i="26"/>
  <c r="O120" i="26"/>
  <c r="R119" i="26"/>
  <c r="O119" i="26"/>
  <c r="R118" i="26"/>
  <c r="O118" i="26"/>
  <c r="R117" i="26"/>
  <c r="O117" i="26"/>
  <c r="R116" i="26"/>
  <c r="O116" i="26"/>
  <c r="R115" i="26"/>
  <c r="O115" i="26"/>
  <c r="R114" i="26"/>
  <c r="O114" i="26"/>
  <c r="R113" i="26"/>
  <c r="O113" i="26"/>
  <c r="R112" i="26"/>
  <c r="O112" i="26"/>
  <c r="R111" i="26"/>
  <c r="O111" i="26"/>
  <c r="R110" i="26"/>
  <c r="O110" i="26"/>
  <c r="R109" i="26"/>
  <c r="O109" i="26"/>
  <c r="R105" i="26"/>
  <c r="O105" i="26"/>
  <c r="R104" i="26"/>
  <c r="O104" i="26"/>
  <c r="R103" i="26"/>
  <c r="O103" i="26"/>
  <c r="R102" i="26"/>
  <c r="O102" i="26"/>
  <c r="R101" i="26"/>
  <c r="O101" i="26"/>
  <c r="R100" i="26"/>
  <c r="O100" i="26"/>
  <c r="R99" i="26"/>
  <c r="O99" i="26"/>
  <c r="R98" i="26"/>
  <c r="O98" i="26"/>
  <c r="R97" i="26"/>
  <c r="O97" i="26"/>
  <c r="R96" i="26"/>
  <c r="O96" i="26"/>
  <c r="R95" i="26"/>
  <c r="O95" i="26"/>
  <c r="R94" i="26"/>
  <c r="O94" i="26"/>
  <c r="R90" i="26"/>
  <c r="O90" i="26"/>
  <c r="R89" i="26"/>
  <c r="O89" i="26"/>
  <c r="R88" i="26"/>
  <c r="O88" i="26"/>
  <c r="R87" i="26"/>
  <c r="O87" i="26"/>
  <c r="R86" i="26"/>
  <c r="O86" i="26"/>
  <c r="R85" i="26"/>
  <c r="O85" i="26"/>
  <c r="R84" i="26"/>
  <c r="O84" i="26"/>
  <c r="R83" i="26"/>
  <c r="O83" i="26"/>
  <c r="R82" i="26"/>
  <c r="O82" i="26"/>
  <c r="R81" i="26"/>
  <c r="O81" i="26"/>
  <c r="R80" i="26"/>
  <c r="O80" i="26"/>
  <c r="R79" i="26"/>
  <c r="O79" i="26"/>
  <c r="R73" i="26"/>
  <c r="O73" i="26"/>
  <c r="R72" i="26"/>
  <c r="O72" i="26"/>
  <c r="R71" i="26"/>
  <c r="O71" i="26"/>
  <c r="R70" i="26"/>
  <c r="O70" i="26"/>
  <c r="R69" i="26"/>
  <c r="O69" i="26"/>
  <c r="R68" i="26"/>
  <c r="O68" i="26"/>
  <c r="R63" i="26"/>
  <c r="O63" i="26"/>
  <c r="R62" i="26"/>
  <c r="O62" i="26"/>
  <c r="R61" i="26"/>
  <c r="O61" i="26"/>
  <c r="R60" i="26"/>
  <c r="O60" i="26"/>
  <c r="R59" i="26"/>
  <c r="O59" i="26"/>
  <c r="R58" i="26"/>
  <c r="O58" i="26"/>
  <c r="R57" i="26"/>
  <c r="O57" i="26"/>
  <c r="R56" i="26"/>
  <c r="O56" i="26"/>
  <c r="R55" i="26"/>
  <c r="O55" i="26"/>
  <c r="R54" i="26"/>
  <c r="O54" i="26"/>
  <c r="R53" i="26"/>
  <c r="O53" i="26"/>
  <c r="R52" i="26"/>
  <c r="O52" i="26"/>
  <c r="R50" i="26"/>
  <c r="O50" i="26"/>
  <c r="R49" i="26"/>
  <c r="O49" i="26"/>
  <c r="R48" i="26"/>
  <c r="O48" i="26"/>
  <c r="R47" i="26"/>
  <c r="O47" i="26"/>
  <c r="R46" i="26"/>
  <c r="O46" i="26"/>
  <c r="R45" i="26"/>
  <c r="O45" i="26"/>
  <c r="R44" i="26"/>
  <c r="O44" i="26"/>
  <c r="R43" i="26"/>
  <c r="O43" i="26"/>
  <c r="R42" i="26"/>
  <c r="O42" i="26"/>
  <c r="R41" i="26"/>
  <c r="O41" i="26"/>
  <c r="R40" i="26"/>
  <c r="O40" i="26"/>
  <c r="R39" i="26"/>
  <c r="O39" i="26"/>
  <c r="R36" i="26"/>
  <c r="O36" i="26"/>
  <c r="R35" i="26"/>
  <c r="O35" i="26"/>
  <c r="R34" i="26"/>
  <c r="O34" i="26"/>
  <c r="R33" i="26"/>
  <c r="O33" i="26"/>
  <c r="R32" i="26"/>
  <c r="O32" i="26"/>
  <c r="R31" i="26"/>
  <c r="O31" i="26"/>
  <c r="R30" i="26"/>
  <c r="O30" i="26"/>
  <c r="R29" i="26"/>
  <c r="O29" i="26"/>
  <c r="R28" i="26"/>
  <c r="O28" i="26"/>
  <c r="R27" i="26"/>
  <c r="O27" i="26"/>
  <c r="R26" i="26"/>
  <c r="O26" i="26"/>
  <c r="O25" i="26"/>
  <c r="R21" i="26"/>
  <c r="O21" i="26"/>
  <c r="O20" i="26"/>
  <c r="R19" i="26"/>
  <c r="O19" i="26"/>
  <c r="R18" i="26"/>
  <c r="O18" i="26"/>
  <c r="R17" i="26"/>
  <c r="O17" i="26"/>
  <c r="R16" i="26"/>
  <c r="O16" i="26"/>
  <c r="R15" i="26"/>
  <c r="O15" i="26"/>
  <c r="R14" i="26"/>
  <c r="O14" i="26"/>
  <c r="R13" i="26"/>
  <c r="O13" i="26"/>
  <c r="R12" i="26"/>
  <c r="O12" i="26"/>
  <c r="R11" i="26"/>
  <c r="O11" i="26"/>
  <c r="R10" i="26"/>
  <c r="W322" i="26"/>
  <c r="V320" i="26"/>
  <c r="V319" i="26"/>
  <c r="V318" i="26"/>
  <c r="V317" i="26"/>
  <c r="V316" i="26"/>
  <c r="V315" i="26"/>
  <c r="V314" i="26"/>
  <c r="V313" i="26"/>
  <c r="V312" i="26"/>
  <c r="V311" i="26"/>
  <c r="V310" i="26"/>
  <c r="V309" i="26"/>
  <c r="V307" i="26"/>
  <c r="V306" i="26"/>
  <c r="V305" i="26"/>
  <c r="V304" i="26"/>
  <c r="V303" i="26"/>
  <c r="V302" i="26"/>
  <c r="V301" i="26"/>
  <c r="V300" i="26"/>
  <c r="V299" i="26"/>
  <c r="V298" i="26"/>
  <c r="V297" i="26"/>
  <c r="V296" i="26"/>
  <c r="W294" i="26"/>
  <c r="V290" i="26"/>
  <c r="V289" i="26"/>
  <c r="V288" i="26"/>
  <c r="V287" i="26"/>
  <c r="V286" i="26"/>
  <c r="V285" i="26"/>
  <c r="V284" i="26"/>
  <c r="V283" i="26"/>
  <c r="V282" i="26"/>
  <c r="V281" i="26"/>
  <c r="V280" i="26"/>
  <c r="V279" i="26"/>
  <c r="V273" i="26"/>
  <c r="V272" i="26"/>
  <c r="V271" i="26"/>
  <c r="V270" i="26"/>
  <c r="V269" i="26"/>
  <c r="V268" i="26"/>
  <c r="V267" i="26"/>
  <c r="V266" i="26"/>
  <c r="V265" i="26"/>
  <c r="V264" i="26"/>
  <c r="V263" i="26"/>
  <c r="V262" i="26"/>
  <c r="V258" i="26"/>
  <c r="V257" i="26"/>
  <c r="V256" i="26"/>
  <c r="V255" i="26"/>
  <c r="V254" i="26"/>
  <c r="V253" i="26"/>
  <c r="V252" i="26"/>
  <c r="V251" i="26"/>
  <c r="V250" i="26"/>
  <c r="V249" i="26"/>
  <c r="V248" i="26"/>
  <c r="V247" i="26"/>
  <c r="V243" i="26"/>
  <c r="V242" i="26"/>
  <c r="V241" i="26"/>
  <c r="V240" i="26"/>
  <c r="V239" i="26"/>
  <c r="V238" i="26"/>
  <c r="V237" i="26"/>
  <c r="V236" i="26"/>
  <c r="V235" i="26"/>
  <c r="V234" i="26"/>
  <c r="V233" i="26"/>
  <c r="V232" i="26"/>
  <c r="V228" i="26"/>
  <c r="V227" i="26"/>
  <c r="V226" i="26"/>
  <c r="V225" i="26"/>
  <c r="V224" i="26"/>
  <c r="V223" i="26"/>
  <c r="V222" i="26"/>
  <c r="V221" i="26"/>
  <c r="V220" i="26"/>
  <c r="V219" i="26"/>
  <c r="V218" i="26"/>
  <c r="V217" i="26"/>
  <c r="V213" i="26"/>
  <c r="V212" i="26"/>
  <c r="V211" i="26"/>
  <c r="V210" i="26"/>
  <c r="V209" i="26"/>
  <c r="V208" i="26"/>
  <c r="V207" i="26"/>
  <c r="V206" i="26"/>
  <c r="V205" i="26"/>
  <c r="V204" i="26"/>
  <c r="V203" i="26"/>
  <c r="V202" i="26"/>
  <c r="V198" i="26"/>
  <c r="V197" i="26"/>
  <c r="V196" i="26"/>
  <c r="V195" i="26"/>
  <c r="V194" i="26"/>
  <c r="V193" i="26"/>
  <c r="V192" i="26"/>
  <c r="V191" i="26"/>
  <c r="V190" i="26"/>
  <c r="V189" i="26"/>
  <c r="V188" i="26"/>
  <c r="V187" i="26"/>
  <c r="V183" i="26"/>
  <c r="V182" i="26"/>
  <c r="V181" i="26"/>
  <c r="V180" i="26"/>
  <c r="V179" i="26"/>
  <c r="V178" i="26"/>
  <c r="V177" i="26"/>
  <c r="V176" i="26"/>
  <c r="V175" i="26"/>
  <c r="V174" i="26"/>
  <c r="V173" i="26"/>
  <c r="V172" i="26"/>
  <c r="V168" i="26"/>
  <c r="V167" i="26"/>
  <c r="V166" i="26"/>
  <c r="V165" i="26"/>
  <c r="V164" i="26"/>
  <c r="V163" i="26"/>
  <c r="V162" i="26"/>
  <c r="V161" i="26"/>
  <c r="V160" i="26"/>
  <c r="V159" i="26"/>
  <c r="V158" i="26"/>
  <c r="V157" i="26"/>
  <c r="V153" i="26"/>
  <c r="V152" i="26"/>
  <c r="V151" i="26"/>
  <c r="V150" i="26"/>
  <c r="V149" i="26"/>
  <c r="V148" i="26"/>
  <c r="V147" i="26"/>
  <c r="V146" i="26"/>
  <c r="V145" i="26"/>
  <c r="V144" i="26"/>
  <c r="V143" i="26"/>
  <c r="V142" i="26"/>
  <c r="V138" i="26"/>
  <c r="V137" i="26"/>
  <c r="V136" i="26"/>
  <c r="V135" i="26"/>
  <c r="V134" i="26"/>
  <c r="V133" i="26"/>
  <c r="V132" i="26"/>
  <c r="V131" i="26"/>
  <c r="V130" i="26"/>
  <c r="V129" i="26"/>
  <c r="V128" i="26"/>
  <c r="V127" i="26"/>
  <c r="V120" i="26"/>
  <c r="V119" i="26"/>
  <c r="V118" i="26"/>
  <c r="V117" i="26"/>
  <c r="V116" i="26"/>
  <c r="V115" i="26"/>
  <c r="V114" i="26"/>
  <c r="V113" i="26"/>
  <c r="V112" i="26"/>
  <c r="V111" i="26"/>
  <c r="V110" i="26"/>
  <c r="V109" i="26"/>
  <c r="V105" i="26"/>
  <c r="V104" i="26"/>
  <c r="V103" i="26"/>
  <c r="V102" i="26"/>
  <c r="V101" i="26"/>
  <c r="V100" i="26"/>
  <c r="V99" i="26"/>
  <c r="V98" i="26"/>
  <c r="V97" i="26"/>
  <c r="V96" i="26"/>
  <c r="V95" i="26"/>
  <c r="V94" i="26"/>
  <c r="V90" i="26"/>
  <c r="V89" i="26"/>
  <c r="V88" i="26"/>
  <c r="V87" i="26"/>
  <c r="V86" i="26"/>
  <c r="V85" i="26"/>
  <c r="V84" i="26"/>
  <c r="V83" i="26"/>
  <c r="V82" i="26"/>
  <c r="V81" i="26"/>
  <c r="V80" i="26"/>
  <c r="V79" i="26"/>
  <c r="V73" i="26"/>
  <c r="V72" i="26"/>
  <c r="V71" i="26"/>
  <c r="V70" i="26"/>
  <c r="V69" i="26"/>
  <c r="V68" i="26"/>
  <c r="V63" i="26"/>
  <c r="V62" i="26"/>
  <c r="V61" i="26"/>
  <c r="V60" i="26"/>
  <c r="V59" i="26"/>
  <c r="V58" i="26"/>
  <c r="V57" i="26"/>
  <c r="V56" i="26"/>
  <c r="V55" i="26"/>
  <c r="V54" i="26"/>
  <c r="V53" i="26"/>
  <c r="V52" i="26"/>
  <c r="V50" i="26"/>
  <c r="V49" i="26"/>
  <c r="V48" i="26"/>
  <c r="V47" i="26"/>
  <c r="V46" i="26"/>
  <c r="V45" i="26"/>
  <c r="V44" i="26"/>
  <c r="V43" i="26"/>
  <c r="V42" i="26"/>
  <c r="V41" i="26"/>
  <c r="V40" i="26"/>
  <c r="V39" i="26"/>
  <c r="V36" i="26"/>
  <c r="V35" i="26"/>
  <c r="V34" i="26"/>
  <c r="V33" i="26"/>
  <c r="V32" i="26"/>
  <c r="V31" i="26"/>
  <c r="V30" i="26"/>
  <c r="V29" i="26"/>
  <c r="V28" i="26"/>
  <c r="V27" i="26"/>
  <c r="V26" i="26"/>
  <c r="V25" i="26"/>
  <c r="O10" i="26"/>
  <c r="E20" i="11" l="1"/>
  <c r="E19" i="11"/>
  <c r="E18" i="11"/>
  <c r="E17" i="11"/>
  <c r="E16" i="11"/>
  <c r="E15" i="11"/>
  <c r="E14" i="11"/>
  <c r="E13" i="11"/>
  <c r="E12" i="11"/>
  <c r="E11" i="11"/>
  <c r="E10" i="11"/>
  <c r="E9" i="11"/>
  <c r="Y323" i="26" l="1"/>
  <c r="T320" i="26"/>
  <c r="H320" i="26"/>
  <c r="L320" i="26" s="1"/>
  <c r="X319" i="26"/>
  <c r="H319" i="26"/>
  <c r="L319" i="26" s="1"/>
  <c r="X318" i="26"/>
  <c r="H318" i="26"/>
  <c r="L318" i="26" s="1"/>
  <c r="H317" i="26"/>
  <c r="L317" i="26" s="1"/>
  <c r="H316" i="26"/>
  <c r="L316" i="26" s="1"/>
  <c r="H315" i="26"/>
  <c r="L315" i="26" s="1"/>
  <c r="T314" i="26"/>
  <c r="H314" i="26"/>
  <c r="L314" i="26" s="1"/>
  <c r="H313" i="26"/>
  <c r="L313" i="26" s="1"/>
  <c r="T312" i="26"/>
  <c r="H312" i="26"/>
  <c r="L312" i="26" s="1"/>
  <c r="T311" i="26"/>
  <c r="H311" i="26"/>
  <c r="L311" i="26" s="1"/>
  <c r="H310" i="26"/>
  <c r="L310" i="26" s="1"/>
  <c r="W309" i="26"/>
  <c r="P309" i="26"/>
  <c r="P310" i="26" s="1"/>
  <c r="K309" i="26"/>
  <c r="K310" i="26" s="1"/>
  <c r="K311" i="26" s="1"/>
  <c r="K312" i="26" s="1"/>
  <c r="K313" i="26" s="1"/>
  <c r="K314" i="26" s="1"/>
  <c r="K315" i="26" s="1"/>
  <c r="K316" i="26" s="1"/>
  <c r="K317" i="26" s="1"/>
  <c r="K318" i="26" s="1"/>
  <c r="K319" i="26" s="1"/>
  <c r="K320" i="26" s="1"/>
  <c r="H309" i="26"/>
  <c r="L309" i="26" s="1"/>
  <c r="M309" i="26" s="1"/>
  <c r="G309" i="26"/>
  <c r="G310" i="26" s="1"/>
  <c r="G311" i="26" s="1"/>
  <c r="G312" i="26" s="1"/>
  <c r="G313" i="26" s="1"/>
  <c r="G314" i="26" s="1"/>
  <c r="G315" i="26" s="1"/>
  <c r="G316" i="26" s="1"/>
  <c r="G317" i="26" s="1"/>
  <c r="G318" i="26" s="1"/>
  <c r="G319" i="26" s="1"/>
  <c r="G320" i="26" s="1"/>
  <c r="E309" i="26"/>
  <c r="H307" i="26"/>
  <c r="L307" i="26" s="1"/>
  <c r="H306" i="26"/>
  <c r="L306" i="26" s="1"/>
  <c r="T305" i="26"/>
  <c r="H305" i="26"/>
  <c r="L305" i="26" s="1"/>
  <c r="L304" i="26"/>
  <c r="H304" i="26"/>
  <c r="L303" i="26"/>
  <c r="H303" i="26"/>
  <c r="H302" i="26"/>
  <c r="L302" i="26" s="1"/>
  <c r="H301" i="26"/>
  <c r="L301" i="26" s="1"/>
  <c r="H300" i="26"/>
  <c r="L300" i="26" s="1"/>
  <c r="H299" i="26"/>
  <c r="L299" i="26" s="1"/>
  <c r="T298" i="26"/>
  <c r="H298" i="26"/>
  <c r="L298" i="26" s="1"/>
  <c r="K297" i="26"/>
  <c r="K298" i="26" s="1"/>
  <c r="K299" i="26" s="1"/>
  <c r="K300" i="26" s="1"/>
  <c r="K301" i="26" s="1"/>
  <c r="K302" i="26" s="1"/>
  <c r="K303" i="26" s="1"/>
  <c r="K304" i="26" s="1"/>
  <c r="K305" i="26" s="1"/>
  <c r="K306" i="26" s="1"/>
  <c r="K307" i="26" s="1"/>
  <c r="H297" i="26"/>
  <c r="L297" i="26" s="1"/>
  <c r="W296" i="26"/>
  <c r="S296" i="26"/>
  <c r="K296" i="26"/>
  <c r="H296" i="26"/>
  <c r="L296" i="26" s="1"/>
  <c r="M296" i="26" s="1"/>
  <c r="M297" i="26" s="1"/>
  <c r="M298" i="26" s="1"/>
  <c r="M299" i="26" s="1"/>
  <c r="M300" i="26" s="1"/>
  <c r="M301" i="26" s="1"/>
  <c r="G296" i="26"/>
  <c r="G297" i="26" s="1"/>
  <c r="G298" i="26" s="1"/>
  <c r="G299" i="26" s="1"/>
  <c r="G300" i="26" s="1"/>
  <c r="G301" i="26" s="1"/>
  <c r="G302" i="26" s="1"/>
  <c r="G303" i="26" s="1"/>
  <c r="G304" i="26" s="1"/>
  <c r="G305" i="26" s="1"/>
  <c r="G306" i="26" s="1"/>
  <c r="G307" i="26" s="1"/>
  <c r="E296" i="26"/>
  <c r="E297" i="26" s="1"/>
  <c r="E298" i="26" s="1"/>
  <c r="E299" i="26" s="1"/>
  <c r="E300" i="26" s="1"/>
  <c r="AB292" i="26"/>
  <c r="AA292" i="26"/>
  <c r="Z292" i="26"/>
  <c r="R292" i="26"/>
  <c r="Q292" i="26"/>
  <c r="X290" i="26"/>
  <c r="T290" i="26"/>
  <c r="H290" i="26"/>
  <c r="L290" i="26" s="1"/>
  <c r="X289" i="26"/>
  <c r="T289" i="26"/>
  <c r="H289" i="26"/>
  <c r="L289" i="26" s="1"/>
  <c r="X288" i="26"/>
  <c r="T288" i="26"/>
  <c r="H288" i="26"/>
  <c r="L288" i="26" s="1"/>
  <c r="X287" i="26"/>
  <c r="T287" i="26"/>
  <c r="H287" i="26"/>
  <c r="L287" i="26" s="1"/>
  <c r="X286" i="26"/>
  <c r="T286" i="26"/>
  <c r="H286" i="26"/>
  <c r="L286" i="26" s="1"/>
  <c r="X285" i="26"/>
  <c r="T285" i="26"/>
  <c r="H285" i="26"/>
  <c r="L285" i="26" s="1"/>
  <c r="X284" i="26"/>
  <c r="T284" i="26"/>
  <c r="H284" i="26"/>
  <c r="L284" i="26" s="1"/>
  <c r="X283" i="26"/>
  <c r="T283" i="26"/>
  <c r="H283" i="26"/>
  <c r="L283" i="26" s="1"/>
  <c r="X282" i="26"/>
  <c r="T282" i="26"/>
  <c r="H282" i="26"/>
  <c r="L282" i="26" s="1"/>
  <c r="X281" i="26"/>
  <c r="T281" i="26"/>
  <c r="H281" i="26"/>
  <c r="L281" i="26" s="1"/>
  <c r="X280" i="26"/>
  <c r="T280" i="26"/>
  <c r="H280" i="26"/>
  <c r="L280" i="26" s="1"/>
  <c r="X279" i="26"/>
  <c r="Y279" i="26" s="1"/>
  <c r="T279" i="26"/>
  <c r="S279" i="26"/>
  <c r="S280" i="26" s="1"/>
  <c r="S281" i="26" s="1"/>
  <c r="S282" i="26" s="1"/>
  <c r="S283" i="26" s="1"/>
  <c r="S284" i="26" s="1"/>
  <c r="S285" i="26" s="1"/>
  <c r="S286" i="26" s="1"/>
  <c r="S287" i="26" s="1"/>
  <c r="S288" i="26" s="1"/>
  <c r="S289" i="26" s="1"/>
  <c r="S290" i="26" s="1"/>
  <c r="P279" i="26"/>
  <c r="K279" i="26"/>
  <c r="K280" i="26" s="1"/>
  <c r="K281" i="26" s="1"/>
  <c r="K282" i="26" s="1"/>
  <c r="K283" i="26" s="1"/>
  <c r="K284" i="26" s="1"/>
  <c r="K285" i="26" s="1"/>
  <c r="K286" i="26" s="1"/>
  <c r="K287" i="26" s="1"/>
  <c r="K288" i="26" s="1"/>
  <c r="K289" i="26" s="1"/>
  <c r="K290" i="26" s="1"/>
  <c r="H279" i="26"/>
  <c r="L279" i="26" s="1"/>
  <c r="M279" i="26" s="1"/>
  <c r="G279" i="26"/>
  <c r="G280" i="26" s="1"/>
  <c r="G281" i="26" s="1"/>
  <c r="G282" i="26" s="1"/>
  <c r="G283" i="26" s="1"/>
  <c r="G284" i="26" s="1"/>
  <c r="G285" i="26" s="1"/>
  <c r="G286" i="26" s="1"/>
  <c r="G287" i="26" s="1"/>
  <c r="G288" i="26" s="1"/>
  <c r="G289" i="26" s="1"/>
  <c r="G290" i="26" s="1"/>
  <c r="E279" i="26"/>
  <c r="H273" i="26"/>
  <c r="L273" i="26" s="1"/>
  <c r="H272" i="26"/>
  <c r="L272" i="26" s="1"/>
  <c r="H271" i="26"/>
  <c r="L271" i="26" s="1"/>
  <c r="T270" i="26"/>
  <c r="H270" i="26"/>
  <c r="L270" i="26" s="1"/>
  <c r="H269" i="26"/>
  <c r="L269" i="26" s="1"/>
  <c r="H268" i="26"/>
  <c r="L268" i="26" s="1"/>
  <c r="X267" i="26"/>
  <c r="H267" i="26"/>
  <c r="L267" i="26" s="1"/>
  <c r="T266" i="26"/>
  <c r="H266" i="26"/>
  <c r="L266" i="26" s="1"/>
  <c r="H265" i="26"/>
  <c r="L265" i="26" s="1"/>
  <c r="H264" i="26"/>
  <c r="L264" i="26" s="1"/>
  <c r="H263" i="26"/>
  <c r="L263" i="26" s="1"/>
  <c r="S262" i="26"/>
  <c r="P262" i="26"/>
  <c r="K262" i="26"/>
  <c r="K263" i="26" s="1"/>
  <c r="K264" i="26" s="1"/>
  <c r="K265" i="26" s="1"/>
  <c r="K266" i="26" s="1"/>
  <c r="K267" i="26" s="1"/>
  <c r="K268" i="26" s="1"/>
  <c r="K269" i="26" s="1"/>
  <c r="K270" i="26" s="1"/>
  <c r="K271" i="26" s="1"/>
  <c r="K272" i="26" s="1"/>
  <c r="K273" i="26" s="1"/>
  <c r="H262" i="26"/>
  <c r="L262" i="26" s="1"/>
  <c r="M262" i="26" s="1"/>
  <c r="M263" i="26" s="1"/>
  <c r="G262" i="26"/>
  <c r="G263" i="26" s="1"/>
  <c r="G264" i="26" s="1"/>
  <c r="E262" i="26"/>
  <c r="E263" i="26" s="1"/>
  <c r="E264" i="26" s="1"/>
  <c r="E265" i="26" s="1"/>
  <c r="H258" i="26"/>
  <c r="L258" i="26" s="1"/>
  <c r="H257" i="26"/>
  <c r="L257" i="26" s="1"/>
  <c r="H256" i="26"/>
  <c r="L256" i="26" s="1"/>
  <c r="T255" i="26"/>
  <c r="H255" i="26"/>
  <c r="L255" i="26" s="1"/>
  <c r="H254" i="26"/>
  <c r="L254" i="26" s="1"/>
  <c r="H253" i="26"/>
  <c r="L253" i="26" s="1"/>
  <c r="X252" i="26"/>
  <c r="T252" i="26"/>
  <c r="H252" i="26"/>
  <c r="L252" i="26" s="1"/>
  <c r="H251" i="26"/>
  <c r="L251" i="26" s="1"/>
  <c r="H250" i="26"/>
  <c r="L250" i="26" s="1"/>
  <c r="H249" i="26"/>
  <c r="L249" i="26" s="1"/>
  <c r="H248" i="26"/>
  <c r="L248" i="26" s="1"/>
  <c r="W247" i="26"/>
  <c r="W248" i="26" s="1"/>
  <c r="P247" i="26"/>
  <c r="P248" i="26" s="1"/>
  <c r="K247" i="26"/>
  <c r="K248" i="26" s="1"/>
  <c r="K249" i="26" s="1"/>
  <c r="K250" i="26" s="1"/>
  <c r="K251" i="26" s="1"/>
  <c r="K252" i="26" s="1"/>
  <c r="K253" i="26" s="1"/>
  <c r="K254" i="26" s="1"/>
  <c r="K255" i="26" s="1"/>
  <c r="K256" i="26" s="1"/>
  <c r="K257" i="26" s="1"/>
  <c r="K258" i="26" s="1"/>
  <c r="H247" i="26"/>
  <c r="L247" i="26" s="1"/>
  <c r="M247" i="26" s="1"/>
  <c r="G247" i="26"/>
  <c r="E247" i="26"/>
  <c r="E248" i="26" s="1"/>
  <c r="H243" i="26"/>
  <c r="L243" i="26" s="1"/>
  <c r="H242" i="26"/>
  <c r="L242" i="26" s="1"/>
  <c r="H241" i="26"/>
  <c r="L241" i="26" s="1"/>
  <c r="T240" i="26"/>
  <c r="H240" i="26"/>
  <c r="L240" i="26" s="1"/>
  <c r="H239" i="26"/>
  <c r="L239" i="26" s="1"/>
  <c r="H238" i="26"/>
  <c r="L238" i="26" s="1"/>
  <c r="H237" i="26"/>
  <c r="L237" i="26" s="1"/>
  <c r="H236" i="26"/>
  <c r="L236" i="26" s="1"/>
  <c r="H235" i="26"/>
  <c r="L235" i="26" s="1"/>
  <c r="I234" i="26"/>
  <c r="H234" i="26"/>
  <c r="L234" i="26" s="1"/>
  <c r="X233" i="26"/>
  <c r="T233" i="26"/>
  <c r="H233" i="26"/>
  <c r="L233" i="26" s="1"/>
  <c r="S232" i="26"/>
  <c r="S233" i="26" s="1"/>
  <c r="P232" i="26"/>
  <c r="K232" i="26"/>
  <c r="K233" i="26" s="1"/>
  <c r="K234" i="26" s="1"/>
  <c r="K235" i="26" s="1"/>
  <c r="K236" i="26" s="1"/>
  <c r="K237" i="26" s="1"/>
  <c r="K238" i="26" s="1"/>
  <c r="K239" i="26" s="1"/>
  <c r="K240" i="26" s="1"/>
  <c r="K241" i="26" s="1"/>
  <c r="K242" i="26" s="1"/>
  <c r="K243" i="26" s="1"/>
  <c r="H232" i="26"/>
  <c r="L232" i="26" s="1"/>
  <c r="M232" i="26" s="1"/>
  <c r="G232" i="26"/>
  <c r="G233" i="26" s="1"/>
  <c r="G234" i="26" s="1"/>
  <c r="G235" i="26" s="1"/>
  <c r="G236" i="26" s="1"/>
  <c r="G237" i="26" s="1"/>
  <c r="G238" i="26" s="1"/>
  <c r="G239" i="26" s="1"/>
  <c r="G240" i="26" s="1"/>
  <c r="G241" i="26" s="1"/>
  <c r="G242" i="26" s="1"/>
  <c r="G243" i="26" s="1"/>
  <c r="E232" i="26"/>
  <c r="E233" i="26" s="1"/>
  <c r="E234" i="26" s="1"/>
  <c r="E235" i="26" s="1"/>
  <c r="H228" i="26"/>
  <c r="L228" i="26" s="1"/>
  <c r="H227" i="26"/>
  <c r="L227" i="26" s="1"/>
  <c r="H226" i="26"/>
  <c r="L226" i="26" s="1"/>
  <c r="H225" i="26"/>
  <c r="L225" i="26" s="1"/>
  <c r="T224" i="26"/>
  <c r="H224" i="26"/>
  <c r="L224" i="26" s="1"/>
  <c r="H223" i="26"/>
  <c r="L223" i="26" s="1"/>
  <c r="H222" i="26"/>
  <c r="L222" i="26" s="1"/>
  <c r="H221" i="26"/>
  <c r="L221" i="26" s="1"/>
  <c r="H220" i="26"/>
  <c r="L220" i="26" s="1"/>
  <c r="H219" i="26"/>
  <c r="L219" i="26" s="1"/>
  <c r="H218" i="26"/>
  <c r="L218" i="26" s="1"/>
  <c r="W217" i="26"/>
  <c r="W218" i="26" s="1"/>
  <c r="X217" i="26"/>
  <c r="Y217" i="26" s="1"/>
  <c r="P217" i="26"/>
  <c r="K217" i="26"/>
  <c r="K218" i="26" s="1"/>
  <c r="K219" i="26" s="1"/>
  <c r="K220" i="26" s="1"/>
  <c r="K221" i="26" s="1"/>
  <c r="K222" i="26" s="1"/>
  <c r="K223" i="26" s="1"/>
  <c r="K224" i="26" s="1"/>
  <c r="K225" i="26" s="1"/>
  <c r="K226" i="26" s="1"/>
  <c r="K227" i="26" s="1"/>
  <c r="K228" i="26" s="1"/>
  <c r="H217" i="26"/>
  <c r="L217" i="26" s="1"/>
  <c r="M217" i="26" s="1"/>
  <c r="M218" i="26" s="1"/>
  <c r="G217" i="26"/>
  <c r="E217" i="26"/>
  <c r="E218" i="26" s="1"/>
  <c r="X213" i="26"/>
  <c r="T213" i="26"/>
  <c r="H213" i="26"/>
  <c r="L213" i="26" s="1"/>
  <c r="X212" i="26"/>
  <c r="T212" i="26"/>
  <c r="H212" i="26"/>
  <c r="L212" i="26" s="1"/>
  <c r="X211" i="26"/>
  <c r="T211" i="26"/>
  <c r="H211" i="26"/>
  <c r="L211" i="26" s="1"/>
  <c r="X210" i="26"/>
  <c r="T210" i="26"/>
  <c r="H210" i="26"/>
  <c r="L210" i="26" s="1"/>
  <c r="X209" i="26"/>
  <c r="T209" i="26"/>
  <c r="H209" i="26"/>
  <c r="L209" i="26" s="1"/>
  <c r="X208" i="26"/>
  <c r="T208" i="26"/>
  <c r="H208" i="26"/>
  <c r="L208" i="26" s="1"/>
  <c r="X207" i="26"/>
  <c r="T207" i="26"/>
  <c r="H207" i="26"/>
  <c r="L207" i="26" s="1"/>
  <c r="X206" i="26"/>
  <c r="T206" i="26"/>
  <c r="H206" i="26"/>
  <c r="L206" i="26" s="1"/>
  <c r="X205" i="26"/>
  <c r="T205" i="26"/>
  <c r="H205" i="26"/>
  <c r="L205" i="26" s="1"/>
  <c r="X204" i="26"/>
  <c r="T204" i="26"/>
  <c r="H204" i="26"/>
  <c r="L204" i="26" s="1"/>
  <c r="X203" i="26"/>
  <c r="T203" i="26"/>
  <c r="K203" i="26"/>
  <c r="K204" i="26" s="1"/>
  <c r="K205" i="26" s="1"/>
  <c r="K206" i="26" s="1"/>
  <c r="K207" i="26" s="1"/>
  <c r="K208" i="26" s="1"/>
  <c r="K209" i="26" s="1"/>
  <c r="K210" i="26" s="1"/>
  <c r="K211" i="26" s="1"/>
  <c r="K212" i="26" s="1"/>
  <c r="K213" i="26" s="1"/>
  <c r="H203" i="26"/>
  <c r="L203" i="26" s="1"/>
  <c r="X202" i="26"/>
  <c r="Y202" i="26" s="1"/>
  <c r="T202" i="26"/>
  <c r="S202" i="26"/>
  <c r="S203" i="26" s="1"/>
  <c r="S204" i="26" s="1"/>
  <c r="S205" i="26" s="1"/>
  <c r="S206" i="26" s="1"/>
  <c r="S207" i="26" s="1"/>
  <c r="S208" i="26" s="1"/>
  <c r="S209" i="26" s="1"/>
  <c r="S210" i="26" s="1"/>
  <c r="S211" i="26" s="1"/>
  <c r="S212" i="26" s="1"/>
  <c r="S213" i="26" s="1"/>
  <c r="P202" i="26"/>
  <c r="K202" i="26"/>
  <c r="H202" i="26"/>
  <c r="L202" i="26" s="1"/>
  <c r="M202" i="26" s="1"/>
  <c r="G202" i="26"/>
  <c r="G203" i="26" s="1"/>
  <c r="G204" i="26" s="1"/>
  <c r="G205" i="26" s="1"/>
  <c r="G206" i="26" s="1"/>
  <c r="G207" i="26" s="1"/>
  <c r="G208" i="26" s="1"/>
  <c r="G209" i="26" s="1"/>
  <c r="G210" i="26" s="1"/>
  <c r="G211" i="26" s="1"/>
  <c r="G212" i="26" s="1"/>
  <c r="G213" i="26" s="1"/>
  <c r="E202" i="26"/>
  <c r="E203" i="26" s="1"/>
  <c r="E204" i="26" s="1"/>
  <c r="X198" i="26"/>
  <c r="T198" i="26"/>
  <c r="L198" i="26"/>
  <c r="H198" i="26"/>
  <c r="X197" i="26"/>
  <c r="T197" i="26"/>
  <c r="H197" i="26"/>
  <c r="L197" i="26" s="1"/>
  <c r="X196" i="26"/>
  <c r="T196" i="26"/>
  <c r="H196" i="26"/>
  <c r="L196" i="26" s="1"/>
  <c r="X195" i="26"/>
  <c r="T195" i="26"/>
  <c r="H195" i="26"/>
  <c r="L195" i="26" s="1"/>
  <c r="X194" i="26"/>
  <c r="T194" i="26"/>
  <c r="H194" i="26"/>
  <c r="L194" i="26" s="1"/>
  <c r="X193" i="26"/>
  <c r="T193" i="26"/>
  <c r="H193" i="26"/>
  <c r="L193" i="26" s="1"/>
  <c r="X192" i="26"/>
  <c r="T192" i="26"/>
  <c r="H192" i="26"/>
  <c r="L192" i="26" s="1"/>
  <c r="X191" i="26"/>
  <c r="T191" i="26"/>
  <c r="H191" i="26"/>
  <c r="L191" i="26" s="1"/>
  <c r="X190" i="26"/>
  <c r="T190" i="26"/>
  <c r="H190" i="26"/>
  <c r="L190" i="26" s="1"/>
  <c r="X189" i="26"/>
  <c r="T189" i="26"/>
  <c r="H189" i="26"/>
  <c r="L189" i="26" s="1"/>
  <c r="X188" i="26"/>
  <c r="T188" i="26"/>
  <c r="H188" i="26"/>
  <c r="L188" i="26" s="1"/>
  <c r="G188" i="26"/>
  <c r="G189" i="26" s="1"/>
  <c r="G190" i="26" s="1"/>
  <c r="G191" i="26" s="1"/>
  <c r="G192" i="26" s="1"/>
  <c r="G193" i="26" s="1"/>
  <c r="G194" i="26" s="1"/>
  <c r="G195" i="26" s="1"/>
  <c r="G196" i="26" s="1"/>
  <c r="G197" i="26" s="1"/>
  <c r="G198" i="26" s="1"/>
  <c r="X187" i="26"/>
  <c r="Y187" i="26" s="1"/>
  <c r="T187" i="26"/>
  <c r="S187" i="26"/>
  <c r="S188" i="26" s="1"/>
  <c r="S189" i="26" s="1"/>
  <c r="S190" i="26" s="1"/>
  <c r="S191" i="26" s="1"/>
  <c r="S192" i="26" s="1"/>
  <c r="S193" i="26" s="1"/>
  <c r="S194" i="26" s="1"/>
  <c r="S195" i="26" s="1"/>
  <c r="S196" i="26" s="1"/>
  <c r="S197" i="26" s="1"/>
  <c r="S198" i="26" s="1"/>
  <c r="P187" i="26"/>
  <c r="P188" i="26" s="1"/>
  <c r="P189" i="26" s="1"/>
  <c r="P190" i="26" s="1"/>
  <c r="K187" i="26"/>
  <c r="K188" i="26" s="1"/>
  <c r="K189" i="26" s="1"/>
  <c r="K190" i="26" s="1"/>
  <c r="K191" i="26" s="1"/>
  <c r="K192" i="26" s="1"/>
  <c r="K193" i="26" s="1"/>
  <c r="K194" i="26" s="1"/>
  <c r="K195" i="26" s="1"/>
  <c r="K196" i="26" s="1"/>
  <c r="K197" i="26" s="1"/>
  <c r="K198" i="26" s="1"/>
  <c r="H187" i="26"/>
  <c r="L187" i="26" s="1"/>
  <c r="M187" i="26" s="1"/>
  <c r="G187" i="26"/>
  <c r="E187" i="26"/>
  <c r="X183" i="26"/>
  <c r="T183" i="26"/>
  <c r="H183" i="26"/>
  <c r="L183" i="26" s="1"/>
  <c r="X182" i="26"/>
  <c r="T182" i="26"/>
  <c r="H182" i="26"/>
  <c r="L182" i="26" s="1"/>
  <c r="X181" i="26"/>
  <c r="T181" i="26"/>
  <c r="H181" i="26"/>
  <c r="L181" i="26" s="1"/>
  <c r="X180" i="26"/>
  <c r="T180" i="26"/>
  <c r="H180" i="26"/>
  <c r="L180" i="26" s="1"/>
  <c r="X179" i="26"/>
  <c r="T179" i="26"/>
  <c r="H179" i="26"/>
  <c r="L179" i="26" s="1"/>
  <c r="X178" i="26"/>
  <c r="T178" i="26"/>
  <c r="H178" i="26"/>
  <c r="L178" i="26" s="1"/>
  <c r="X177" i="26"/>
  <c r="T177" i="26"/>
  <c r="H177" i="26"/>
  <c r="L177" i="26" s="1"/>
  <c r="X176" i="26"/>
  <c r="T176" i="26"/>
  <c r="H176" i="26"/>
  <c r="L176" i="26" s="1"/>
  <c r="X175" i="26"/>
  <c r="T175" i="26"/>
  <c r="H175" i="26"/>
  <c r="L175" i="26" s="1"/>
  <c r="X174" i="26"/>
  <c r="T174" i="26"/>
  <c r="H174" i="26"/>
  <c r="L174" i="26" s="1"/>
  <c r="X173" i="26"/>
  <c r="T173" i="26"/>
  <c r="H173" i="26"/>
  <c r="L173" i="26" s="1"/>
  <c r="X172" i="26"/>
  <c r="Y172" i="26" s="1"/>
  <c r="T172" i="26"/>
  <c r="S172" i="26"/>
  <c r="S173" i="26" s="1"/>
  <c r="S174" i="26" s="1"/>
  <c r="S175" i="26" s="1"/>
  <c r="S176" i="26" s="1"/>
  <c r="S177" i="26" s="1"/>
  <c r="S178" i="26" s="1"/>
  <c r="S179" i="26" s="1"/>
  <c r="S180" i="26" s="1"/>
  <c r="S181" i="26" s="1"/>
  <c r="S182" i="26" s="1"/>
  <c r="S183" i="26" s="1"/>
  <c r="P172" i="26"/>
  <c r="K172" i="26"/>
  <c r="K173" i="26" s="1"/>
  <c r="K174" i="26" s="1"/>
  <c r="K175" i="26" s="1"/>
  <c r="K176" i="26" s="1"/>
  <c r="K177" i="26" s="1"/>
  <c r="K178" i="26" s="1"/>
  <c r="K179" i="26" s="1"/>
  <c r="K180" i="26" s="1"/>
  <c r="K181" i="26" s="1"/>
  <c r="K182" i="26" s="1"/>
  <c r="K183" i="26" s="1"/>
  <c r="H172" i="26"/>
  <c r="L172" i="26" s="1"/>
  <c r="M172" i="26" s="1"/>
  <c r="G172" i="26"/>
  <c r="G173" i="26" s="1"/>
  <c r="G174" i="26" s="1"/>
  <c r="G175" i="26" s="1"/>
  <c r="G176" i="26" s="1"/>
  <c r="G177" i="26" s="1"/>
  <c r="G178" i="26" s="1"/>
  <c r="G179" i="26" s="1"/>
  <c r="G180" i="26" s="1"/>
  <c r="G181" i="26" s="1"/>
  <c r="G182" i="26" s="1"/>
  <c r="G183" i="26" s="1"/>
  <c r="E172" i="26"/>
  <c r="X168" i="26"/>
  <c r="T168" i="26"/>
  <c r="H168" i="26"/>
  <c r="L168" i="26" s="1"/>
  <c r="X167" i="26"/>
  <c r="T167" i="26"/>
  <c r="H167" i="26"/>
  <c r="L167" i="26" s="1"/>
  <c r="X166" i="26"/>
  <c r="T166" i="26"/>
  <c r="H166" i="26"/>
  <c r="L166" i="26" s="1"/>
  <c r="X165" i="26"/>
  <c r="T165" i="26"/>
  <c r="H165" i="26"/>
  <c r="L165" i="26" s="1"/>
  <c r="X164" i="26"/>
  <c r="T164" i="26"/>
  <c r="H164" i="26"/>
  <c r="L164" i="26" s="1"/>
  <c r="X163" i="26"/>
  <c r="T163" i="26"/>
  <c r="H163" i="26"/>
  <c r="L163" i="26" s="1"/>
  <c r="X162" i="26"/>
  <c r="T162" i="26"/>
  <c r="H162" i="26"/>
  <c r="L162" i="26" s="1"/>
  <c r="X161" i="26"/>
  <c r="T161" i="26"/>
  <c r="H161" i="26"/>
  <c r="L161" i="26" s="1"/>
  <c r="X160" i="26"/>
  <c r="T160" i="26"/>
  <c r="H160" i="26"/>
  <c r="L160" i="26" s="1"/>
  <c r="X159" i="26"/>
  <c r="T159" i="26"/>
  <c r="H159" i="26"/>
  <c r="L159" i="26" s="1"/>
  <c r="X158" i="26"/>
  <c r="T158" i="26"/>
  <c r="H158" i="26"/>
  <c r="L158" i="26" s="1"/>
  <c r="X157" i="26"/>
  <c r="Y157" i="26" s="1"/>
  <c r="T157" i="26"/>
  <c r="S157" i="26"/>
  <c r="S158" i="26" s="1"/>
  <c r="S159" i="26" s="1"/>
  <c r="S160" i="26" s="1"/>
  <c r="S161" i="26" s="1"/>
  <c r="S162" i="26" s="1"/>
  <c r="S163" i="26" s="1"/>
  <c r="S164" i="26" s="1"/>
  <c r="S165" i="26" s="1"/>
  <c r="S166" i="26" s="1"/>
  <c r="S167" i="26" s="1"/>
  <c r="S168" i="26" s="1"/>
  <c r="P157" i="26"/>
  <c r="P158" i="26" s="1"/>
  <c r="K157" i="26"/>
  <c r="K158" i="26" s="1"/>
  <c r="K159" i="26" s="1"/>
  <c r="K160" i="26" s="1"/>
  <c r="K161" i="26" s="1"/>
  <c r="K162" i="26" s="1"/>
  <c r="K163" i="26" s="1"/>
  <c r="K164" i="26" s="1"/>
  <c r="K165" i="26" s="1"/>
  <c r="K166" i="26" s="1"/>
  <c r="K167" i="26" s="1"/>
  <c r="K168" i="26" s="1"/>
  <c r="H157" i="26"/>
  <c r="L157" i="26" s="1"/>
  <c r="M157" i="26" s="1"/>
  <c r="G157" i="26"/>
  <c r="G158" i="26" s="1"/>
  <c r="G159" i="26" s="1"/>
  <c r="G160" i="26" s="1"/>
  <c r="G161" i="26" s="1"/>
  <c r="G162" i="26" s="1"/>
  <c r="G163" i="26" s="1"/>
  <c r="G164" i="26" s="1"/>
  <c r="G165" i="26" s="1"/>
  <c r="G166" i="26" s="1"/>
  <c r="G167" i="26" s="1"/>
  <c r="G168" i="26" s="1"/>
  <c r="E157" i="26"/>
  <c r="H153" i="26"/>
  <c r="L153" i="26" s="1"/>
  <c r="H152" i="26"/>
  <c r="L152" i="26" s="1"/>
  <c r="H151" i="26"/>
  <c r="L151" i="26" s="1"/>
  <c r="H150" i="26"/>
  <c r="L150" i="26" s="1"/>
  <c r="T149" i="26"/>
  <c r="H149" i="26"/>
  <c r="L149" i="26" s="1"/>
  <c r="H148" i="26"/>
  <c r="L148" i="26" s="1"/>
  <c r="H147" i="26"/>
  <c r="L147" i="26" s="1"/>
  <c r="H146" i="26"/>
  <c r="L146" i="26" s="1"/>
  <c r="H145" i="26"/>
  <c r="L145" i="26" s="1"/>
  <c r="H144" i="26"/>
  <c r="L144" i="26" s="1"/>
  <c r="H143" i="26"/>
  <c r="L143" i="26" s="1"/>
  <c r="S142" i="26"/>
  <c r="K142" i="26"/>
  <c r="K143" i="26" s="1"/>
  <c r="K144" i="26" s="1"/>
  <c r="K145" i="26" s="1"/>
  <c r="K146" i="26" s="1"/>
  <c r="K147" i="26" s="1"/>
  <c r="K148" i="26" s="1"/>
  <c r="K149" i="26" s="1"/>
  <c r="K150" i="26" s="1"/>
  <c r="K151" i="26" s="1"/>
  <c r="K152" i="26" s="1"/>
  <c r="K153" i="26" s="1"/>
  <c r="H142" i="26"/>
  <c r="L142" i="26" s="1"/>
  <c r="M142" i="26" s="1"/>
  <c r="G142" i="26"/>
  <c r="G143" i="26" s="1"/>
  <c r="G144" i="26" s="1"/>
  <c r="G145" i="26" s="1"/>
  <c r="G146" i="26" s="1"/>
  <c r="G147" i="26" s="1"/>
  <c r="G148" i="26" s="1"/>
  <c r="G149" i="26" s="1"/>
  <c r="G150" i="26" s="1"/>
  <c r="G151" i="26" s="1"/>
  <c r="G152" i="26" s="1"/>
  <c r="G153" i="26" s="1"/>
  <c r="E142" i="26"/>
  <c r="H138" i="26"/>
  <c r="L138" i="26" s="1"/>
  <c r="H137" i="26"/>
  <c r="L137" i="26" s="1"/>
  <c r="T136" i="26"/>
  <c r="H136" i="26"/>
  <c r="L136" i="26" s="1"/>
  <c r="H135" i="26"/>
  <c r="L135" i="26" s="1"/>
  <c r="H134" i="26"/>
  <c r="L134" i="26" s="1"/>
  <c r="X133" i="26"/>
  <c r="H133" i="26"/>
  <c r="L133" i="26" s="1"/>
  <c r="X132" i="26"/>
  <c r="L132" i="26"/>
  <c r="H132" i="26"/>
  <c r="H131" i="26"/>
  <c r="L131" i="26" s="1"/>
  <c r="H130" i="26"/>
  <c r="L130" i="26" s="1"/>
  <c r="H129" i="26"/>
  <c r="L129" i="26" s="1"/>
  <c r="H128" i="26"/>
  <c r="L128" i="26" s="1"/>
  <c r="S127" i="26"/>
  <c r="K127" i="26"/>
  <c r="K128" i="26" s="1"/>
  <c r="K129" i="26" s="1"/>
  <c r="K130" i="26" s="1"/>
  <c r="K131" i="26" s="1"/>
  <c r="K132" i="26" s="1"/>
  <c r="K133" i="26" s="1"/>
  <c r="K134" i="26" s="1"/>
  <c r="K135" i="26" s="1"/>
  <c r="K136" i="26" s="1"/>
  <c r="K137" i="26" s="1"/>
  <c r="K138" i="26" s="1"/>
  <c r="H127" i="26"/>
  <c r="L127" i="26" s="1"/>
  <c r="M127" i="26" s="1"/>
  <c r="G127" i="26"/>
  <c r="G128" i="26" s="1"/>
  <c r="G129" i="26" s="1"/>
  <c r="G130" i="26" s="1"/>
  <c r="G131" i="26" s="1"/>
  <c r="G132" i="26" s="1"/>
  <c r="G133" i="26" s="1"/>
  <c r="G134" i="26" s="1"/>
  <c r="G135" i="26" s="1"/>
  <c r="G136" i="26" s="1"/>
  <c r="G137" i="26" s="1"/>
  <c r="G138" i="26" s="1"/>
  <c r="E127" i="26"/>
  <c r="E128" i="26" s="1"/>
  <c r="E129" i="26" s="1"/>
  <c r="T120" i="26"/>
  <c r="H120" i="26"/>
  <c r="L120" i="26" s="1"/>
  <c r="H119" i="26"/>
  <c r="L119" i="26" s="1"/>
  <c r="H118" i="26"/>
  <c r="L118" i="26" s="1"/>
  <c r="H117" i="26"/>
  <c r="L117" i="26" s="1"/>
  <c r="X116" i="26"/>
  <c r="T116" i="26"/>
  <c r="H116" i="26"/>
  <c r="L116" i="26" s="1"/>
  <c r="H115" i="26"/>
  <c r="L115" i="26" s="1"/>
  <c r="H114" i="26"/>
  <c r="L114" i="26" s="1"/>
  <c r="X113" i="26"/>
  <c r="T113" i="26"/>
  <c r="H113" i="26"/>
  <c r="L113" i="26" s="1"/>
  <c r="H112" i="26"/>
  <c r="L112" i="26" s="1"/>
  <c r="H111" i="26"/>
  <c r="L111" i="26" s="1"/>
  <c r="H110" i="26"/>
  <c r="L110" i="26" s="1"/>
  <c r="W109" i="26"/>
  <c r="P109" i="26"/>
  <c r="P110" i="26" s="1"/>
  <c r="K109" i="26"/>
  <c r="K110" i="26" s="1"/>
  <c r="K111" i="26" s="1"/>
  <c r="K112" i="26" s="1"/>
  <c r="K113" i="26" s="1"/>
  <c r="K114" i="26" s="1"/>
  <c r="K115" i="26" s="1"/>
  <c r="K116" i="26" s="1"/>
  <c r="K117" i="26" s="1"/>
  <c r="K118" i="26" s="1"/>
  <c r="K119" i="26" s="1"/>
  <c r="K120" i="26" s="1"/>
  <c r="H109" i="26"/>
  <c r="L109" i="26" s="1"/>
  <c r="M109" i="26" s="1"/>
  <c r="G109" i="26"/>
  <c r="E109" i="26"/>
  <c r="E110" i="26" s="1"/>
  <c r="H105" i="26"/>
  <c r="L105" i="26" s="1"/>
  <c r="H104" i="26"/>
  <c r="L104" i="26" s="1"/>
  <c r="T103" i="26"/>
  <c r="H103" i="26"/>
  <c r="L103" i="26" s="1"/>
  <c r="H102" i="26"/>
  <c r="L102" i="26" s="1"/>
  <c r="H101" i="26"/>
  <c r="L101" i="26" s="1"/>
  <c r="H100" i="26"/>
  <c r="L100" i="26" s="1"/>
  <c r="H99" i="26"/>
  <c r="L99" i="26" s="1"/>
  <c r="X98" i="26"/>
  <c r="H98" i="26"/>
  <c r="L98" i="26" s="1"/>
  <c r="H97" i="26"/>
  <c r="L97" i="26" s="1"/>
  <c r="X96" i="26"/>
  <c r="T96" i="26"/>
  <c r="H96" i="26"/>
  <c r="L96" i="26" s="1"/>
  <c r="H95" i="26"/>
  <c r="L95" i="26" s="1"/>
  <c r="W94" i="26"/>
  <c r="S94" i="26"/>
  <c r="T94" i="26"/>
  <c r="K94" i="26"/>
  <c r="K95" i="26" s="1"/>
  <c r="K96" i="26" s="1"/>
  <c r="K97" i="26" s="1"/>
  <c r="K98" i="26" s="1"/>
  <c r="K99" i="26" s="1"/>
  <c r="K100" i="26" s="1"/>
  <c r="K101" i="26" s="1"/>
  <c r="K102" i="26" s="1"/>
  <c r="K103" i="26" s="1"/>
  <c r="K104" i="26" s="1"/>
  <c r="K105" i="26" s="1"/>
  <c r="H94" i="26"/>
  <c r="L94" i="26" s="1"/>
  <c r="M94" i="26" s="1"/>
  <c r="G94" i="26"/>
  <c r="G95" i="26" s="1"/>
  <c r="G96" i="26" s="1"/>
  <c r="G97" i="26" s="1"/>
  <c r="G98" i="26" s="1"/>
  <c r="G99" i="26" s="1"/>
  <c r="G100" i="26" s="1"/>
  <c r="G101" i="26" s="1"/>
  <c r="G102" i="26" s="1"/>
  <c r="G103" i="26" s="1"/>
  <c r="G104" i="26" s="1"/>
  <c r="G105" i="26" s="1"/>
  <c r="E94" i="26"/>
  <c r="E95" i="26" s="1"/>
  <c r="H90" i="26"/>
  <c r="L90" i="26" s="1"/>
  <c r="H89" i="26"/>
  <c r="L89" i="26" s="1"/>
  <c r="X88" i="26"/>
  <c r="T88" i="26"/>
  <c r="H88" i="26"/>
  <c r="L88" i="26" s="1"/>
  <c r="H87" i="26"/>
  <c r="L87" i="26" s="1"/>
  <c r="H86" i="26"/>
  <c r="L86" i="26" s="1"/>
  <c r="H85" i="26"/>
  <c r="L85" i="26" s="1"/>
  <c r="H84" i="26"/>
  <c r="L84" i="26" s="1"/>
  <c r="H83" i="26"/>
  <c r="L83" i="26" s="1"/>
  <c r="X82" i="26"/>
  <c r="H82" i="26"/>
  <c r="L82" i="26" s="1"/>
  <c r="H81" i="26"/>
  <c r="L81" i="26" s="1"/>
  <c r="X80" i="26"/>
  <c r="T80" i="26"/>
  <c r="H80" i="26"/>
  <c r="L80" i="26" s="1"/>
  <c r="E80" i="26"/>
  <c r="W79" i="26"/>
  <c r="S79" i="26"/>
  <c r="S80" i="26" s="1"/>
  <c r="K79" i="26"/>
  <c r="K80" i="26" s="1"/>
  <c r="K81" i="26" s="1"/>
  <c r="K82" i="26" s="1"/>
  <c r="K83" i="26" s="1"/>
  <c r="K84" i="26" s="1"/>
  <c r="K85" i="26" s="1"/>
  <c r="K86" i="26" s="1"/>
  <c r="K87" i="26" s="1"/>
  <c r="K88" i="26" s="1"/>
  <c r="K89" i="26" s="1"/>
  <c r="K90" i="26" s="1"/>
  <c r="H79" i="26"/>
  <c r="L79" i="26" s="1"/>
  <c r="M79" i="26" s="1"/>
  <c r="G79" i="26"/>
  <c r="G80" i="26" s="1"/>
  <c r="G81" i="26" s="1"/>
  <c r="G82" i="26" s="1"/>
  <c r="G83" i="26" s="1"/>
  <c r="G84" i="26" s="1"/>
  <c r="G85" i="26" s="1"/>
  <c r="G86" i="26" s="1"/>
  <c r="G87" i="26" s="1"/>
  <c r="G88" i="26" s="1"/>
  <c r="G89" i="26" s="1"/>
  <c r="G90" i="26" s="1"/>
  <c r="E79" i="26"/>
  <c r="H73" i="26"/>
  <c r="L73" i="26" s="1"/>
  <c r="H72" i="26"/>
  <c r="L72" i="26" s="1"/>
  <c r="T71" i="26"/>
  <c r="H71" i="26"/>
  <c r="L71" i="26" s="1"/>
  <c r="H70" i="26"/>
  <c r="L70" i="26" s="1"/>
  <c r="H69" i="26"/>
  <c r="L69" i="26" s="1"/>
  <c r="W68" i="26"/>
  <c r="S68" i="26"/>
  <c r="K68" i="26"/>
  <c r="K69" i="26" s="1"/>
  <c r="K70" i="26" s="1"/>
  <c r="K71" i="26" s="1"/>
  <c r="K72" i="26" s="1"/>
  <c r="K73" i="26" s="1"/>
  <c r="H68" i="26"/>
  <c r="L68" i="26" s="1"/>
  <c r="M68" i="26" s="1"/>
  <c r="G68" i="26"/>
  <c r="G69" i="26" s="1"/>
  <c r="G70" i="26" s="1"/>
  <c r="G71" i="26" s="1"/>
  <c r="G72" i="26" s="1"/>
  <c r="G73" i="26" s="1"/>
  <c r="E68" i="26"/>
  <c r="E69" i="26" s="1"/>
  <c r="H63" i="26"/>
  <c r="L63" i="26" s="1"/>
  <c r="H62" i="26"/>
  <c r="L62" i="26" s="1"/>
  <c r="X61" i="26"/>
  <c r="T61" i="26"/>
  <c r="H61" i="26"/>
  <c r="L61" i="26" s="1"/>
  <c r="H60" i="26"/>
  <c r="L60" i="26" s="1"/>
  <c r="H59" i="26"/>
  <c r="L59" i="26" s="1"/>
  <c r="T58" i="26"/>
  <c r="H58" i="26"/>
  <c r="L58" i="26" s="1"/>
  <c r="H57" i="26"/>
  <c r="L57" i="26" s="1"/>
  <c r="H56" i="26"/>
  <c r="L56" i="26" s="1"/>
  <c r="H55" i="26"/>
  <c r="L55" i="26" s="1"/>
  <c r="T54" i="26"/>
  <c r="H54" i="26"/>
  <c r="L54" i="26" s="1"/>
  <c r="H53" i="26"/>
  <c r="L53" i="26" s="1"/>
  <c r="H52" i="26"/>
  <c r="L52" i="26" s="1"/>
  <c r="M52" i="26" s="1"/>
  <c r="H50" i="26"/>
  <c r="L50" i="26" s="1"/>
  <c r="H49" i="26"/>
  <c r="L49" i="26" s="1"/>
  <c r="X48" i="26"/>
  <c r="L48" i="26"/>
  <c r="H48" i="26"/>
  <c r="H47" i="26"/>
  <c r="L47" i="26" s="1"/>
  <c r="H46" i="26"/>
  <c r="L46" i="26" s="1"/>
  <c r="H45" i="26"/>
  <c r="L45" i="26" s="1"/>
  <c r="T44" i="26"/>
  <c r="H44" i="26"/>
  <c r="L44" i="26" s="1"/>
  <c r="H43" i="26"/>
  <c r="L43" i="26" s="1"/>
  <c r="H42" i="26"/>
  <c r="L42" i="26" s="1"/>
  <c r="X41" i="26"/>
  <c r="H41" i="26"/>
  <c r="L41" i="26" s="1"/>
  <c r="H40" i="26"/>
  <c r="L40" i="26" s="1"/>
  <c r="H39" i="26"/>
  <c r="L39" i="26" s="1"/>
  <c r="H36" i="26"/>
  <c r="J36" i="26" s="1"/>
  <c r="X35" i="26"/>
  <c r="H35" i="26"/>
  <c r="H34" i="26"/>
  <c r="J34" i="26" s="1"/>
  <c r="H33" i="26"/>
  <c r="J33" i="26" s="1"/>
  <c r="H32" i="26"/>
  <c r="H31" i="26"/>
  <c r="H30" i="26"/>
  <c r="H29" i="26"/>
  <c r="H28" i="26"/>
  <c r="H27" i="26"/>
  <c r="H26" i="26"/>
  <c r="W25" i="26"/>
  <c r="H25" i="26"/>
  <c r="H21" i="26"/>
  <c r="L21" i="26" s="1"/>
  <c r="T20" i="26"/>
  <c r="H20" i="26"/>
  <c r="L20" i="26" s="1"/>
  <c r="H19" i="26"/>
  <c r="L19" i="26" s="1"/>
  <c r="T18" i="26"/>
  <c r="L18" i="26"/>
  <c r="H18" i="26"/>
  <c r="H17" i="26"/>
  <c r="L17" i="26" s="1"/>
  <c r="T16" i="26"/>
  <c r="H16" i="26"/>
  <c r="L16" i="26" s="1"/>
  <c r="H15" i="26"/>
  <c r="L15" i="26" s="1"/>
  <c r="H14" i="26"/>
  <c r="L14" i="26" s="1"/>
  <c r="H13" i="26"/>
  <c r="L13" i="26" s="1"/>
  <c r="H12" i="26"/>
  <c r="L12" i="26" s="1"/>
  <c r="H11" i="26"/>
  <c r="L11" i="26" s="1"/>
  <c r="P10" i="26"/>
  <c r="K10" i="26"/>
  <c r="K11" i="26" s="1"/>
  <c r="K12" i="26" s="1"/>
  <c r="K13" i="26" s="1"/>
  <c r="K14" i="26" s="1"/>
  <c r="K15" i="26" s="1"/>
  <c r="K16" i="26" s="1"/>
  <c r="K17" i="26" s="1"/>
  <c r="K18" i="26" s="1"/>
  <c r="K19" i="26" s="1"/>
  <c r="K20" i="26" s="1"/>
  <c r="K21" i="26" s="1"/>
  <c r="H10" i="26"/>
  <c r="L10" i="26" s="1"/>
  <c r="M10" i="26" s="1"/>
  <c r="G10" i="26"/>
  <c r="G11" i="26" s="1"/>
  <c r="G12" i="26" s="1"/>
  <c r="G13" i="26" s="1"/>
  <c r="G14" i="26" s="1"/>
  <c r="G15" i="26" s="1"/>
  <c r="G16" i="26" s="1"/>
  <c r="G17" i="26" s="1"/>
  <c r="G18" i="26" s="1"/>
  <c r="G19" i="26" s="1"/>
  <c r="G20" i="26" s="1"/>
  <c r="G21" i="26" s="1"/>
  <c r="G25" i="26" s="1"/>
  <c r="G26" i="26" s="1"/>
  <c r="G27" i="26" s="1"/>
  <c r="G28" i="26" s="1"/>
  <c r="G29" i="26" s="1"/>
  <c r="G30" i="26" s="1"/>
  <c r="G31" i="26" s="1"/>
  <c r="G32" i="26" s="1"/>
  <c r="G33" i="26" s="1"/>
  <c r="G34" i="26" s="1"/>
  <c r="G35" i="26" s="1"/>
  <c r="G36" i="26" s="1"/>
  <c r="G39" i="26" s="1"/>
  <c r="G40" i="26" s="1"/>
  <c r="G41" i="26" s="1"/>
  <c r="G42" i="26" s="1"/>
  <c r="G43" i="26" s="1"/>
  <c r="G44" i="26" s="1"/>
  <c r="G45" i="26" s="1"/>
  <c r="G46" i="26" s="1"/>
  <c r="G47" i="26" s="1"/>
  <c r="G48" i="26" s="1"/>
  <c r="G49" i="26" s="1"/>
  <c r="G50" i="26" s="1"/>
  <c r="G52" i="26" s="1"/>
  <c r="G53" i="26" s="1"/>
  <c r="G54" i="26" s="1"/>
  <c r="G55" i="26" s="1"/>
  <c r="G56" i="26" s="1"/>
  <c r="G57" i="26" s="1"/>
  <c r="G58" i="26" s="1"/>
  <c r="G59" i="26" s="1"/>
  <c r="G60" i="26" s="1"/>
  <c r="G61" i="26" s="1"/>
  <c r="G62" i="26" s="1"/>
  <c r="G63" i="26" s="1"/>
  <c r="G64" i="26" s="1"/>
  <c r="E10" i="26"/>
  <c r="E11" i="26" s="1"/>
  <c r="E12" i="26" s="1"/>
  <c r="M80" i="26" l="1"/>
  <c r="M53" i="26"/>
  <c r="M54" i="26" s="1"/>
  <c r="M55" i="26" s="1"/>
  <c r="M56" i="26" s="1"/>
  <c r="U279" i="26"/>
  <c r="M302" i="26"/>
  <c r="M303" i="26" s="1"/>
  <c r="M304" i="26" s="1"/>
  <c r="M305" i="26" s="1"/>
  <c r="M306" i="26" s="1"/>
  <c r="M307" i="26" s="1"/>
  <c r="T27" i="26"/>
  <c r="T29" i="26"/>
  <c r="T31" i="26"/>
  <c r="T33" i="26"/>
  <c r="T50" i="26"/>
  <c r="X56" i="26"/>
  <c r="T60" i="26"/>
  <c r="T72" i="26"/>
  <c r="M81" i="26"/>
  <c r="M82" i="26" s="1"/>
  <c r="M83" i="26" s="1"/>
  <c r="M84" i="26" s="1"/>
  <c r="M85" i="26" s="1"/>
  <c r="M86" i="26" s="1"/>
  <c r="M87" i="26" s="1"/>
  <c r="M88" i="26" s="1"/>
  <c r="M89" i="26" s="1"/>
  <c r="M90" i="26" s="1"/>
  <c r="T109" i="26"/>
  <c r="M143" i="26"/>
  <c r="M144" i="26" s="1"/>
  <c r="M145" i="26" s="1"/>
  <c r="M146" i="26" s="1"/>
  <c r="M147" i="26" s="1"/>
  <c r="M148" i="26" s="1"/>
  <c r="M149" i="26" s="1"/>
  <c r="M150" i="26" s="1"/>
  <c r="M151" i="26" s="1"/>
  <c r="M152" i="26" s="1"/>
  <c r="M153" i="26" s="1"/>
  <c r="X228" i="26"/>
  <c r="T243" i="26"/>
  <c r="T251" i="26"/>
  <c r="T303" i="26"/>
  <c r="T306" i="26"/>
  <c r="M310" i="26"/>
  <c r="M311" i="26" s="1"/>
  <c r="X310" i="26"/>
  <c r="I203" i="26"/>
  <c r="X60" i="26"/>
  <c r="M69" i="26"/>
  <c r="M70" i="26" s="1"/>
  <c r="M71" i="26" s="1"/>
  <c r="M72" i="26" s="1"/>
  <c r="M73" i="26" s="1"/>
  <c r="U158" i="26"/>
  <c r="X243" i="26"/>
  <c r="T253" i="26"/>
  <c r="S263" i="26"/>
  <c r="S264" i="26" s="1"/>
  <c r="S265" i="26" s="1"/>
  <c r="S266" i="26" s="1"/>
  <c r="S267" i="26" s="1"/>
  <c r="S268" i="26" s="1"/>
  <c r="S269" i="26" s="1"/>
  <c r="S270" i="26" s="1"/>
  <c r="S271" i="26" s="1"/>
  <c r="S272" i="26" s="1"/>
  <c r="S273" i="26" s="1"/>
  <c r="T271" i="26"/>
  <c r="P280" i="26"/>
  <c r="P281" i="26" s="1"/>
  <c r="U281" i="26" s="1"/>
  <c r="X303" i="26"/>
  <c r="X90" i="26"/>
  <c r="T104" i="26"/>
  <c r="X120" i="26"/>
  <c r="T144" i="26"/>
  <c r="X151" i="26"/>
  <c r="X153" i="26"/>
  <c r="T236" i="26"/>
  <c r="T300" i="26"/>
  <c r="X314" i="26"/>
  <c r="I10" i="26"/>
  <c r="T15" i="26"/>
  <c r="T26" i="26"/>
  <c r="T28" i="26"/>
  <c r="T30" i="26"/>
  <c r="T32" i="26"/>
  <c r="X43" i="26"/>
  <c r="X45" i="26"/>
  <c r="X47" i="26"/>
  <c r="T81" i="26"/>
  <c r="T85" i="26"/>
  <c r="M95" i="26"/>
  <c r="M96" i="26" s="1"/>
  <c r="M97" i="26" s="1"/>
  <c r="M98" i="26" s="1"/>
  <c r="M99" i="26" s="1"/>
  <c r="M100" i="26" s="1"/>
  <c r="M101" i="26" s="1"/>
  <c r="M102" i="26" s="1"/>
  <c r="M103" i="26" s="1"/>
  <c r="M104" i="26" s="1"/>
  <c r="M105" i="26" s="1"/>
  <c r="X100" i="26"/>
  <c r="X104" i="26"/>
  <c r="T119" i="26"/>
  <c r="I172" i="26"/>
  <c r="T225" i="26"/>
  <c r="X240" i="26"/>
  <c r="Y158" i="26"/>
  <c r="Y159" i="26" s="1"/>
  <c r="Y160" i="26" s="1"/>
  <c r="Y161" i="26" s="1"/>
  <c r="Y162" i="26" s="1"/>
  <c r="Y163" i="26" s="1"/>
  <c r="Y164" i="26" s="1"/>
  <c r="Y165" i="26" s="1"/>
  <c r="Y166" i="26" s="1"/>
  <c r="Y167" i="26" s="1"/>
  <c r="Y168" i="26" s="1"/>
  <c r="M219" i="26"/>
  <c r="M220" i="26" s="1"/>
  <c r="T21" i="26"/>
  <c r="W26" i="26"/>
  <c r="W27" i="26" s="1"/>
  <c r="W28" i="26" s="1"/>
  <c r="W29" i="26" s="1"/>
  <c r="W30" i="26" s="1"/>
  <c r="W31" i="26" s="1"/>
  <c r="W32" i="26" s="1"/>
  <c r="W33" i="26" s="1"/>
  <c r="W34" i="26" s="1"/>
  <c r="W35" i="26" s="1"/>
  <c r="W36" i="26" s="1"/>
  <c r="W39" i="26" s="1"/>
  <c r="W40" i="26" s="1"/>
  <c r="W41" i="26" s="1"/>
  <c r="W42" i="26" s="1"/>
  <c r="W43" i="26" s="1"/>
  <c r="W44" i="26" s="1"/>
  <c r="W45" i="26" s="1"/>
  <c r="W46" i="26" s="1"/>
  <c r="W47" i="26" s="1"/>
  <c r="W48" i="26" s="1"/>
  <c r="W49" i="26" s="1"/>
  <c r="W50" i="26" s="1"/>
  <c r="W52" i="26" s="1"/>
  <c r="W53" i="26" s="1"/>
  <c r="W54" i="26" s="1"/>
  <c r="W55" i="26" s="1"/>
  <c r="W56" i="26" s="1"/>
  <c r="W57" i="26" s="1"/>
  <c r="W58" i="26" s="1"/>
  <c r="W59" i="26" s="1"/>
  <c r="W60" i="26" s="1"/>
  <c r="W61" i="26" s="1"/>
  <c r="W62" i="26" s="1"/>
  <c r="W63" i="26" s="1"/>
  <c r="W64" i="26" s="1"/>
  <c r="T36" i="26"/>
  <c r="X40" i="26"/>
  <c r="M173" i="26"/>
  <c r="M174" i="26" s="1"/>
  <c r="M175" i="26" s="1"/>
  <c r="M176" i="26" s="1"/>
  <c r="M177" i="26" s="1"/>
  <c r="M178" i="26" s="1"/>
  <c r="M179" i="26" s="1"/>
  <c r="M180" i="26" s="1"/>
  <c r="M181" i="26" s="1"/>
  <c r="M182" i="26" s="1"/>
  <c r="M183" i="26" s="1"/>
  <c r="X220" i="26"/>
  <c r="X235" i="26"/>
  <c r="X254" i="26"/>
  <c r="I279" i="26"/>
  <c r="E280" i="26"/>
  <c r="T310" i="26"/>
  <c r="X315" i="26"/>
  <c r="M57" i="26"/>
  <c r="M58" i="26" s="1"/>
  <c r="M59" i="26" s="1"/>
  <c r="M60" i="26" s="1"/>
  <c r="M61" i="26" s="1"/>
  <c r="M62" i="26" s="1"/>
  <c r="M63" i="26" s="1"/>
  <c r="M158" i="26"/>
  <c r="M159" i="26" s="1"/>
  <c r="M160" i="26" s="1"/>
  <c r="M161" i="26" s="1"/>
  <c r="M162" i="26" s="1"/>
  <c r="M163" i="26" s="1"/>
  <c r="M164" i="26" s="1"/>
  <c r="M165" i="26" s="1"/>
  <c r="M166" i="26" s="1"/>
  <c r="M167" i="26" s="1"/>
  <c r="M168" i="26" s="1"/>
  <c r="W249" i="26"/>
  <c r="W250" i="26" s="1"/>
  <c r="W251" i="26" s="1"/>
  <c r="W252" i="26" s="1"/>
  <c r="W253" i="26" s="1"/>
  <c r="W254" i="26" s="1"/>
  <c r="W255" i="26" s="1"/>
  <c r="W256" i="26" s="1"/>
  <c r="W257" i="26" s="1"/>
  <c r="W258" i="26" s="1"/>
  <c r="P249" i="26"/>
  <c r="P250" i="26" s="1"/>
  <c r="X32" i="26"/>
  <c r="Y32" i="26" s="1"/>
  <c r="T34" i="26"/>
  <c r="X50" i="26"/>
  <c r="T53" i="26"/>
  <c r="T69" i="26"/>
  <c r="S81" i="26"/>
  <c r="S82" i="26" s="1"/>
  <c r="S83" i="26" s="1"/>
  <c r="S84" i="26" s="1"/>
  <c r="S85" i="26" s="1"/>
  <c r="S86" i="26" s="1"/>
  <c r="S87" i="26" s="1"/>
  <c r="S88" i="26" s="1"/>
  <c r="S89" i="26" s="1"/>
  <c r="S90" i="26" s="1"/>
  <c r="T90" i="26"/>
  <c r="S109" i="26"/>
  <c r="U109" i="26" s="1"/>
  <c r="X112" i="26"/>
  <c r="T115" i="26"/>
  <c r="T127" i="26"/>
  <c r="X128" i="26"/>
  <c r="T132" i="26"/>
  <c r="T135" i="26"/>
  <c r="I142" i="26"/>
  <c r="X149" i="26"/>
  <c r="T153" i="26"/>
  <c r="T221" i="26"/>
  <c r="T242" i="26"/>
  <c r="T254" i="26"/>
  <c r="T258" i="26"/>
  <c r="T263" i="26"/>
  <c r="W297" i="26"/>
  <c r="W298" i="26" s="1"/>
  <c r="W299" i="26" s="1"/>
  <c r="W300" i="26" s="1"/>
  <c r="W301" i="26" s="1"/>
  <c r="W302" i="26" s="1"/>
  <c r="W303" i="26" s="1"/>
  <c r="W304" i="26" s="1"/>
  <c r="W305" i="26" s="1"/>
  <c r="W306" i="26" s="1"/>
  <c r="W307" i="26" s="1"/>
  <c r="T302" i="26"/>
  <c r="T313" i="26"/>
  <c r="S128" i="26"/>
  <c r="S129" i="26" s="1"/>
  <c r="S130" i="26" s="1"/>
  <c r="S131" i="26" s="1"/>
  <c r="S132" i="26" s="1"/>
  <c r="S133" i="26" s="1"/>
  <c r="S134" i="26" s="1"/>
  <c r="S135" i="26" s="1"/>
  <c r="S136" i="26" s="1"/>
  <c r="S137" i="26" s="1"/>
  <c r="S138" i="26" s="1"/>
  <c r="M203" i="26"/>
  <c r="M204" i="26" s="1"/>
  <c r="M205" i="26" s="1"/>
  <c r="M206" i="26" s="1"/>
  <c r="M207" i="26" s="1"/>
  <c r="M208" i="26" s="1"/>
  <c r="M209" i="26" s="1"/>
  <c r="M210" i="26" s="1"/>
  <c r="M211" i="26" s="1"/>
  <c r="M212" i="26" s="1"/>
  <c r="M213" i="26" s="1"/>
  <c r="X34" i="26"/>
  <c r="W110" i="26"/>
  <c r="W111" i="26" s="1"/>
  <c r="W112" i="26" s="1"/>
  <c r="W113" i="26" s="1"/>
  <c r="W114" i="26" s="1"/>
  <c r="W115" i="26" s="1"/>
  <c r="W116" i="26" s="1"/>
  <c r="W117" i="26" s="1"/>
  <c r="W118" i="26" s="1"/>
  <c r="W119" i="26" s="1"/>
  <c r="W120" i="26" s="1"/>
  <c r="X135" i="26"/>
  <c r="T10" i="26"/>
  <c r="U10" i="26" s="1"/>
  <c r="T42" i="26"/>
  <c r="X44" i="26"/>
  <c r="T49" i="26"/>
  <c r="X87" i="26"/>
  <c r="X99" i="26"/>
  <c r="M110" i="26"/>
  <c r="M111" i="26" s="1"/>
  <c r="M112" i="26" s="1"/>
  <c r="M113" i="26" s="1"/>
  <c r="M114" i="26" s="1"/>
  <c r="M115" i="26" s="1"/>
  <c r="M116" i="26" s="1"/>
  <c r="M117" i="26" s="1"/>
  <c r="M118" i="26" s="1"/>
  <c r="M119" i="26" s="1"/>
  <c r="M120" i="26" s="1"/>
  <c r="T114" i="26"/>
  <c r="X119" i="26"/>
  <c r="T131" i="26"/>
  <c r="T134" i="26"/>
  <c r="T150" i="26"/>
  <c r="T223" i="26"/>
  <c r="T237" i="26"/>
  <c r="X251" i="26"/>
  <c r="X270" i="26"/>
  <c r="X272" i="26"/>
  <c r="I296" i="26"/>
  <c r="T304" i="26"/>
  <c r="X320" i="26"/>
  <c r="W95" i="26"/>
  <c r="W96" i="26" s="1"/>
  <c r="W97" i="26" s="1"/>
  <c r="W98" i="26" s="1"/>
  <c r="W99" i="26" s="1"/>
  <c r="W100" i="26" s="1"/>
  <c r="W101" i="26" s="1"/>
  <c r="W102" i="26" s="1"/>
  <c r="W103" i="26" s="1"/>
  <c r="W104" i="26" s="1"/>
  <c r="W105" i="26" s="1"/>
  <c r="X53" i="26"/>
  <c r="S69" i="26"/>
  <c r="M248" i="26"/>
  <c r="M249" i="26" s="1"/>
  <c r="M250" i="26" s="1"/>
  <c r="M251" i="26" s="1"/>
  <c r="M252" i="26" s="1"/>
  <c r="M253" i="26" s="1"/>
  <c r="M254" i="26" s="1"/>
  <c r="M255" i="26" s="1"/>
  <c r="M256" i="26" s="1"/>
  <c r="M257" i="26" s="1"/>
  <c r="M258" i="26" s="1"/>
  <c r="X258" i="26"/>
  <c r="T39" i="26"/>
  <c r="T41" i="26"/>
  <c r="X49" i="26"/>
  <c r="X52" i="26"/>
  <c r="T62" i="26"/>
  <c r="P218" i="26"/>
  <c r="P219" i="26" s="1"/>
  <c r="P220" i="26" s="1"/>
  <c r="X241" i="26"/>
  <c r="T250" i="26"/>
  <c r="T269" i="26"/>
  <c r="X301" i="26"/>
  <c r="X305" i="26"/>
  <c r="X312" i="26"/>
  <c r="I298" i="26"/>
  <c r="I202" i="26"/>
  <c r="X39" i="26"/>
  <c r="I79" i="26"/>
  <c r="T86" i="26"/>
  <c r="X89" i="26"/>
  <c r="T95" i="26"/>
  <c r="T98" i="26"/>
  <c r="I127" i="26"/>
  <c r="I128" i="26"/>
  <c r="X131" i="26"/>
  <c r="T133" i="26"/>
  <c r="X134" i="26"/>
  <c r="T145" i="26"/>
  <c r="X152" i="26"/>
  <c r="T43" i="26"/>
  <c r="T56" i="26"/>
  <c r="X86" i="26"/>
  <c r="X95" i="26"/>
  <c r="T100" i="26"/>
  <c r="T105" i="26"/>
  <c r="P111" i="26"/>
  <c r="P112" i="26" s="1"/>
  <c r="X110" i="26"/>
  <c r="T128" i="26"/>
  <c r="W219" i="26"/>
  <c r="W220" i="26" s="1"/>
  <c r="W221" i="26" s="1"/>
  <c r="W222" i="26" s="1"/>
  <c r="W223" i="26" s="1"/>
  <c r="W224" i="26" s="1"/>
  <c r="W225" i="26" s="1"/>
  <c r="W226" i="26" s="1"/>
  <c r="W227" i="26" s="1"/>
  <c r="W228" i="26" s="1"/>
  <c r="I232" i="26"/>
  <c r="X250" i="26"/>
  <c r="I262" i="26"/>
  <c r="I263" i="26"/>
  <c r="X264" i="26"/>
  <c r="X266" i="26"/>
  <c r="Y294" i="26"/>
  <c r="X297" i="26"/>
  <c r="T318" i="26"/>
  <c r="P94" i="26"/>
  <c r="U94" i="26" s="1"/>
  <c r="P127" i="26"/>
  <c r="X148" i="26"/>
  <c r="S297" i="26"/>
  <c r="S298" i="26" s="1"/>
  <c r="S299" i="26" s="1"/>
  <c r="S300" i="26" s="1"/>
  <c r="S301" i="26" s="1"/>
  <c r="S302" i="26" s="1"/>
  <c r="S303" i="26" s="1"/>
  <c r="S304" i="26" s="1"/>
  <c r="S305" i="26" s="1"/>
  <c r="S306" i="26" s="1"/>
  <c r="S307" i="26" s="1"/>
  <c r="X42" i="26"/>
  <c r="X69" i="26"/>
  <c r="S95" i="26"/>
  <c r="S96" i="26" s="1"/>
  <c r="S97" i="26" s="1"/>
  <c r="S98" i="26" s="1"/>
  <c r="S99" i="26" s="1"/>
  <c r="S100" i="26" s="1"/>
  <c r="S101" i="26" s="1"/>
  <c r="S102" i="26" s="1"/>
  <c r="S103" i="26" s="1"/>
  <c r="S104" i="26" s="1"/>
  <c r="S105" i="26" s="1"/>
  <c r="X142" i="26"/>
  <c r="Y142" i="26" s="1"/>
  <c r="X145" i="26"/>
  <c r="S217" i="26"/>
  <c r="U217" i="26" s="1"/>
  <c r="X224" i="26"/>
  <c r="X253" i="26"/>
  <c r="X255" i="26"/>
  <c r="X269" i="26"/>
  <c r="Y280" i="26"/>
  <c r="Y281" i="26" s="1"/>
  <c r="Y282" i="26" s="1"/>
  <c r="Y283" i="26" s="1"/>
  <c r="Y284" i="26" s="1"/>
  <c r="Y285" i="26" s="1"/>
  <c r="Y286" i="26" s="1"/>
  <c r="Y287" i="26" s="1"/>
  <c r="Y288" i="26" s="1"/>
  <c r="Y289" i="26" s="1"/>
  <c r="Y290" i="26" s="1"/>
  <c r="X304" i="26"/>
  <c r="W310" i="26"/>
  <c r="W311" i="26" s="1"/>
  <c r="W312" i="26" s="1"/>
  <c r="W313" i="26" s="1"/>
  <c r="W314" i="26" s="1"/>
  <c r="W315" i="26" s="1"/>
  <c r="W316" i="26" s="1"/>
  <c r="W317" i="26" s="1"/>
  <c r="W318" i="26" s="1"/>
  <c r="W319" i="26" s="1"/>
  <c r="W320" i="26" s="1"/>
  <c r="S143" i="26"/>
  <c r="S144" i="26" s="1"/>
  <c r="S145" i="26" s="1"/>
  <c r="S146" i="26" s="1"/>
  <c r="S147" i="26" s="1"/>
  <c r="S148" i="26" s="1"/>
  <c r="S149" i="26" s="1"/>
  <c r="S150" i="26" s="1"/>
  <c r="S151" i="26" s="1"/>
  <c r="S152" i="26" s="1"/>
  <c r="S153" i="26" s="1"/>
  <c r="T82" i="26"/>
  <c r="T99" i="26"/>
  <c r="X143" i="26"/>
  <c r="X222" i="26"/>
  <c r="T297" i="26"/>
  <c r="Y322" i="26"/>
  <c r="T12" i="26"/>
  <c r="X62" i="26"/>
  <c r="X71" i="26"/>
  <c r="T17" i="26"/>
  <c r="T19" i="26"/>
  <c r="T46" i="26"/>
  <c r="X68" i="26"/>
  <c r="Y68" i="26" s="1"/>
  <c r="T89" i="26"/>
  <c r="T97" i="26"/>
  <c r="T112" i="26"/>
  <c r="T217" i="26"/>
  <c r="T220" i="26"/>
  <c r="X221" i="26"/>
  <c r="T228" i="26"/>
  <c r="X239" i="26"/>
  <c r="T241" i="26"/>
  <c r="X242" i="26"/>
  <c r="T262" i="26"/>
  <c r="T268" i="26"/>
  <c r="X313" i="26"/>
  <c r="T11" i="26"/>
  <c r="T13" i="26"/>
  <c r="T40" i="26"/>
  <c r="T45" i="26"/>
  <c r="X46" i="26"/>
  <c r="T48" i="26"/>
  <c r="T52" i="26"/>
  <c r="X58" i="26"/>
  <c r="T70" i="26"/>
  <c r="X81" i="26"/>
  <c r="X97" i="26"/>
  <c r="T152" i="26"/>
  <c r="W157" i="26"/>
  <c r="W158" i="26" s="1"/>
  <c r="W159" i="26" s="1"/>
  <c r="W160" i="26" s="1"/>
  <c r="W161" i="26" s="1"/>
  <c r="W162" i="26" s="1"/>
  <c r="W163" i="26" s="1"/>
  <c r="W164" i="26" s="1"/>
  <c r="W165" i="26" s="1"/>
  <c r="W166" i="26" s="1"/>
  <c r="W167" i="26" s="1"/>
  <c r="W168" i="26" s="1"/>
  <c r="T235" i="26"/>
  <c r="X263" i="26"/>
  <c r="T267" i="26"/>
  <c r="X268" i="26"/>
  <c r="T315" i="26"/>
  <c r="X36" i="26"/>
  <c r="X115" i="26"/>
  <c r="X127" i="26"/>
  <c r="Y127" i="26" s="1"/>
  <c r="X236" i="26"/>
  <c r="X271" i="26"/>
  <c r="X57" i="26"/>
  <c r="S70" i="26"/>
  <c r="S71" i="26" s="1"/>
  <c r="S72" i="26" s="1"/>
  <c r="S73" i="26" s="1"/>
  <c r="T47" i="26"/>
  <c r="T57" i="26"/>
  <c r="X70" i="26"/>
  <c r="W80" i="26"/>
  <c r="W81" i="26" s="1"/>
  <c r="W82" i="26" s="1"/>
  <c r="W83" i="26" s="1"/>
  <c r="W84" i="26" s="1"/>
  <c r="W85" i="26" s="1"/>
  <c r="W86" i="26" s="1"/>
  <c r="W87" i="26" s="1"/>
  <c r="W88" i="26" s="1"/>
  <c r="W89" i="26" s="1"/>
  <c r="W90" i="26" s="1"/>
  <c r="X109" i="26"/>
  <c r="Y109" i="26" s="1"/>
  <c r="X136" i="26"/>
  <c r="T142" i="26"/>
  <c r="T143" i="26"/>
  <c r="X144" i="26"/>
  <c r="T148" i="26"/>
  <c r="T222" i="26"/>
  <c r="X225" i="26"/>
  <c r="T232" i="26"/>
  <c r="X247" i="26"/>
  <c r="Y247" i="26" s="1"/>
  <c r="T301" i="26"/>
  <c r="T319" i="26"/>
  <c r="E13" i="26"/>
  <c r="I12" i="26"/>
  <c r="L33" i="26"/>
  <c r="L36" i="26"/>
  <c r="I95" i="26"/>
  <c r="E96" i="26"/>
  <c r="M11" i="26"/>
  <c r="M12" i="26" s="1"/>
  <c r="M13" i="26" s="1"/>
  <c r="M14" i="26" s="1"/>
  <c r="M15" i="26" s="1"/>
  <c r="M16" i="26" s="1"/>
  <c r="M17" i="26" s="1"/>
  <c r="M18" i="26" s="1"/>
  <c r="M19" i="26" s="1"/>
  <c r="M20" i="26" s="1"/>
  <c r="M21" i="26" s="1"/>
  <c r="N10" i="26"/>
  <c r="N11" i="26" s="1"/>
  <c r="N12" i="26" s="1"/>
  <c r="N13" i="26" s="1"/>
  <c r="N14" i="26" s="1"/>
  <c r="N15" i="26" s="1"/>
  <c r="N16" i="26" s="1"/>
  <c r="N17" i="26" s="1"/>
  <c r="N18" i="26" s="1"/>
  <c r="N19" i="26" s="1"/>
  <c r="N20" i="26" s="1"/>
  <c r="N21" i="26" s="1"/>
  <c r="G74" i="26"/>
  <c r="G107" i="26" s="1"/>
  <c r="G92" i="26"/>
  <c r="M39" i="26"/>
  <c r="M40" i="26" s="1"/>
  <c r="M41" i="26" s="1"/>
  <c r="M42" i="26" s="1"/>
  <c r="M43" i="26" s="1"/>
  <c r="M44" i="26" s="1"/>
  <c r="M45" i="26" s="1"/>
  <c r="M46" i="26" s="1"/>
  <c r="M47" i="26" s="1"/>
  <c r="M48" i="26" s="1"/>
  <c r="M49" i="26" s="1"/>
  <c r="M50" i="26" s="1"/>
  <c r="I69" i="26"/>
  <c r="E70" i="26"/>
  <c r="X101" i="26"/>
  <c r="T101" i="26"/>
  <c r="P11" i="26"/>
  <c r="P12" i="26" s="1"/>
  <c r="P13" i="26" s="1"/>
  <c r="P14" i="26" s="1"/>
  <c r="P15" i="26" s="1"/>
  <c r="P16" i="26" s="1"/>
  <c r="P17" i="26" s="1"/>
  <c r="P18" i="26" s="1"/>
  <c r="P19" i="26" s="1"/>
  <c r="P20" i="26" s="1"/>
  <c r="P21" i="26" s="1"/>
  <c r="P25" i="26" s="1"/>
  <c r="P26" i="26" s="1"/>
  <c r="P27" i="26" s="1"/>
  <c r="P28" i="26" s="1"/>
  <c r="P29" i="26" s="1"/>
  <c r="P30" i="26" s="1"/>
  <c r="P31" i="26" s="1"/>
  <c r="P32" i="26" s="1"/>
  <c r="P33" i="26" s="1"/>
  <c r="P34" i="26" s="1"/>
  <c r="P35" i="26" s="1"/>
  <c r="P36" i="26" s="1"/>
  <c r="P39" i="26" s="1"/>
  <c r="T25" i="26"/>
  <c r="J26" i="26"/>
  <c r="J27" i="26"/>
  <c r="J28" i="26"/>
  <c r="J29" i="26"/>
  <c r="L29" i="26" s="1"/>
  <c r="J30" i="26"/>
  <c r="L30" i="26" s="1"/>
  <c r="J31" i="26"/>
  <c r="L31" i="26" s="1"/>
  <c r="J32" i="26"/>
  <c r="L32" i="26" s="1"/>
  <c r="S32" i="26"/>
  <c r="S33" i="26" s="1"/>
  <c r="S34" i="26" s="1"/>
  <c r="S35" i="26" s="1"/>
  <c r="S36" i="26" s="1"/>
  <c r="S39" i="26" s="1"/>
  <c r="S40" i="26" s="1"/>
  <c r="S41" i="26" s="1"/>
  <c r="S42" i="26" s="1"/>
  <c r="S43" i="26" s="1"/>
  <c r="S44" i="26" s="1"/>
  <c r="S45" i="26" s="1"/>
  <c r="S46" i="26" s="1"/>
  <c r="S47" i="26" s="1"/>
  <c r="S48" i="26" s="1"/>
  <c r="S49" i="26" s="1"/>
  <c r="S50" i="26" s="1"/>
  <c r="S52" i="26" s="1"/>
  <c r="S53" i="26" s="1"/>
  <c r="S54" i="26" s="1"/>
  <c r="S55" i="26" s="1"/>
  <c r="S56" i="26" s="1"/>
  <c r="S57" i="26" s="1"/>
  <c r="S58" i="26" s="1"/>
  <c r="S59" i="26" s="1"/>
  <c r="S60" i="26" s="1"/>
  <c r="S61" i="26" s="1"/>
  <c r="S62" i="26" s="1"/>
  <c r="S63" i="26" s="1"/>
  <c r="S64" i="26" s="1"/>
  <c r="X33" i="26"/>
  <c r="L34" i="26"/>
  <c r="X55" i="26"/>
  <c r="T55" i="26"/>
  <c r="X59" i="26"/>
  <c r="T59" i="26"/>
  <c r="X63" i="26"/>
  <c r="T63" i="26"/>
  <c r="W69" i="26"/>
  <c r="W70" i="26" s="1"/>
  <c r="W71" i="26" s="1"/>
  <c r="W72" i="26" s="1"/>
  <c r="W73" i="26" s="1"/>
  <c r="X94" i="26"/>
  <c r="Y94" i="26" s="1"/>
  <c r="X73" i="26"/>
  <c r="T73" i="26"/>
  <c r="X102" i="26"/>
  <c r="T79" i="26"/>
  <c r="P79" i="26"/>
  <c r="T14" i="26"/>
  <c r="J35" i="26"/>
  <c r="L35" i="26" s="1"/>
  <c r="T68" i="26"/>
  <c r="P68" i="26"/>
  <c r="I94" i="26"/>
  <c r="J25" i="26"/>
  <c r="K25" i="26" s="1"/>
  <c r="I11" i="26"/>
  <c r="T35" i="26"/>
  <c r="X83" i="26"/>
  <c r="X85" i="26"/>
  <c r="X147" i="26"/>
  <c r="T147" i="26"/>
  <c r="X54" i="26"/>
  <c r="I68" i="26"/>
  <c r="X79" i="26"/>
  <c r="Y79" i="26" s="1"/>
  <c r="Y80" i="26" s="1"/>
  <c r="T87" i="26"/>
  <c r="X111" i="26"/>
  <c r="G110" i="26"/>
  <c r="G111" i="26" s="1"/>
  <c r="G112" i="26" s="1"/>
  <c r="G113" i="26" s="1"/>
  <c r="G114" i="26" s="1"/>
  <c r="G115" i="26" s="1"/>
  <c r="G116" i="26" s="1"/>
  <c r="G117" i="26" s="1"/>
  <c r="G118" i="26" s="1"/>
  <c r="G119" i="26" s="1"/>
  <c r="G120" i="26" s="1"/>
  <c r="I109" i="26"/>
  <c r="X72" i="26"/>
  <c r="I80" i="26"/>
  <c r="E81" i="26"/>
  <c r="T83" i="26"/>
  <c r="X84" i="26"/>
  <c r="T84" i="26"/>
  <c r="X103" i="26"/>
  <c r="I129" i="26"/>
  <c r="X129" i="26"/>
  <c r="T129" i="26"/>
  <c r="X130" i="26"/>
  <c r="T130" i="26"/>
  <c r="X146" i="26"/>
  <c r="T146" i="26"/>
  <c r="M188" i="26"/>
  <c r="M189" i="26" s="1"/>
  <c r="M190" i="26" s="1"/>
  <c r="M191" i="26" s="1"/>
  <c r="M192" i="26" s="1"/>
  <c r="M193" i="26" s="1"/>
  <c r="M194" i="26" s="1"/>
  <c r="M195" i="26" s="1"/>
  <c r="M196" i="26" s="1"/>
  <c r="M197" i="26" s="1"/>
  <c r="M198" i="26" s="1"/>
  <c r="I110" i="26"/>
  <c r="I264" i="26"/>
  <c r="G265" i="26"/>
  <c r="G266" i="26" s="1"/>
  <c r="G267" i="26" s="1"/>
  <c r="G268" i="26" s="1"/>
  <c r="G269" i="26" s="1"/>
  <c r="G270" i="26" s="1"/>
  <c r="G271" i="26" s="1"/>
  <c r="G272" i="26" s="1"/>
  <c r="G273" i="26" s="1"/>
  <c r="E111" i="26"/>
  <c r="X117" i="26"/>
  <c r="T117" i="26"/>
  <c r="X118" i="26"/>
  <c r="T118" i="26"/>
  <c r="E130" i="26"/>
  <c r="I157" i="26"/>
  <c r="E158" i="26"/>
  <c r="X105" i="26"/>
  <c r="T110" i="26"/>
  <c r="X137" i="26"/>
  <c r="T137" i="26"/>
  <c r="X138" i="26"/>
  <c r="T138" i="26"/>
  <c r="W142" i="26"/>
  <c r="W143" i="26" s="1"/>
  <c r="W144" i="26" s="1"/>
  <c r="W145" i="26" s="1"/>
  <c r="W146" i="26" s="1"/>
  <c r="W147" i="26" s="1"/>
  <c r="W148" i="26" s="1"/>
  <c r="W149" i="26" s="1"/>
  <c r="W150" i="26" s="1"/>
  <c r="W151" i="26" s="1"/>
  <c r="W152" i="26" s="1"/>
  <c r="W153" i="26" s="1"/>
  <c r="T102" i="26"/>
  <c r="T111" i="26"/>
  <c r="M128" i="26"/>
  <c r="M129" i="26" s="1"/>
  <c r="M130" i="26" s="1"/>
  <c r="M131" i="26" s="1"/>
  <c r="M132" i="26" s="1"/>
  <c r="M133" i="26" s="1"/>
  <c r="M134" i="26" s="1"/>
  <c r="M135" i="26" s="1"/>
  <c r="M136" i="26" s="1"/>
  <c r="M137" i="26" s="1"/>
  <c r="M138" i="26" s="1"/>
  <c r="Y173" i="26"/>
  <c r="Y174" i="26" s="1"/>
  <c r="Y175" i="26" s="1"/>
  <c r="Y176" i="26" s="1"/>
  <c r="Y177" i="26" s="1"/>
  <c r="Y178" i="26" s="1"/>
  <c r="Y179" i="26" s="1"/>
  <c r="Y180" i="26" s="1"/>
  <c r="Y181" i="26" s="1"/>
  <c r="Y182" i="26" s="1"/>
  <c r="Y183" i="26" s="1"/>
  <c r="P203" i="26"/>
  <c r="U202" i="26"/>
  <c r="X219" i="26"/>
  <c r="X227" i="26"/>
  <c r="P233" i="26"/>
  <c r="U232" i="26"/>
  <c r="X249" i="26"/>
  <c r="X114" i="26"/>
  <c r="W127" i="26"/>
  <c r="W128" i="26" s="1"/>
  <c r="W129" i="26" s="1"/>
  <c r="W130" i="26" s="1"/>
  <c r="W131" i="26" s="1"/>
  <c r="W132" i="26" s="1"/>
  <c r="W133" i="26" s="1"/>
  <c r="W134" i="26" s="1"/>
  <c r="W135" i="26" s="1"/>
  <c r="W136" i="26" s="1"/>
  <c r="W137" i="26" s="1"/>
  <c r="W138" i="26" s="1"/>
  <c r="P142" i="26"/>
  <c r="E143" i="26"/>
  <c r="P159" i="26"/>
  <c r="E173" i="26"/>
  <c r="U190" i="26"/>
  <c r="P191" i="26"/>
  <c r="U189" i="26"/>
  <c r="X218" i="26"/>
  <c r="Y218" i="26" s="1"/>
  <c r="T218" i="26"/>
  <c r="X226" i="26"/>
  <c r="T226" i="26"/>
  <c r="X238" i="26"/>
  <c r="T238" i="26"/>
  <c r="E266" i="26"/>
  <c r="P311" i="26"/>
  <c r="T151" i="26"/>
  <c r="E205" i="26"/>
  <c r="I204" i="26"/>
  <c r="U157" i="26"/>
  <c r="U187" i="26"/>
  <c r="U188" i="26"/>
  <c r="Y203" i="26"/>
  <c r="Y204" i="26" s="1"/>
  <c r="Y205" i="26" s="1"/>
  <c r="Y206" i="26" s="1"/>
  <c r="Y207" i="26" s="1"/>
  <c r="Y208" i="26" s="1"/>
  <c r="Y209" i="26" s="1"/>
  <c r="Y210" i="26" s="1"/>
  <c r="Y211" i="26" s="1"/>
  <c r="Y212" i="26" s="1"/>
  <c r="Y213" i="26" s="1"/>
  <c r="M221" i="26"/>
  <c r="M222" i="26" s="1"/>
  <c r="M223" i="26" s="1"/>
  <c r="M224" i="26" s="1"/>
  <c r="M225" i="26" s="1"/>
  <c r="M226" i="26" s="1"/>
  <c r="M227" i="26" s="1"/>
  <c r="M228" i="26" s="1"/>
  <c r="X150" i="26"/>
  <c r="U172" i="26"/>
  <c r="P173" i="26"/>
  <c r="E188" i="26"/>
  <c r="I187" i="26"/>
  <c r="Y188" i="26"/>
  <c r="Y189" i="26" s="1"/>
  <c r="Y190" i="26" s="1"/>
  <c r="Y191" i="26" s="1"/>
  <c r="Y192" i="26" s="1"/>
  <c r="Y193" i="26" s="1"/>
  <c r="Y194" i="26" s="1"/>
  <c r="Y195" i="26" s="1"/>
  <c r="Y196" i="26" s="1"/>
  <c r="Y197" i="26" s="1"/>
  <c r="Y198" i="26" s="1"/>
  <c r="G218" i="26"/>
  <c r="G219" i="26" s="1"/>
  <c r="G220" i="26" s="1"/>
  <c r="G221" i="26" s="1"/>
  <c r="G222" i="26" s="1"/>
  <c r="G223" i="26" s="1"/>
  <c r="G224" i="26" s="1"/>
  <c r="G225" i="26" s="1"/>
  <c r="G226" i="26" s="1"/>
  <c r="G227" i="26" s="1"/>
  <c r="G228" i="26" s="1"/>
  <c r="I217" i="26"/>
  <c r="I235" i="26"/>
  <c r="E236" i="26"/>
  <c r="S234" i="26"/>
  <c r="S235" i="26" s="1"/>
  <c r="S236" i="26" s="1"/>
  <c r="S237" i="26" s="1"/>
  <c r="S238" i="26" s="1"/>
  <c r="S239" i="26" s="1"/>
  <c r="S240" i="26" s="1"/>
  <c r="S241" i="26" s="1"/>
  <c r="S242" i="26" s="1"/>
  <c r="S243" i="26" s="1"/>
  <c r="X234" i="26"/>
  <c r="X248" i="26"/>
  <c r="T248" i="26"/>
  <c r="X257" i="26"/>
  <c r="P263" i="26"/>
  <c r="U262" i="26"/>
  <c r="W187" i="26"/>
  <c r="W188" i="26" s="1"/>
  <c r="W189" i="26" s="1"/>
  <c r="W190" i="26" s="1"/>
  <c r="W191" i="26" s="1"/>
  <c r="W192" i="26" s="1"/>
  <c r="W193" i="26" s="1"/>
  <c r="W194" i="26" s="1"/>
  <c r="W195" i="26" s="1"/>
  <c r="W196" i="26" s="1"/>
  <c r="W197" i="26" s="1"/>
  <c r="W198" i="26" s="1"/>
  <c r="E219" i="26"/>
  <c r="X232" i="26"/>
  <c r="Y232" i="26" s="1"/>
  <c r="Y233" i="26" s="1"/>
  <c r="W232" i="26"/>
  <c r="W233" i="26" s="1"/>
  <c r="W234" i="26" s="1"/>
  <c r="W235" i="26" s="1"/>
  <c r="W236" i="26" s="1"/>
  <c r="W237" i="26" s="1"/>
  <c r="W238" i="26" s="1"/>
  <c r="W239" i="26" s="1"/>
  <c r="W240" i="26" s="1"/>
  <c r="W241" i="26" s="1"/>
  <c r="W242" i="26" s="1"/>
  <c r="W243" i="26" s="1"/>
  <c r="S247" i="26"/>
  <c r="U247" i="26" s="1"/>
  <c r="W202" i="26"/>
  <c r="W203" i="26" s="1"/>
  <c r="W204" i="26" s="1"/>
  <c r="W205" i="26" s="1"/>
  <c r="W206" i="26" s="1"/>
  <c r="W207" i="26" s="1"/>
  <c r="W208" i="26" s="1"/>
  <c r="W209" i="26" s="1"/>
  <c r="W210" i="26" s="1"/>
  <c r="W211" i="26" s="1"/>
  <c r="W212" i="26" s="1"/>
  <c r="W213" i="26" s="1"/>
  <c r="T247" i="26"/>
  <c r="X256" i="26"/>
  <c r="T256" i="26"/>
  <c r="I300" i="26"/>
  <c r="E301" i="26"/>
  <c r="X302" i="26"/>
  <c r="X316" i="26"/>
  <c r="T316" i="26"/>
  <c r="W172" i="26"/>
  <c r="W173" i="26" s="1"/>
  <c r="W174" i="26" s="1"/>
  <c r="W175" i="26" s="1"/>
  <c r="W176" i="26" s="1"/>
  <c r="W177" i="26" s="1"/>
  <c r="W178" i="26" s="1"/>
  <c r="W179" i="26" s="1"/>
  <c r="W180" i="26" s="1"/>
  <c r="W181" i="26" s="1"/>
  <c r="W182" i="26" s="1"/>
  <c r="W183" i="26" s="1"/>
  <c r="X223" i="26"/>
  <c r="I233" i="26"/>
  <c r="G248" i="26"/>
  <c r="G249" i="26" s="1"/>
  <c r="G250" i="26" s="1"/>
  <c r="G251" i="26" s="1"/>
  <c r="G252" i="26" s="1"/>
  <c r="G253" i="26" s="1"/>
  <c r="G254" i="26" s="1"/>
  <c r="G255" i="26" s="1"/>
  <c r="G256" i="26" s="1"/>
  <c r="G257" i="26" s="1"/>
  <c r="G258" i="26" s="1"/>
  <c r="I247" i="26"/>
  <c r="T296" i="26"/>
  <c r="P296" i="26"/>
  <c r="T219" i="26"/>
  <c r="T227" i="26"/>
  <c r="M233" i="26"/>
  <c r="M234" i="26" s="1"/>
  <c r="M235" i="26" s="1"/>
  <c r="M236" i="26" s="1"/>
  <c r="M237" i="26" s="1"/>
  <c r="M238" i="26" s="1"/>
  <c r="M239" i="26" s="1"/>
  <c r="M240" i="26" s="1"/>
  <c r="M241" i="26" s="1"/>
  <c r="M242" i="26" s="1"/>
  <c r="M243" i="26" s="1"/>
  <c r="T249" i="26"/>
  <c r="X309" i="26"/>
  <c r="Y309" i="26" s="1"/>
  <c r="Y310" i="26" s="1"/>
  <c r="S309" i="26"/>
  <c r="S310" i="26" s="1"/>
  <c r="U310" i="26" s="1"/>
  <c r="X237" i="26"/>
  <c r="X273" i="26"/>
  <c r="T273" i="26"/>
  <c r="T309" i="26"/>
  <c r="T239" i="26"/>
  <c r="E249" i="26"/>
  <c r="X262" i="26"/>
  <c r="Y262" i="26" s="1"/>
  <c r="W262" i="26"/>
  <c r="W263" i="26" s="1"/>
  <c r="W264" i="26" s="1"/>
  <c r="W265" i="26" s="1"/>
  <c r="W266" i="26" s="1"/>
  <c r="W267" i="26" s="1"/>
  <c r="W268" i="26" s="1"/>
  <c r="W269" i="26" s="1"/>
  <c r="W270" i="26" s="1"/>
  <c r="W271" i="26" s="1"/>
  <c r="W272" i="26" s="1"/>
  <c r="W273" i="26" s="1"/>
  <c r="X265" i="26"/>
  <c r="T265" i="26"/>
  <c r="T272" i="26"/>
  <c r="E310" i="26"/>
  <c r="I309" i="26"/>
  <c r="T234" i="26"/>
  <c r="T264" i="26"/>
  <c r="T257" i="26"/>
  <c r="M264" i="26"/>
  <c r="M265" i="26" s="1"/>
  <c r="M266" i="26" s="1"/>
  <c r="M267" i="26" s="1"/>
  <c r="M268" i="26" s="1"/>
  <c r="M269" i="26" s="1"/>
  <c r="M270" i="26" s="1"/>
  <c r="M271" i="26" s="1"/>
  <c r="M272" i="26" s="1"/>
  <c r="M273" i="26" s="1"/>
  <c r="M280" i="26"/>
  <c r="M281" i="26" s="1"/>
  <c r="M282" i="26" s="1"/>
  <c r="M283" i="26" s="1"/>
  <c r="M284" i="26" s="1"/>
  <c r="M285" i="26" s="1"/>
  <c r="M286" i="26" s="1"/>
  <c r="M287" i="26" s="1"/>
  <c r="M288" i="26" s="1"/>
  <c r="M289" i="26" s="1"/>
  <c r="M290" i="26" s="1"/>
  <c r="W279" i="26"/>
  <c r="W280" i="26" s="1"/>
  <c r="W281" i="26" s="1"/>
  <c r="W282" i="26" s="1"/>
  <c r="W283" i="26" s="1"/>
  <c r="W284" i="26" s="1"/>
  <c r="W285" i="26" s="1"/>
  <c r="W286" i="26" s="1"/>
  <c r="W287" i="26" s="1"/>
  <c r="W288" i="26" s="1"/>
  <c r="W289" i="26" s="1"/>
  <c r="W290" i="26" s="1"/>
  <c r="M312" i="26"/>
  <c r="M313" i="26" s="1"/>
  <c r="M314" i="26" s="1"/>
  <c r="M315" i="26" s="1"/>
  <c r="M316" i="26" s="1"/>
  <c r="M317" i="26" s="1"/>
  <c r="M318" i="26" s="1"/>
  <c r="M319" i="26" s="1"/>
  <c r="M320" i="26" s="1"/>
  <c r="I299" i="26"/>
  <c r="X317" i="26"/>
  <c r="T317" i="26"/>
  <c r="X296" i="26"/>
  <c r="Y296" i="26" s="1"/>
  <c r="X298" i="26"/>
  <c r="X299" i="26"/>
  <c r="T299" i="26"/>
  <c r="X306" i="26"/>
  <c r="X307" i="26"/>
  <c r="T307" i="26"/>
  <c r="I297" i="26"/>
  <c r="X300" i="26"/>
  <c r="X311" i="26"/>
  <c r="G83" i="24"/>
  <c r="G84" i="24" s="1"/>
  <c r="R36" i="24"/>
  <c r="Q36" i="24"/>
  <c r="P36" i="24"/>
  <c r="O36" i="24"/>
  <c r="N36" i="24"/>
  <c r="F36" i="24" s="1"/>
  <c r="M36" i="24"/>
  <c r="L36" i="24"/>
  <c r="K36" i="24"/>
  <c r="J36" i="24"/>
  <c r="I36" i="24"/>
  <c r="H36" i="24"/>
  <c r="G36" i="24"/>
  <c r="R35" i="24"/>
  <c r="Q35" i="24"/>
  <c r="P35" i="24"/>
  <c r="O35" i="24"/>
  <c r="N35" i="24"/>
  <c r="M35" i="24"/>
  <c r="L35" i="24"/>
  <c r="K35" i="24"/>
  <c r="F35" i="24" s="1"/>
  <c r="J35" i="24"/>
  <c r="I35" i="24"/>
  <c r="H35" i="24"/>
  <c r="G35" i="24"/>
  <c r="Q34" i="24"/>
  <c r="P34" i="24"/>
  <c r="O34" i="24"/>
  <c r="N34" i="24"/>
  <c r="M34" i="24"/>
  <c r="L34" i="24"/>
  <c r="K34" i="24"/>
  <c r="J34" i="24"/>
  <c r="I34" i="24"/>
  <c r="H34" i="24"/>
  <c r="G34" i="24"/>
  <c r="R33" i="24"/>
  <c r="Q33" i="24"/>
  <c r="P33" i="24"/>
  <c r="O33" i="24"/>
  <c r="N33" i="24"/>
  <c r="M33" i="24"/>
  <c r="F33" i="24" s="1"/>
  <c r="L33" i="24"/>
  <c r="K33" i="24"/>
  <c r="J33" i="24"/>
  <c r="I33" i="24"/>
  <c r="H33" i="24"/>
  <c r="G33" i="24"/>
  <c r="R32" i="24"/>
  <c r="Q32" i="24"/>
  <c r="P32" i="24"/>
  <c r="O32" i="24"/>
  <c r="N32" i="24"/>
  <c r="M32" i="24"/>
  <c r="L32" i="24"/>
  <c r="K32" i="24"/>
  <c r="J32" i="24"/>
  <c r="F32" i="24" s="1"/>
  <c r="I32" i="24"/>
  <c r="H32" i="24"/>
  <c r="G32" i="24"/>
  <c r="R31" i="24"/>
  <c r="Q31" i="24"/>
  <c r="P31" i="24"/>
  <c r="O31" i="24"/>
  <c r="N31" i="24"/>
  <c r="M31" i="24"/>
  <c r="L31" i="24"/>
  <c r="K31" i="24"/>
  <c r="J31" i="24"/>
  <c r="I31" i="24"/>
  <c r="H31" i="24"/>
  <c r="G31" i="24"/>
  <c r="F31" i="24" s="1"/>
  <c r="R30" i="24"/>
  <c r="Q30" i="24"/>
  <c r="P30" i="24"/>
  <c r="O30" i="24"/>
  <c r="N30" i="24"/>
  <c r="M30" i="24"/>
  <c r="L30" i="24"/>
  <c r="F30" i="24" s="1"/>
  <c r="K30" i="24"/>
  <c r="J30" i="24"/>
  <c r="I30" i="24"/>
  <c r="H30" i="24"/>
  <c r="G30" i="24"/>
  <c r="R29" i="24"/>
  <c r="Q29" i="24"/>
  <c r="Q37" i="24" s="1"/>
  <c r="P29" i="24"/>
  <c r="P37" i="24" s="1"/>
  <c r="O29" i="24"/>
  <c r="O37" i="24" s="1"/>
  <c r="N29" i="24"/>
  <c r="N37" i="24" s="1"/>
  <c r="M29" i="24"/>
  <c r="M37" i="24" s="1"/>
  <c r="L29" i="24"/>
  <c r="L37" i="24" s="1"/>
  <c r="K29" i="24"/>
  <c r="K37" i="24" s="1"/>
  <c r="J29" i="24"/>
  <c r="J37" i="24" s="1"/>
  <c r="I29" i="24"/>
  <c r="F29" i="24" s="1"/>
  <c r="H29" i="24"/>
  <c r="H37" i="24" s="1"/>
  <c r="G29" i="24"/>
  <c r="G37" i="24" s="1"/>
  <c r="R26" i="24"/>
  <c r="Q26" i="24"/>
  <c r="P26" i="24"/>
  <c r="O26" i="24"/>
  <c r="N26" i="24"/>
  <c r="M26" i="24"/>
  <c r="L26" i="24"/>
  <c r="K26" i="24"/>
  <c r="J26" i="24"/>
  <c r="I26" i="24"/>
  <c r="H26" i="24"/>
  <c r="G26" i="24"/>
  <c r="F25" i="24"/>
  <c r="F24" i="24"/>
  <c r="F23" i="24"/>
  <c r="F22" i="24"/>
  <c r="F21" i="24"/>
  <c r="F20" i="24"/>
  <c r="F19" i="24"/>
  <c r="F18" i="24"/>
  <c r="F26" i="24" s="1"/>
  <c r="Q15" i="24"/>
  <c r="P15" i="24"/>
  <c r="O15" i="24"/>
  <c r="N15" i="24"/>
  <c r="M15" i="24"/>
  <c r="L15" i="24"/>
  <c r="K15" i="24"/>
  <c r="J15" i="24"/>
  <c r="I15" i="24"/>
  <c r="H15" i="24"/>
  <c r="G15" i="24"/>
  <c r="F14" i="24"/>
  <c r="F13" i="24"/>
  <c r="R12" i="24"/>
  <c r="R15" i="24" s="1"/>
  <c r="F11" i="24"/>
  <c r="F10" i="24"/>
  <c r="F9" i="24"/>
  <c r="F8" i="24"/>
  <c r="F7" i="24"/>
  <c r="E31" i="17"/>
  <c r="E30" i="17"/>
  <c r="A15" i="23"/>
  <c r="A16" i="23"/>
  <c r="A17" i="23"/>
  <c r="E17" i="23"/>
  <c r="E19" i="23" s="1"/>
  <c r="A18" i="23"/>
  <c r="A19" i="23" s="1"/>
  <c r="A20" i="23" s="1"/>
  <c r="A37" i="23"/>
  <c r="A38" i="23"/>
  <c r="A39" i="23"/>
  <c r="B39" i="23"/>
  <c r="A40" i="23"/>
  <c r="A41" i="23"/>
  <c r="E41" i="23"/>
  <c r="E43" i="23" s="1"/>
  <c r="A42" i="23"/>
  <c r="A43" i="23"/>
  <c r="B45" i="23" s="1"/>
  <c r="B43" i="23"/>
  <c r="A44" i="23"/>
  <c r="A45" i="23"/>
  <c r="Y263" i="26" l="1"/>
  <c r="Y264" i="26" s="1"/>
  <c r="P95" i="26"/>
  <c r="L25" i="26"/>
  <c r="U280" i="26"/>
  <c r="Y128" i="26"/>
  <c r="Y129" i="26" s="1"/>
  <c r="Y130" i="26" s="1"/>
  <c r="Y131" i="26" s="1"/>
  <c r="Y132" i="26" s="1"/>
  <c r="Y133" i="26" s="1"/>
  <c r="Y134" i="26" s="1"/>
  <c r="Y135" i="26" s="1"/>
  <c r="Y136" i="26" s="1"/>
  <c r="Y137" i="26" s="1"/>
  <c r="Y138" i="26" s="1"/>
  <c r="P282" i="26"/>
  <c r="Y95" i="26"/>
  <c r="Y96" i="26" s="1"/>
  <c r="Y97" i="26" s="1"/>
  <c r="Y98" i="26" s="1"/>
  <c r="Y99" i="26" s="1"/>
  <c r="Y100" i="26" s="1"/>
  <c r="Y101" i="26" s="1"/>
  <c r="Y102" i="26" s="1"/>
  <c r="Y103" i="26" s="1"/>
  <c r="Y104" i="26" s="1"/>
  <c r="Y105" i="26" s="1"/>
  <c r="G122" i="26"/>
  <c r="G140" i="26" s="1"/>
  <c r="G155" i="26" s="1"/>
  <c r="G170" i="26" s="1"/>
  <c r="G185" i="26" s="1"/>
  <c r="G200" i="26" s="1"/>
  <c r="G215" i="26" s="1"/>
  <c r="G230" i="26" s="1"/>
  <c r="G245" i="26" s="1"/>
  <c r="G260" i="26" s="1"/>
  <c r="G277" i="26" s="1"/>
  <c r="G292" i="26" s="1"/>
  <c r="Y69" i="26"/>
  <c r="Y70" i="26" s="1"/>
  <c r="Y71" i="26" s="1"/>
  <c r="Y72" i="26" s="1"/>
  <c r="Y73" i="26" s="1"/>
  <c r="Y143" i="26"/>
  <c r="Y144" i="26" s="1"/>
  <c r="Y145" i="26" s="1"/>
  <c r="E281" i="26"/>
  <c r="I280" i="26"/>
  <c r="S110" i="26"/>
  <c r="U110" i="26" s="1"/>
  <c r="S248" i="26"/>
  <c r="U248" i="26" s="1"/>
  <c r="Y33" i="26"/>
  <c r="Y34" i="26" s="1"/>
  <c r="Y35" i="26" s="1"/>
  <c r="Y36" i="26" s="1"/>
  <c r="Y39" i="26" s="1"/>
  <c r="Y40" i="26" s="1"/>
  <c r="Y41" i="26" s="1"/>
  <c r="Y42" i="26" s="1"/>
  <c r="Y43" i="26" s="1"/>
  <c r="Y44" i="26" s="1"/>
  <c r="Y45" i="26" s="1"/>
  <c r="Y46" i="26" s="1"/>
  <c r="Y47" i="26" s="1"/>
  <c r="Y48" i="26" s="1"/>
  <c r="Y49" i="26" s="1"/>
  <c r="Y50" i="26" s="1"/>
  <c r="Y52" i="26" s="1"/>
  <c r="Y53" i="26" s="1"/>
  <c r="Y54" i="26" s="1"/>
  <c r="Y55" i="26" s="1"/>
  <c r="Y56" i="26" s="1"/>
  <c r="Y57" i="26" s="1"/>
  <c r="Y58" i="26" s="1"/>
  <c r="Y59" i="26" s="1"/>
  <c r="Y60" i="26" s="1"/>
  <c r="Y61" i="26" s="1"/>
  <c r="Y62" i="26" s="1"/>
  <c r="Y63" i="26" s="1"/>
  <c r="Y64" i="26" s="1"/>
  <c r="K26" i="26"/>
  <c r="K27" i="26" s="1"/>
  <c r="K28" i="26" s="1"/>
  <c r="K29" i="26" s="1"/>
  <c r="K30" i="26" s="1"/>
  <c r="K31" i="26" s="1"/>
  <c r="K32" i="26" s="1"/>
  <c r="K33" i="26" s="1"/>
  <c r="K34" i="26" s="1"/>
  <c r="K35" i="26" s="1"/>
  <c r="K36" i="26" s="1"/>
  <c r="K39" i="26" s="1"/>
  <c r="K40" i="26" s="1"/>
  <c r="K41" i="26" s="1"/>
  <c r="K42" i="26" s="1"/>
  <c r="K43" i="26" s="1"/>
  <c r="K44" i="26" s="1"/>
  <c r="K45" i="26" s="1"/>
  <c r="K46" i="26" s="1"/>
  <c r="K47" i="26" s="1"/>
  <c r="K48" i="26" s="1"/>
  <c r="K49" i="26" s="1"/>
  <c r="K50" i="26" s="1"/>
  <c r="K52" i="26" s="1"/>
  <c r="K53" i="26" s="1"/>
  <c r="K54" i="26" s="1"/>
  <c r="K55" i="26" s="1"/>
  <c r="K56" i="26" s="1"/>
  <c r="K57" i="26" s="1"/>
  <c r="K58" i="26" s="1"/>
  <c r="K59" i="26" s="1"/>
  <c r="K60" i="26" s="1"/>
  <c r="K61" i="26" s="1"/>
  <c r="K62" i="26" s="1"/>
  <c r="K63" i="26" s="1"/>
  <c r="K64" i="26" s="1"/>
  <c r="Y297" i="26"/>
  <c r="Y298" i="26" s="1"/>
  <c r="Y299" i="26" s="1"/>
  <c r="Y300" i="26" s="1"/>
  <c r="Y301" i="26" s="1"/>
  <c r="Y302" i="26" s="1"/>
  <c r="Y303" i="26" s="1"/>
  <c r="Y304" i="26" s="1"/>
  <c r="Y305" i="26" s="1"/>
  <c r="Y306" i="26" s="1"/>
  <c r="Y307" i="26" s="1"/>
  <c r="I218" i="26"/>
  <c r="U11" i="26"/>
  <c r="U12" i="26" s="1"/>
  <c r="U13" i="26" s="1"/>
  <c r="U14" i="26" s="1"/>
  <c r="U15" i="26" s="1"/>
  <c r="U16" i="26" s="1"/>
  <c r="U17" i="26" s="1"/>
  <c r="U18" i="26" s="1"/>
  <c r="U19" i="26" s="1"/>
  <c r="U20" i="26" s="1"/>
  <c r="U21" i="26" s="1"/>
  <c r="U25" i="26" s="1"/>
  <c r="U26" i="26" s="1"/>
  <c r="U27" i="26" s="1"/>
  <c r="U28" i="26" s="1"/>
  <c r="U29" i="26" s="1"/>
  <c r="U30" i="26" s="1"/>
  <c r="U31" i="26" s="1"/>
  <c r="U32" i="26" s="1"/>
  <c r="U33" i="26" s="1"/>
  <c r="U34" i="26" s="1"/>
  <c r="U35" i="26" s="1"/>
  <c r="U36" i="26" s="1"/>
  <c r="Y110" i="26"/>
  <c r="Y111" i="26" s="1"/>
  <c r="Y112" i="26" s="1"/>
  <c r="Y113" i="26" s="1"/>
  <c r="Y114" i="26" s="1"/>
  <c r="Y115" i="26" s="1"/>
  <c r="Y116" i="26" s="1"/>
  <c r="Y117" i="26" s="1"/>
  <c r="Y118" i="26" s="1"/>
  <c r="Y119" i="26" s="1"/>
  <c r="Y120" i="26" s="1"/>
  <c r="Y248" i="26"/>
  <c r="Y249" i="26" s="1"/>
  <c r="Y250" i="26" s="1"/>
  <c r="Y251" i="26" s="1"/>
  <c r="Y252" i="26" s="1"/>
  <c r="Y253" i="26" s="1"/>
  <c r="Y254" i="26" s="1"/>
  <c r="Y255" i="26" s="1"/>
  <c r="Y256" i="26" s="1"/>
  <c r="Y257" i="26" s="1"/>
  <c r="Y258" i="26" s="1"/>
  <c r="Y81" i="26"/>
  <c r="Y82" i="26" s="1"/>
  <c r="Y83" i="26" s="1"/>
  <c r="Y84" i="26" s="1"/>
  <c r="Y85" i="26" s="1"/>
  <c r="Y86" i="26" s="1"/>
  <c r="Y87" i="26" s="1"/>
  <c r="Y88" i="26" s="1"/>
  <c r="Y89" i="26" s="1"/>
  <c r="Y90" i="26" s="1"/>
  <c r="P128" i="26"/>
  <c r="U127" i="26"/>
  <c r="Y219" i="26"/>
  <c r="Y220" i="26" s="1"/>
  <c r="Y221" i="26" s="1"/>
  <c r="Y222" i="26" s="1"/>
  <c r="Y223" i="26" s="1"/>
  <c r="Y224" i="26" s="1"/>
  <c r="Y225" i="26" s="1"/>
  <c r="Y226" i="26" s="1"/>
  <c r="Y227" i="26" s="1"/>
  <c r="Y228" i="26" s="1"/>
  <c r="Y311" i="26"/>
  <c r="Y312" i="26" s="1"/>
  <c r="Y313" i="26" s="1"/>
  <c r="Y314" i="26" s="1"/>
  <c r="Y315" i="26" s="1"/>
  <c r="Y316" i="26" s="1"/>
  <c r="Y317" i="26" s="1"/>
  <c r="Y318" i="26" s="1"/>
  <c r="Y319" i="26" s="1"/>
  <c r="Y320" i="26" s="1"/>
  <c r="S218" i="26"/>
  <c r="W92" i="26"/>
  <c r="W74" i="26"/>
  <c r="W107" i="26" s="1"/>
  <c r="W122" i="26" s="1"/>
  <c r="W140" i="26" s="1"/>
  <c r="W155" i="26" s="1"/>
  <c r="W170" i="26" s="1"/>
  <c r="W185" i="26" s="1"/>
  <c r="W200" i="26" s="1"/>
  <c r="W215" i="26" s="1"/>
  <c r="W230" i="26" s="1"/>
  <c r="W245" i="26" s="1"/>
  <c r="W260" i="26" s="1"/>
  <c r="S74" i="26"/>
  <c r="S107" i="26" s="1"/>
  <c r="S92" i="26"/>
  <c r="P40" i="26"/>
  <c r="U39" i="26"/>
  <c r="I301" i="26"/>
  <c r="E302" i="26"/>
  <c r="P174" i="26"/>
  <c r="U173" i="26"/>
  <c r="U79" i="26"/>
  <c r="P80" i="26"/>
  <c r="I13" i="26"/>
  <c r="E14" i="26"/>
  <c r="S311" i="26"/>
  <c r="S312" i="26" s="1"/>
  <c r="S313" i="26" s="1"/>
  <c r="S314" i="26" s="1"/>
  <c r="S315" i="26" s="1"/>
  <c r="S316" i="26" s="1"/>
  <c r="S317" i="26" s="1"/>
  <c r="S318" i="26" s="1"/>
  <c r="S319" i="26" s="1"/>
  <c r="S320" i="26" s="1"/>
  <c r="U159" i="26"/>
  <c r="P160" i="26"/>
  <c r="I111" i="26"/>
  <c r="E112" i="26"/>
  <c r="P221" i="26"/>
  <c r="Y146" i="26"/>
  <c r="Y147" i="26" s="1"/>
  <c r="Y148" i="26" s="1"/>
  <c r="Y149" i="26" s="1"/>
  <c r="Y150" i="26" s="1"/>
  <c r="Y151" i="26" s="1"/>
  <c r="Y152" i="26" s="1"/>
  <c r="Y153" i="26" s="1"/>
  <c r="I96" i="26"/>
  <c r="E97" i="26"/>
  <c r="I158" i="26"/>
  <c r="E159" i="26"/>
  <c r="U68" i="26"/>
  <c r="P69" i="26"/>
  <c r="E71" i="26"/>
  <c r="I70" i="26"/>
  <c r="L28" i="26"/>
  <c r="L27" i="26"/>
  <c r="P113" i="26"/>
  <c r="L26" i="26"/>
  <c r="I249" i="26"/>
  <c r="E250" i="26"/>
  <c r="P297" i="26"/>
  <c r="U296" i="26"/>
  <c r="I173" i="26"/>
  <c r="E174" i="26"/>
  <c r="Y234" i="26"/>
  <c r="Y235" i="26" s="1"/>
  <c r="Y236" i="26" s="1"/>
  <c r="Y237" i="26" s="1"/>
  <c r="Y238" i="26" s="1"/>
  <c r="Y239" i="26" s="1"/>
  <c r="Y240" i="26" s="1"/>
  <c r="Y241" i="26" s="1"/>
  <c r="Y242" i="26" s="1"/>
  <c r="Y243" i="26" s="1"/>
  <c r="P312" i="26"/>
  <c r="Y265" i="26"/>
  <c r="Y266" i="26" s="1"/>
  <c r="Y267" i="26" s="1"/>
  <c r="Y268" i="26" s="1"/>
  <c r="Y269" i="26" s="1"/>
  <c r="Y270" i="26" s="1"/>
  <c r="Y271" i="26" s="1"/>
  <c r="Y272" i="26" s="1"/>
  <c r="Y273" i="26" s="1"/>
  <c r="U309" i="26"/>
  <c r="E237" i="26"/>
  <c r="I236" i="26"/>
  <c r="E206" i="26"/>
  <c r="I205" i="26"/>
  <c r="I266" i="26"/>
  <c r="E267" i="26"/>
  <c r="I143" i="26"/>
  <c r="E144" i="26"/>
  <c r="U142" i="26"/>
  <c r="P143" i="26"/>
  <c r="I130" i="26"/>
  <c r="E131" i="26"/>
  <c r="I248" i="26"/>
  <c r="P264" i="26"/>
  <c r="U263" i="26"/>
  <c r="I310" i="26"/>
  <c r="E311" i="26"/>
  <c r="I265" i="26"/>
  <c r="P234" i="26"/>
  <c r="U233" i="26"/>
  <c r="I219" i="26"/>
  <c r="E220" i="26"/>
  <c r="E189" i="26"/>
  <c r="I188" i="26"/>
  <c r="U191" i="26"/>
  <c r="P192" i="26"/>
  <c r="P204" i="26"/>
  <c r="U203" i="26"/>
  <c r="P251" i="26"/>
  <c r="E82" i="26"/>
  <c r="I81" i="26"/>
  <c r="U95" i="26"/>
  <c r="P96" i="26"/>
  <c r="N25" i="26"/>
  <c r="M25" i="26"/>
  <c r="I37" i="24"/>
  <c r="R34" i="24"/>
  <c r="R37" i="24" s="1"/>
  <c r="F12" i="24"/>
  <c r="F15" i="24" s="1"/>
  <c r="E45" i="23"/>
  <c r="A21" i="23"/>
  <c r="B21" i="23"/>
  <c r="E23" i="23"/>
  <c r="E21" i="23"/>
  <c r="B17" i="23"/>
  <c r="A30" i="17"/>
  <c r="A31" i="17" s="1"/>
  <c r="A32" i="17" s="1"/>
  <c r="A33" i="17" s="1"/>
  <c r="A34" i="17" s="1"/>
  <c r="A35" i="17" s="1"/>
  <c r="E32" i="17"/>
  <c r="B32" i="17" s="1"/>
  <c r="M26" i="26" l="1"/>
  <c r="U282" i="26"/>
  <c r="P283" i="26"/>
  <c r="I281" i="26"/>
  <c r="E282" i="26"/>
  <c r="S249" i="26"/>
  <c r="U249" i="26" s="1"/>
  <c r="N26" i="26"/>
  <c r="N27" i="26" s="1"/>
  <c r="N28" i="26" s="1"/>
  <c r="N29" i="26" s="1"/>
  <c r="N30" i="26" s="1"/>
  <c r="N31" i="26" s="1"/>
  <c r="N32" i="26" s="1"/>
  <c r="N33" i="26" s="1"/>
  <c r="N34" i="26" s="1"/>
  <c r="N35" i="26" s="1"/>
  <c r="N36" i="26" s="1"/>
  <c r="N39" i="26" s="1"/>
  <c r="N40" i="26" s="1"/>
  <c r="N41" i="26" s="1"/>
  <c r="N42" i="26" s="1"/>
  <c r="N43" i="26" s="1"/>
  <c r="N44" i="26" s="1"/>
  <c r="N45" i="26" s="1"/>
  <c r="N46" i="26" s="1"/>
  <c r="N47" i="26" s="1"/>
  <c r="N48" i="26" s="1"/>
  <c r="N49" i="26" s="1"/>
  <c r="N50" i="26" s="1"/>
  <c r="N52" i="26" s="1"/>
  <c r="N53" i="26" s="1"/>
  <c r="N54" i="26" s="1"/>
  <c r="N55" i="26" s="1"/>
  <c r="N56" i="26" s="1"/>
  <c r="N57" i="26" s="1"/>
  <c r="N58" i="26" s="1"/>
  <c r="N59" i="26" s="1"/>
  <c r="N60" i="26" s="1"/>
  <c r="N61" i="26" s="1"/>
  <c r="N62" i="26" s="1"/>
  <c r="N63" i="26" s="1"/>
  <c r="N64" i="26" s="1"/>
  <c r="S111" i="26"/>
  <c r="U111" i="26" s="1"/>
  <c r="U311" i="26"/>
  <c r="P129" i="26"/>
  <c r="U128" i="26"/>
  <c r="U218" i="26"/>
  <c r="S219" i="26"/>
  <c r="Y92" i="26"/>
  <c r="Y74" i="26"/>
  <c r="Y107" i="26" s="1"/>
  <c r="Y122" i="26" s="1"/>
  <c r="Y140" i="26" s="1"/>
  <c r="Y155" i="26" s="1"/>
  <c r="Y170" i="26" s="1"/>
  <c r="Y185" i="26" s="1"/>
  <c r="Y200" i="26" s="1"/>
  <c r="Y215" i="26" s="1"/>
  <c r="Y230" i="26" s="1"/>
  <c r="Y245" i="26" s="1"/>
  <c r="Y260" i="26" s="1"/>
  <c r="K74" i="26"/>
  <c r="K107" i="26" s="1"/>
  <c r="K122" i="26" s="1"/>
  <c r="K140" i="26" s="1"/>
  <c r="K155" i="26" s="1"/>
  <c r="K170" i="26" s="1"/>
  <c r="K185" i="26" s="1"/>
  <c r="K200" i="26" s="1"/>
  <c r="K215" i="26" s="1"/>
  <c r="K230" i="26" s="1"/>
  <c r="K245" i="26" s="1"/>
  <c r="K260" i="26" s="1"/>
  <c r="K277" i="26" s="1"/>
  <c r="K292" i="26" s="1"/>
  <c r="K92" i="26"/>
  <c r="E238" i="26"/>
  <c r="I237" i="26"/>
  <c r="M27" i="26"/>
  <c r="M28" i="26" s="1"/>
  <c r="M29" i="26" s="1"/>
  <c r="M30" i="26" s="1"/>
  <c r="M31" i="26" s="1"/>
  <c r="M32" i="26" s="1"/>
  <c r="M33" i="26" s="1"/>
  <c r="M34" i="26" s="1"/>
  <c r="M35" i="26" s="1"/>
  <c r="M36" i="26" s="1"/>
  <c r="P81" i="26"/>
  <c r="U80" i="26"/>
  <c r="E72" i="26"/>
  <c r="I71" i="26"/>
  <c r="U40" i="26"/>
  <c r="P41" i="26"/>
  <c r="P205" i="26"/>
  <c r="U204" i="26"/>
  <c r="U312" i="26"/>
  <c r="P313" i="26"/>
  <c r="P222" i="26"/>
  <c r="I159" i="26"/>
  <c r="E160" i="26"/>
  <c r="U192" i="26"/>
  <c r="P193" i="26"/>
  <c r="U264" i="26"/>
  <c r="P265" i="26"/>
  <c r="I311" i="26"/>
  <c r="E312" i="26"/>
  <c r="I250" i="26"/>
  <c r="E251" i="26"/>
  <c r="P161" i="26"/>
  <c r="U160" i="26"/>
  <c r="E145" i="26"/>
  <c r="I144" i="26"/>
  <c r="I131" i="26"/>
  <c r="E132" i="26"/>
  <c r="I97" i="26"/>
  <c r="E98" i="26"/>
  <c r="I112" i="26"/>
  <c r="E113" i="26"/>
  <c r="E83" i="26"/>
  <c r="I82" i="26"/>
  <c r="E175" i="26"/>
  <c r="I174" i="26"/>
  <c r="E15" i="26"/>
  <c r="I14" i="26"/>
  <c r="I267" i="26"/>
  <c r="E268" i="26"/>
  <c r="U234" i="26"/>
  <c r="P235" i="26"/>
  <c r="P252" i="26"/>
  <c r="E190" i="26"/>
  <c r="I189" i="26"/>
  <c r="E207" i="26"/>
  <c r="I206" i="26"/>
  <c r="P70" i="26"/>
  <c r="U69" i="26"/>
  <c r="P175" i="26"/>
  <c r="U174" i="26"/>
  <c r="U96" i="26"/>
  <c r="P97" i="26"/>
  <c r="I220" i="26"/>
  <c r="E221" i="26"/>
  <c r="P144" i="26"/>
  <c r="U143" i="26"/>
  <c r="P298" i="26"/>
  <c r="U297" i="26"/>
  <c r="P114" i="26"/>
  <c r="I302" i="26"/>
  <c r="E303" i="26"/>
  <c r="F34" i="24"/>
  <c r="F37" i="24" s="1"/>
  <c r="E34" i="17"/>
  <c r="E36" i="17" s="1"/>
  <c r="A22" i="23"/>
  <c r="A23" i="23" s="1"/>
  <c r="A36" i="17"/>
  <c r="B36" i="17"/>
  <c r="S112" i="26" l="1"/>
  <c r="S113" i="26" s="1"/>
  <c r="U283" i="26"/>
  <c r="P284" i="26"/>
  <c r="E283" i="26"/>
  <c r="I282" i="26"/>
  <c r="S250" i="26"/>
  <c r="S251" i="26" s="1"/>
  <c r="U219" i="26"/>
  <c r="S220" i="26"/>
  <c r="U129" i="26"/>
  <c r="P130" i="26"/>
  <c r="P236" i="26"/>
  <c r="U235" i="26"/>
  <c r="P145" i="26"/>
  <c r="U144" i="26"/>
  <c r="P82" i="26"/>
  <c r="U81" i="26"/>
  <c r="I221" i="26"/>
  <c r="E222" i="26"/>
  <c r="E176" i="26"/>
  <c r="I175" i="26"/>
  <c r="P314" i="26"/>
  <c r="U313" i="26"/>
  <c r="E146" i="26"/>
  <c r="I145" i="26"/>
  <c r="P71" i="26"/>
  <c r="U70" i="26"/>
  <c r="N107" i="26"/>
  <c r="N122" i="26" s="1"/>
  <c r="N140" i="26" s="1"/>
  <c r="N155" i="26" s="1"/>
  <c r="N170" i="26" s="1"/>
  <c r="N185" i="26" s="1"/>
  <c r="N200" i="26" s="1"/>
  <c r="N215" i="26" s="1"/>
  <c r="N230" i="26" s="1"/>
  <c r="N245" i="26" s="1"/>
  <c r="N260" i="26" s="1"/>
  <c r="N277" i="26" s="1"/>
  <c r="N292" i="26" s="1"/>
  <c r="N74" i="26"/>
  <c r="N92" i="26"/>
  <c r="P162" i="26"/>
  <c r="U161" i="26"/>
  <c r="I72" i="26"/>
  <c r="E73" i="26"/>
  <c r="I73" i="26" s="1"/>
  <c r="E208" i="26"/>
  <c r="I207" i="26"/>
  <c r="U97" i="26"/>
  <c r="P98" i="26"/>
  <c r="E84" i="26"/>
  <c r="I83" i="26"/>
  <c r="U193" i="26"/>
  <c r="P194" i="26"/>
  <c r="E239" i="26"/>
  <c r="I238" i="26"/>
  <c r="E191" i="26"/>
  <c r="I190" i="26"/>
  <c r="P253" i="26"/>
  <c r="I113" i="26"/>
  <c r="E114" i="26"/>
  <c r="I132" i="26"/>
  <c r="E133" i="26"/>
  <c r="I251" i="26"/>
  <c r="E252" i="26"/>
  <c r="I160" i="26"/>
  <c r="E161" i="26"/>
  <c r="I303" i="26"/>
  <c r="E304" i="26"/>
  <c r="I268" i="26"/>
  <c r="E269" i="26"/>
  <c r="U265" i="26"/>
  <c r="P266" i="26"/>
  <c r="P115" i="26"/>
  <c r="P299" i="26"/>
  <c r="U298" i="26"/>
  <c r="P176" i="26"/>
  <c r="U175" i="26"/>
  <c r="P206" i="26"/>
  <c r="U205" i="26"/>
  <c r="E16" i="26"/>
  <c r="I15" i="26"/>
  <c r="I98" i="26"/>
  <c r="E99" i="26"/>
  <c r="I312" i="26"/>
  <c r="E313" i="26"/>
  <c r="P223" i="26"/>
  <c r="U41" i="26"/>
  <c r="P42" i="26"/>
  <c r="E37" i="17"/>
  <c r="E38" i="17" s="1"/>
  <c r="C15" i="17"/>
  <c r="B23" i="23"/>
  <c r="A37" i="17"/>
  <c r="A38" i="17" s="1"/>
  <c r="B38" i="17"/>
  <c r="U112" i="26" l="1"/>
  <c r="P285" i="26"/>
  <c r="U284" i="26"/>
  <c r="I283" i="26"/>
  <c r="E284" i="26"/>
  <c r="U250" i="26"/>
  <c r="S114" i="26"/>
  <c r="U113" i="26"/>
  <c r="P131" i="26"/>
  <c r="U130" i="26"/>
  <c r="S221" i="26"/>
  <c r="U220" i="26"/>
  <c r="E17" i="26"/>
  <c r="I16" i="26"/>
  <c r="P254" i="26"/>
  <c r="E162" i="26"/>
  <c r="I161" i="26"/>
  <c r="P224" i="26"/>
  <c r="I84" i="26"/>
  <c r="E85" i="26"/>
  <c r="I313" i="26"/>
  <c r="E314" i="26"/>
  <c r="I252" i="26"/>
  <c r="E253" i="26"/>
  <c r="I239" i="26"/>
  <c r="E240" i="26"/>
  <c r="U299" i="26"/>
  <c r="P300" i="26"/>
  <c r="I222" i="26"/>
  <c r="E223" i="26"/>
  <c r="I269" i="26"/>
  <c r="E270" i="26"/>
  <c r="P72" i="26"/>
  <c r="U71" i="26"/>
  <c r="P116" i="26"/>
  <c r="I191" i="26"/>
  <c r="E192" i="26"/>
  <c r="I133" i="26"/>
  <c r="E134" i="26"/>
  <c r="P83" i="26"/>
  <c r="U82" i="26"/>
  <c r="P207" i="26"/>
  <c r="U206" i="26"/>
  <c r="E100" i="26"/>
  <c r="I99" i="26"/>
  <c r="I114" i="26"/>
  <c r="E115" i="26"/>
  <c r="P195" i="26"/>
  <c r="U194" i="26"/>
  <c r="P315" i="26"/>
  <c r="U314" i="26"/>
  <c r="P146" i="26"/>
  <c r="U145" i="26"/>
  <c r="U266" i="26"/>
  <c r="P267" i="26"/>
  <c r="P99" i="26"/>
  <c r="U98" i="26"/>
  <c r="P163" i="26"/>
  <c r="U162" i="26"/>
  <c r="I304" i="26"/>
  <c r="E305" i="26"/>
  <c r="I146" i="26"/>
  <c r="E147" i="26"/>
  <c r="E209" i="26"/>
  <c r="I208" i="26"/>
  <c r="U42" i="26"/>
  <c r="P43" i="26"/>
  <c r="P177" i="26"/>
  <c r="U176" i="26"/>
  <c r="S252" i="26"/>
  <c r="U251" i="26"/>
  <c r="E177" i="26"/>
  <c r="I176" i="26"/>
  <c r="P237" i="26"/>
  <c r="U236" i="26"/>
  <c r="F10" i="22"/>
  <c r="H10" i="22" s="1"/>
  <c r="L10" i="22"/>
  <c r="F11" i="22"/>
  <c r="H11" i="22" s="1"/>
  <c r="L11" i="22"/>
  <c r="F12" i="22"/>
  <c r="H12" i="22" s="1"/>
  <c r="L12" i="22"/>
  <c r="F13" i="22"/>
  <c r="H13" i="22"/>
  <c r="L13" i="22"/>
  <c r="F14" i="22"/>
  <c r="H14" i="22"/>
  <c r="L14" i="22"/>
  <c r="F15" i="22"/>
  <c r="H15" i="22" s="1"/>
  <c r="L15" i="22"/>
  <c r="F16" i="22"/>
  <c r="H16" i="22"/>
  <c r="L16" i="22"/>
  <c r="F17" i="22"/>
  <c r="H17" i="22"/>
  <c r="L17" i="22"/>
  <c r="F18" i="22"/>
  <c r="H18" i="22" s="1"/>
  <c r="L18" i="22"/>
  <c r="F19" i="22"/>
  <c r="H19" i="22" s="1"/>
  <c r="L19" i="22"/>
  <c r="F20" i="22"/>
  <c r="H20" i="22"/>
  <c r="L20" i="22"/>
  <c r="F21" i="22"/>
  <c r="H21" i="22" s="1"/>
  <c r="L21" i="22"/>
  <c r="F22" i="22"/>
  <c r="H22" i="22" s="1"/>
  <c r="L22" i="22"/>
  <c r="F23" i="22"/>
  <c r="H23" i="22" s="1"/>
  <c r="L23" i="22"/>
  <c r="F24" i="22"/>
  <c r="H24" i="22" s="1"/>
  <c r="J28" i="22"/>
  <c r="D28" i="22" s="1"/>
  <c r="S275" i="26" s="1"/>
  <c r="K28" i="22"/>
  <c r="W275" i="26" s="1"/>
  <c r="F25" i="22"/>
  <c r="H25" i="22" s="1"/>
  <c r="L25" i="22"/>
  <c r="F26" i="22"/>
  <c r="H26" i="22"/>
  <c r="L26" i="22"/>
  <c r="F27" i="22"/>
  <c r="H27" i="22" s="1"/>
  <c r="I36" i="22"/>
  <c r="L27" i="22"/>
  <c r="E29" i="22"/>
  <c r="F29" i="22" s="1"/>
  <c r="H29" i="22" s="1"/>
  <c r="J30" i="22"/>
  <c r="D30" i="22" s="1"/>
  <c r="F30" i="22" s="1"/>
  <c r="H30" i="22" s="1"/>
  <c r="K30" i="22"/>
  <c r="L29" i="22"/>
  <c r="L30" i="22" s="1"/>
  <c r="F31" i="22"/>
  <c r="H31" i="22" s="1"/>
  <c r="L31" i="22"/>
  <c r="J32" i="22"/>
  <c r="K32" i="22"/>
  <c r="D33" i="22"/>
  <c r="F33" i="22" s="1"/>
  <c r="H33" i="22" s="1"/>
  <c r="L33" i="22"/>
  <c r="F34" i="22"/>
  <c r="H34" i="22" s="1"/>
  <c r="L34" i="22"/>
  <c r="G36" i="22"/>
  <c r="E36" i="22"/>
  <c r="L32" i="22" l="1"/>
  <c r="Y275" i="26"/>
  <c r="Y277" i="26" s="1"/>
  <c r="W277" i="26"/>
  <c r="P286" i="26"/>
  <c r="U285" i="26"/>
  <c r="I284" i="26"/>
  <c r="E285" i="26"/>
  <c r="U131" i="26"/>
  <c r="P132" i="26"/>
  <c r="S222" i="26"/>
  <c r="U221" i="26"/>
  <c r="S115" i="26"/>
  <c r="U114" i="26"/>
  <c r="E148" i="26"/>
  <c r="I147" i="26"/>
  <c r="P100" i="26"/>
  <c r="U99" i="26"/>
  <c r="E306" i="26"/>
  <c r="I305" i="26"/>
  <c r="P117" i="26"/>
  <c r="P44" i="26"/>
  <c r="U43" i="26"/>
  <c r="E178" i="26"/>
  <c r="I177" i="26"/>
  <c r="E116" i="26"/>
  <c r="I115" i="26"/>
  <c r="E224" i="26"/>
  <c r="I223" i="26"/>
  <c r="S253" i="26"/>
  <c r="U252" i="26"/>
  <c r="U177" i="26"/>
  <c r="P178" i="26"/>
  <c r="E163" i="26"/>
  <c r="I162" i="26"/>
  <c r="U300" i="26"/>
  <c r="P301" i="26"/>
  <c r="P238" i="26"/>
  <c r="U237" i="26"/>
  <c r="P164" i="26"/>
  <c r="U163" i="26"/>
  <c r="P316" i="26"/>
  <c r="U315" i="26"/>
  <c r="E101" i="26"/>
  <c r="I100" i="26"/>
  <c r="U83" i="26"/>
  <c r="P84" i="26"/>
  <c r="U72" i="26"/>
  <c r="P73" i="26"/>
  <c r="U73" i="26" s="1"/>
  <c r="P255" i="26"/>
  <c r="E210" i="26"/>
  <c r="I209" i="26"/>
  <c r="U267" i="26"/>
  <c r="P268" i="26"/>
  <c r="I192" i="26"/>
  <c r="E193" i="26"/>
  <c r="P225" i="26"/>
  <c r="E254" i="26"/>
  <c r="I253" i="26"/>
  <c r="P147" i="26"/>
  <c r="U146" i="26"/>
  <c r="P208" i="26"/>
  <c r="U207" i="26"/>
  <c r="E315" i="26"/>
  <c r="I314" i="26"/>
  <c r="I134" i="26"/>
  <c r="E135" i="26"/>
  <c r="E271" i="26"/>
  <c r="I270" i="26"/>
  <c r="I240" i="26"/>
  <c r="E241" i="26"/>
  <c r="E86" i="26"/>
  <c r="I85" i="26"/>
  <c r="P196" i="26"/>
  <c r="U195" i="26"/>
  <c r="E18" i="26"/>
  <c r="I17" i="26"/>
  <c r="F28" i="22"/>
  <c r="K36" i="22"/>
  <c r="C11" i="17" s="1"/>
  <c r="J36" i="22"/>
  <c r="C10" i="17" s="1"/>
  <c r="D32" i="22"/>
  <c r="F32" i="22" s="1"/>
  <c r="H32" i="22" s="1"/>
  <c r="L24" i="22"/>
  <c r="L28" i="22" s="1"/>
  <c r="Y292" i="26" l="1"/>
  <c r="Y343" i="26"/>
  <c r="Y346" i="26" s="1"/>
  <c r="W343" i="26"/>
  <c r="W346" i="26" s="1"/>
  <c r="W292" i="26"/>
  <c r="P287" i="26"/>
  <c r="U286" i="26"/>
  <c r="E286" i="26"/>
  <c r="I285" i="26"/>
  <c r="U132" i="26"/>
  <c r="P133" i="26"/>
  <c r="S116" i="26"/>
  <c r="U115" i="26"/>
  <c r="S223" i="26"/>
  <c r="U222" i="26"/>
  <c r="I148" i="26"/>
  <c r="E149" i="26"/>
  <c r="E136" i="26"/>
  <c r="I135" i="26"/>
  <c r="P197" i="26"/>
  <c r="U196" i="26"/>
  <c r="I101" i="26"/>
  <c r="E102" i="26"/>
  <c r="E307" i="26"/>
  <c r="I307" i="26" s="1"/>
  <c r="I306" i="26"/>
  <c r="P85" i="26"/>
  <c r="U84" i="26"/>
  <c r="U147" i="26"/>
  <c r="P148" i="26"/>
  <c r="E117" i="26"/>
  <c r="I116" i="26"/>
  <c r="E255" i="26"/>
  <c r="I254" i="26"/>
  <c r="I178" i="26"/>
  <c r="E179" i="26"/>
  <c r="U268" i="26"/>
  <c r="P269" i="26"/>
  <c r="U178" i="26"/>
  <c r="P179" i="26"/>
  <c r="E272" i="26"/>
  <c r="I271" i="26"/>
  <c r="U238" i="26"/>
  <c r="P239" i="26"/>
  <c r="U301" i="26"/>
  <c r="P302" i="26"/>
  <c r="E211" i="26"/>
  <c r="I210" i="26"/>
  <c r="I86" i="26"/>
  <c r="E87" i="26"/>
  <c r="E316" i="26"/>
  <c r="I315" i="26"/>
  <c r="P226" i="26"/>
  <c r="P256" i="26"/>
  <c r="U316" i="26"/>
  <c r="P317" i="26"/>
  <c r="E164" i="26"/>
  <c r="I163" i="26"/>
  <c r="S254" i="26"/>
  <c r="U253" i="26"/>
  <c r="U44" i="26"/>
  <c r="P45" i="26"/>
  <c r="I241" i="26"/>
  <c r="E242" i="26"/>
  <c r="I193" i="26"/>
  <c r="E194" i="26"/>
  <c r="I18" i="26"/>
  <c r="E19" i="26"/>
  <c r="P209" i="26"/>
  <c r="U208" i="26"/>
  <c r="U164" i="26"/>
  <c r="P165" i="26"/>
  <c r="E225" i="26"/>
  <c r="I224" i="26"/>
  <c r="P118" i="26"/>
  <c r="P101" i="26"/>
  <c r="U100" i="26"/>
  <c r="F36" i="22"/>
  <c r="H28" i="22"/>
  <c r="H36" i="22" s="1"/>
  <c r="D36" i="22"/>
  <c r="L36" i="22"/>
  <c r="P288" i="26" l="1"/>
  <c r="U287" i="26"/>
  <c r="E287" i="26"/>
  <c r="I286" i="26"/>
  <c r="P134" i="26"/>
  <c r="U133" i="26"/>
  <c r="S224" i="26"/>
  <c r="U223" i="26"/>
  <c r="S117" i="26"/>
  <c r="U116" i="26"/>
  <c r="U165" i="26"/>
  <c r="P166" i="26"/>
  <c r="P270" i="26"/>
  <c r="U269" i="26"/>
  <c r="E150" i="26"/>
  <c r="I149" i="26"/>
  <c r="E165" i="26"/>
  <c r="I164" i="26"/>
  <c r="I87" i="26"/>
  <c r="E88" i="26"/>
  <c r="I179" i="26"/>
  <c r="E180" i="26"/>
  <c r="P210" i="26"/>
  <c r="U209" i="26"/>
  <c r="U85" i="26"/>
  <c r="P86" i="26"/>
  <c r="P149" i="26"/>
  <c r="U148" i="26"/>
  <c r="I316" i="26"/>
  <c r="E317" i="26"/>
  <c r="U45" i="26"/>
  <c r="P46" i="26"/>
  <c r="P257" i="26"/>
  <c r="I242" i="26"/>
  <c r="E243" i="26"/>
  <c r="I243" i="26" s="1"/>
  <c r="U239" i="26"/>
  <c r="P240" i="26"/>
  <c r="U101" i="26"/>
  <c r="P102" i="26"/>
  <c r="P119" i="26"/>
  <c r="U317" i="26"/>
  <c r="P318" i="26"/>
  <c r="I102" i="26"/>
  <c r="E103" i="26"/>
  <c r="E273" i="26"/>
  <c r="I273" i="26" s="1"/>
  <c r="I272" i="26"/>
  <c r="E20" i="26"/>
  <c r="I19" i="26"/>
  <c r="I225" i="26"/>
  <c r="E226" i="26"/>
  <c r="E212" i="26"/>
  <c r="I211" i="26"/>
  <c r="I255" i="26"/>
  <c r="E256" i="26"/>
  <c r="P198" i="26"/>
  <c r="U198" i="26" s="1"/>
  <c r="U197" i="26"/>
  <c r="I194" i="26"/>
  <c r="E195" i="26"/>
  <c r="P227" i="26"/>
  <c r="U302" i="26"/>
  <c r="P303" i="26"/>
  <c r="U179" i="26"/>
  <c r="P180" i="26"/>
  <c r="S255" i="26"/>
  <c r="U254" i="26"/>
  <c r="I117" i="26"/>
  <c r="E118" i="26"/>
  <c r="E137" i="26"/>
  <c r="I136" i="26"/>
  <c r="U288" i="26" l="1"/>
  <c r="P289" i="26"/>
  <c r="E288" i="26"/>
  <c r="I287" i="26"/>
  <c r="S118" i="26"/>
  <c r="U117" i="26"/>
  <c r="S225" i="26"/>
  <c r="U224" i="26"/>
  <c r="P135" i="26"/>
  <c r="U134" i="26"/>
  <c r="U166" i="26"/>
  <c r="P167" i="26"/>
  <c r="P103" i="26"/>
  <c r="U102" i="26"/>
  <c r="U86" i="26"/>
  <c r="P87" i="26"/>
  <c r="I137" i="26"/>
  <c r="E138" i="26"/>
  <c r="I138" i="26" s="1"/>
  <c r="E213" i="26"/>
  <c r="I213" i="26" s="1"/>
  <c r="I212" i="26"/>
  <c r="I165" i="26"/>
  <c r="E166" i="26"/>
  <c r="E196" i="26"/>
  <c r="I195" i="26"/>
  <c r="P150" i="26"/>
  <c r="U149" i="26"/>
  <c r="U180" i="26"/>
  <c r="P181" i="26"/>
  <c r="U46" i="26"/>
  <c r="P47" i="26"/>
  <c r="I118" i="26"/>
  <c r="E119" i="26"/>
  <c r="U303" i="26"/>
  <c r="P304" i="26"/>
  <c r="I226" i="26"/>
  <c r="E227" i="26"/>
  <c r="U318" i="26"/>
  <c r="P319" i="26"/>
  <c r="U240" i="26"/>
  <c r="P241" i="26"/>
  <c r="P258" i="26"/>
  <c r="I88" i="26"/>
  <c r="E89" i="26"/>
  <c r="E104" i="26"/>
  <c r="I103" i="26"/>
  <c r="P211" i="26"/>
  <c r="U210" i="26"/>
  <c r="E151" i="26"/>
  <c r="I150" i="26"/>
  <c r="P228" i="26"/>
  <c r="I256" i="26"/>
  <c r="E257" i="26"/>
  <c r="P120" i="26"/>
  <c r="E318" i="26"/>
  <c r="I317" i="26"/>
  <c r="I180" i="26"/>
  <c r="E181" i="26"/>
  <c r="S256" i="26"/>
  <c r="U255" i="26"/>
  <c r="I20" i="26"/>
  <c r="E21" i="26"/>
  <c r="P271" i="26"/>
  <c r="U270" i="26"/>
  <c r="P290" i="26" l="1"/>
  <c r="U290" i="26" s="1"/>
  <c r="U289" i="26"/>
  <c r="E289" i="26"/>
  <c r="I288" i="26"/>
  <c r="P136" i="26"/>
  <c r="U135" i="26"/>
  <c r="S226" i="26"/>
  <c r="U225" i="26"/>
  <c r="S119" i="26"/>
  <c r="U118" i="26"/>
  <c r="S257" i="26"/>
  <c r="U256" i="26"/>
  <c r="I104" i="26"/>
  <c r="E105" i="26"/>
  <c r="I105" i="26" s="1"/>
  <c r="I119" i="26"/>
  <c r="E120" i="26"/>
  <c r="I120" i="26" s="1"/>
  <c r="P272" i="26"/>
  <c r="U271" i="26"/>
  <c r="I151" i="26"/>
  <c r="E152" i="26"/>
  <c r="I181" i="26"/>
  <c r="E182" i="26"/>
  <c r="P151" i="26"/>
  <c r="U150" i="26"/>
  <c r="U241" i="26"/>
  <c r="P242" i="26"/>
  <c r="U87" i="26"/>
  <c r="P88" i="26"/>
  <c r="I318" i="26"/>
  <c r="E319" i="26"/>
  <c r="U319" i="26"/>
  <c r="P320" i="26"/>
  <c r="U320" i="26" s="1"/>
  <c r="U47" i="26"/>
  <c r="P48" i="26"/>
  <c r="P212" i="26"/>
  <c r="U211" i="26"/>
  <c r="U103" i="26"/>
  <c r="P104" i="26"/>
  <c r="P305" i="26"/>
  <c r="U304" i="26"/>
  <c r="E197" i="26"/>
  <c r="I196" i="26"/>
  <c r="E25" i="26"/>
  <c r="I21" i="26"/>
  <c r="I166" i="26"/>
  <c r="E167" i="26"/>
  <c r="I257" i="26"/>
  <c r="E258" i="26"/>
  <c r="I258" i="26" s="1"/>
  <c r="E90" i="26"/>
  <c r="I90" i="26" s="1"/>
  <c r="I89" i="26"/>
  <c r="I227" i="26"/>
  <c r="E228" i="26"/>
  <c r="I228" i="26" s="1"/>
  <c r="P182" i="26"/>
  <c r="U181" i="26"/>
  <c r="U167" i="26"/>
  <c r="P168" i="26"/>
  <c r="U168" i="26" s="1"/>
  <c r="G15" i="20"/>
  <c r="J15" i="20"/>
  <c r="K15" i="20"/>
  <c r="N15" i="20"/>
  <c r="O15" i="20"/>
  <c r="F16" i="20"/>
  <c r="G16" i="20"/>
  <c r="G17" i="20" s="1"/>
  <c r="J16" i="20"/>
  <c r="K16" i="20" s="1"/>
  <c r="N16" i="20" s="1"/>
  <c r="F18" i="20"/>
  <c r="F20" i="20"/>
  <c r="F22" i="20"/>
  <c r="F24" i="20"/>
  <c r="F26" i="20"/>
  <c r="F28" i="20"/>
  <c r="F30" i="20"/>
  <c r="F32" i="20"/>
  <c r="F34" i="20"/>
  <c r="F36" i="20"/>
  <c r="F38" i="20"/>
  <c r="F40" i="20"/>
  <c r="J41" i="20"/>
  <c r="K41" i="20"/>
  <c r="J42" i="20"/>
  <c r="K42" i="20"/>
  <c r="J43" i="20"/>
  <c r="K43" i="20"/>
  <c r="F44" i="20"/>
  <c r="J44" i="20"/>
  <c r="K44" i="20"/>
  <c r="J45" i="20"/>
  <c r="K45" i="20"/>
  <c r="J46" i="20"/>
  <c r="K46" i="20"/>
  <c r="J47" i="20"/>
  <c r="K47" i="20"/>
  <c r="J48" i="20"/>
  <c r="K48" i="20"/>
  <c r="J49" i="20"/>
  <c r="K49" i="20"/>
  <c r="J50" i="20"/>
  <c r="K50" i="20"/>
  <c r="J51" i="20"/>
  <c r="K51" i="20"/>
  <c r="F52" i="20"/>
  <c r="J52" i="20"/>
  <c r="K52" i="20"/>
  <c r="J53" i="20"/>
  <c r="K53" i="20"/>
  <c r="F54" i="20"/>
  <c r="J54" i="20"/>
  <c r="K54" i="20"/>
  <c r="J55" i="20"/>
  <c r="K55" i="20"/>
  <c r="F56" i="20"/>
  <c r="J56" i="20"/>
  <c r="K56" i="20"/>
  <c r="J57" i="20"/>
  <c r="K57" i="20"/>
  <c r="F58" i="20"/>
  <c r="J58" i="20"/>
  <c r="K58" i="20"/>
  <c r="J59" i="20"/>
  <c r="F60" i="20"/>
  <c r="J60" i="20"/>
  <c r="K60" i="20" s="1"/>
  <c r="J61" i="20"/>
  <c r="K61" i="20"/>
  <c r="F62" i="20"/>
  <c r="J62" i="20"/>
  <c r="K62" i="20"/>
  <c r="J63" i="20"/>
  <c r="K63" i="20"/>
  <c r="F64" i="20"/>
  <c r="K64" i="20"/>
  <c r="J65" i="20"/>
  <c r="K65" i="20"/>
  <c r="J66" i="20"/>
  <c r="K66" i="20" s="1"/>
  <c r="J67" i="20"/>
  <c r="K67" i="20"/>
  <c r="F68" i="20"/>
  <c r="J68" i="20"/>
  <c r="K68" i="20"/>
  <c r="J69" i="20"/>
  <c r="K69" i="20"/>
  <c r="F70" i="20"/>
  <c r="J70" i="20"/>
  <c r="K70" i="20"/>
  <c r="J71" i="20"/>
  <c r="K71" i="20"/>
  <c r="F72" i="20"/>
  <c r="J72" i="20"/>
  <c r="K72" i="20"/>
  <c r="J73" i="20"/>
  <c r="K73" i="20" s="1"/>
  <c r="F74" i="20"/>
  <c r="J74" i="20"/>
  <c r="K74" i="20" s="1"/>
  <c r="J75" i="20"/>
  <c r="K75" i="20"/>
  <c r="F76" i="20"/>
  <c r="J76" i="20"/>
  <c r="K76" i="20"/>
  <c r="J77" i="20"/>
  <c r="K77" i="20"/>
  <c r="F78" i="20"/>
  <c r="J78" i="20"/>
  <c r="K78" i="20"/>
  <c r="J79" i="20"/>
  <c r="K79" i="20"/>
  <c r="F80" i="20"/>
  <c r="J80" i="20"/>
  <c r="K80" i="20"/>
  <c r="J81" i="20"/>
  <c r="K81" i="20" s="1"/>
  <c r="F82" i="20"/>
  <c r="J82" i="20"/>
  <c r="K82" i="20" s="1"/>
  <c r="J83" i="20"/>
  <c r="F84" i="20"/>
  <c r="J84" i="20"/>
  <c r="K84" i="20"/>
  <c r="J85" i="20"/>
  <c r="K85" i="20"/>
  <c r="F86" i="20"/>
  <c r="J86" i="20"/>
  <c r="K86" i="20"/>
  <c r="J87" i="20"/>
  <c r="K87" i="20"/>
  <c r="F88" i="20"/>
  <c r="K88" i="20"/>
  <c r="J89" i="20"/>
  <c r="K89" i="20"/>
  <c r="F90" i="20"/>
  <c r="J90" i="20"/>
  <c r="K90" i="20"/>
  <c r="J91" i="20"/>
  <c r="K91" i="20"/>
  <c r="F92" i="20"/>
  <c r="J92" i="20"/>
  <c r="K92" i="20"/>
  <c r="J93" i="20"/>
  <c r="K93" i="20"/>
  <c r="F94" i="20"/>
  <c r="J94" i="20"/>
  <c r="K94" i="20"/>
  <c r="J95" i="20"/>
  <c r="K95" i="20" s="1"/>
  <c r="F96" i="20"/>
  <c r="J96" i="20"/>
  <c r="K96" i="20" s="1"/>
  <c r="J97" i="20"/>
  <c r="K97" i="20"/>
  <c r="F98" i="20"/>
  <c r="J98" i="20"/>
  <c r="K98" i="20"/>
  <c r="J99" i="20"/>
  <c r="K99" i="20"/>
  <c r="F100" i="20"/>
  <c r="K100" i="20"/>
  <c r="K101" i="20"/>
  <c r="F102" i="20"/>
  <c r="K102" i="20"/>
  <c r="K103" i="20"/>
  <c r="F104" i="20"/>
  <c r="K104" i="20"/>
  <c r="K105" i="20"/>
  <c r="F106" i="20"/>
  <c r="K106" i="20"/>
  <c r="K107" i="20"/>
  <c r="F108" i="20"/>
  <c r="K108" i="20"/>
  <c r="K109" i="20"/>
  <c r="F110" i="20"/>
  <c r="K110" i="20"/>
  <c r="K111" i="20"/>
  <c r="F112" i="20"/>
  <c r="K112" i="20"/>
  <c r="K113" i="20"/>
  <c r="F114" i="20"/>
  <c r="K114" i="20"/>
  <c r="K115" i="20"/>
  <c r="F116" i="20"/>
  <c r="K116" i="20"/>
  <c r="K117" i="20"/>
  <c r="F118" i="20"/>
  <c r="K118" i="20"/>
  <c r="K119" i="20"/>
  <c r="F120" i="20"/>
  <c r="K120" i="20"/>
  <c r="K121" i="20"/>
  <c r="F122" i="20"/>
  <c r="K122" i="20"/>
  <c r="K123" i="20"/>
  <c r="F124" i="20"/>
  <c r="K124" i="20"/>
  <c r="K125" i="20"/>
  <c r="F126" i="20"/>
  <c r="K126" i="20"/>
  <c r="K127" i="20"/>
  <c r="F128" i="20"/>
  <c r="K128" i="20"/>
  <c r="K129" i="20"/>
  <c r="F130" i="20"/>
  <c r="K130" i="20"/>
  <c r="K131" i="20"/>
  <c r="F132" i="20"/>
  <c r="K132" i="20"/>
  <c r="K133" i="20"/>
  <c r="F134" i="20"/>
  <c r="K134" i="20"/>
  <c r="K135" i="20"/>
  <c r="F136" i="20"/>
  <c r="K136" i="20"/>
  <c r="K137" i="20"/>
  <c r="F138" i="20"/>
  <c r="K138" i="20"/>
  <c r="K139" i="20"/>
  <c r="F140" i="20"/>
  <c r="K140" i="20"/>
  <c r="K141" i="20"/>
  <c r="F142" i="20"/>
  <c r="K142" i="20"/>
  <c r="K143" i="20"/>
  <c r="F144" i="20"/>
  <c r="K144" i="20"/>
  <c r="K145" i="20"/>
  <c r="F146" i="20"/>
  <c r="K146" i="20"/>
  <c r="K147" i="20"/>
  <c r="F148" i="20"/>
  <c r="K148" i="20"/>
  <c r="K149" i="20"/>
  <c r="F150" i="20"/>
  <c r="K150" i="20"/>
  <c r="K151" i="20"/>
  <c r="F152" i="20"/>
  <c r="K152" i="20"/>
  <c r="K153" i="20"/>
  <c r="F154" i="20"/>
  <c r="K154" i="20"/>
  <c r="K155" i="20"/>
  <c r="F156" i="20"/>
  <c r="K156" i="20"/>
  <c r="K157" i="20"/>
  <c r="F158" i="20"/>
  <c r="K158" i="20"/>
  <c r="K159" i="20"/>
  <c r="F160" i="20"/>
  <c r="K160" i="20"/>
  <c r="K161" i="20"/>
  <c r="F162" i="20"/>
  <c r="K162" i="20"/>
  <c r="K163" i="20"/>
  <c r="F164" i="20"/>
  <c r="K164" i="20"/>
  <c r="K165" i="20"/>
  <c r="F166" i="20"/>
  <c r="K166" i="20"/>
  <c r="K167" i="20"/>
  <c r="F168" i="20"/>
  <c r="K168" i="20"/>
  <c r="K169" i="20"/>
  <c r="F170" i="20"/>
  <c r="K170" i="20"/>
  <c r="K171" i="20"/>
  <c r="F172" i="20"/>
  <c r="K172" i="20"/>
  <c r="K173" i="20"/>
  <c r="F174" i="20"/>
  <c r="K174" i="20"/>
  <c r="K175" i="20"/>
  <c r="F176" i="20"/>
  <c r="K176" i="20"/>
  <c r="K177" i="20"/>
  <c r="F178" i="20"/>
  <c r="K178" i="20"/>
  <c r="K179" i="20"/>
  <c r="F180" i="20"/>
  <c r="K180" i="20"/>
  <c r="K181" i="20"/>
  <c r="F182" i="20"/>
  <c r="K182" i="20"/>
  <c r="K183" i="20"/>
  <c r="F184" i="20"/>
  <c r="K184" i="20"/>
  <c r="K185" i="20"/>
  <c r="F186" i="20"/>
  <c r="K186" i="20"/>
  <c r="K187" i="20"/>
  <c r="F188" i="20"/>
  <c r="K188" i="20"/>
  <c r="K189" i="20"/>
  <c r="F190" i="20"/>
  <c r="K190" i="20"/>
  <c r="K191" i="20"/>
  <c r="F192" i="20"/>
  <c r="K192" i="20"/>
  <c r="K193" i="20"/>
  <c r="F194" i="20"/>
  <c r="K194" i="20"/>
  <c r="K195" i="20"/>
  <c r="F196" i="20"/>
  <c r="K196" i="20"/>
  <c r="K197" i="20"/>
  <c r="F198" i="20"/>
  <c r="K198" i="20"/>
  <c r="K199" i="20"/>
  <c r="F200" i="20"/>
  <c r="K200" i="20"/>
  <c r="K201" i="20"/>
  <c r="F202" i="20"/>
  <c r="K202" i="20"/>
  <c r="K203" i="20"/>
  <c r="F204" i="20"/>
  <c r="K204" i="20"/>
  <c r="K205" i="20"/>
  <c r="F206" i="20"/>
  <c r="K206" i="20"/>
  <c r="K207" i="20"/>
  <c r="F208" i="20"/>
  <c r="K208" i="20"/>
  <c r="K209" i="20"/>
  <c r="F210" i="20"/>
  <c r="K210" i="20"/>
  <c r="K211" i="20"/>
  <c r="F212" i="20"/>
  <c r="K212" i="20"/>
  <c r="K213" i="20"/>
  <c r="F214" i="20"/>
  <c r="K214" i="20"/>
  <c r="K215" i="20"/>
  <c r="F216" i="20"/>
  <c r="K216" i="20"/>
  <c r="K217" i="20"/>
  <c r="F218" i="20"/>
  <c r="K218" i="20"/>
  <c r="K219" i="20"/>
  <c r="F220" i="20"/>
  <c r="K220" i="20"/>
  <c r="K221" i="20"/>
  <c r="F222" i="20"/>
  <c r="K222" i="20"/>
  <c r="K223" i="20"/>
  <c r="F224" i="20"/>
  <c r="K224" i="20"/>
  <c r="K225" i="20"/>
  <c r="F226" i="20"/>
  <c r="K226" i="20"/>
  <c r="K227" i="20"/>
  <c r="F228" i="20"/>
  <c r="K228" i="20"/>
  <c r="K229" i="20"/>
  <c r="F230" i="20"/>
  <c r="K230" i="20"/>
  <c r="K231" i="20"/>
  <c r="F232" i="20"/>
  <c r="K232" i="20"/>
  <c r="K233" i="20"/>
  <c r="F234" i="20"/>
  <c r="K234" i="20"/>
  <c r="K235" i="20"/>
  <c r="F236" i="20"/>
  <c r="K236" i="20"/>
  <c r="K237" i="20"/>
  <c r="F238" i="20"/>
  <c r="K238" i="20"/>
  <c r="K239" i="20"/>
  <c r="F240" i="20"/>
  <c r="K240" i="20"/>
  <c r="K241" i="20"/>
  <c r="F242" i="20"/>
  <c r="K242" i="20"/>
  <c r="K243" i="20"/>
  <c r="F244" i="20"/>
  <c r="K244" i="20"/>
  <c r="K245" i="20"/>
  <c r="F246" i="20"/>
  <c r="K246" i="20"/>
  <c r="K247" i="20"/>
  <c r="F248" i="20"/>
  <c r="K248" i="20"/>
  <c r="K249" i="20"/>
  <c r="F250" i="20"/>
  <c r="K250" i="20"/>
  <c r="K251" i="20"/>
  <c r="F252" i="20"/>
  <c r="K252" i="20"/>
  <c r="K253" i="20"/>
  <c r="F254" i="20"/>
  <c r="K254" i="20"/>
  <c r="K255" i="20"/>
  <c r="F256" i="20"/>
  <c r="K256" i="20"/>
  <c r="K257" i="20"/>
  <c r="F258" i="20"/>
  <c r="K258" i="20"/>
  <c r="K259" i="20"/>
  <c r="F260" i="20"/>
  <c r="K260" i="20"/>
  <c r="K261" i="20"/>
  <c r="F262" i="20"/>
  <c r="K262" i="20"/>
  <c r="K263" i="20"/>
  <c r="F264" i="20"/>
  <c r="K264" i="20"/>
  <c r="K265" i="20"/>
  <c r="F266" i="20"/>
  <c r="K266" i="20"/>
  <c r="K267" i="20"/>
  <c r="F268" i="20"/>
  <c r="K268" i="20"/>
  <c r="K269" i="20"/>
  <c r="F270" i="20"/>
  <c r="K270" i="20"/>
  <c r="K271" i="20"/>
  <c r="F272" i="20"/>
  <c r="K272" i="20"/>
  <c r="K273" i="20"/>
  <c r="F274" i="20"/>
  <c r="K274" i="20"/>
  <c r="K275" i="20"/>
  <c r="F276" i="20"/>
  <c r="K276" i="20"/>
  <c r="K277" i="20"/>
  <c r="F278" i="20"/>
  <c r="K278" i="20"/>
  <c r="K279" i="20"/>
  <c r="F280" i="20"/>
  <c r="K280" i="20"/>
  <c r="K281" i="20"/>
  <c r="F282" i="20"/>
  <c r="K282" i="20"/>
  <c r="K283" i="20"/>
  <c r="F284" i="20"/>
  <c r="K284" i="20"/>
  <c r="K285" i="20"/>
  <c r="F286" i="20"/>
  <c r="K286" i="20"/>
  <c r="K287" i="20"/>
  <c r="F288" i="20"/>
  <c r="K288" i="20"/>
  <c r="K289" i="20"/>
  <c r="F290" i="20"/>
  <c r="K290" i="20"/>
  <c r="K291" i="20"/>
  <c r="F292" i="20"/>
  <c r="K292" i="20"/>
  <c r="K293" i="20"/>
  <c r="F294" i="20"/>
  <c r="K294" i="20"/>
  <c r="K295" i="20"/>
  <c r="F296" i="20"/>
  <c r="K296" i="20"/>
  <c r="K297" i="20"/>
  <c r="F298" i="20"/>
  <c r="K298" i="20"/>
  <c r="K299" i="20"/>
  <c r="F300" i="20"/>
  <c r="K300" i="20"/>
  <c r="K301" i="20"/>
  <c r="F302" i="20"/>
  <c r="K302" i="20"/>
  <c r="K303" i="20"/>
  <c r="F304" i="20"/>
  <c r="K304" i="20"/>
  <c r="K305" i="20"/>
  <c r="F306" i="20"/>
  <c r="K306" i="20"/>
  <c r="K307" i="20"/>
  <c r="F308" i="20"/>
  <c r="K308" i="20"/>
  <c r="K309" i="20"/>
  <c r="F310" i="20"/>
  <c r="K310" i="20"/>
  <c r="K311" i="20"/>
  <c r="F312" i="20"/>
  <c r="K312" i="20"/>
  <c r="K313" i="20"/>
  <c r="F314" i="20"/>
  <c r="K314" i="20"/>
  <c r="K315" i="20"/>
  <c r="F316" i="20"/>
  <c r="K316" i="20"/>
  <c r="K317" i="20"/>
  <c r="F318" i="20"/>
  <c r="K318" i="20"/>
  <c r="F320" i="20"/>
  <c r="K320" i="20"/>
  <c r="K321" i="20"/>
  <c r="F322" i="20"/>
  <c r="K322" i="20"/>
  <c r="K323" i="20"/>
  <c r="F324" i="20"/>
  <c r="K324" i="20"/>
  <c r="K325" i="20"/>
  <c r="F326" i="20"/>
  <c r="K326" i="20"/>
  <c r="K327" i="20"/>
  <c r="F328" i="20"/>
  <c r="K328" i="20"/>
  <c r="K329" i="20"/>
  <c r="F330" i="20"/>
  <c r="K330" i="20"/>
  <c r="K331" i="20"/>
  <c r="F332" i="20"/>
  <c r="K332" i="20"/>
  <c r="K333" i="20"/>
  <c r="F334" i="20"/>
  <c r="K334" i="20"/>
  <c r="K335" i="20"/>
  <c r="F336" i="20"/>
  <c r="K336" i="20"/>
  <c r="K337" i="20"/>
  <c r="F338" i="20"/>
  <c r="K338" i="20"/>
  <c r="K339" i="20"/>
  <c r="F340" i="20"/>
  <c r="K340" i="20"/>
  <c r="K341" i="20"/>
  <c r="F342" i="20"/>
  <c r="K342" i="20"/>
  <c r="F344" i="20"/>
  <c r="K344" i="20"/>
  <c r="K345" i="20"/>
  <c r="F346" i="20"/>
  <c r="K346" i="20"/>
  <c r="K347" i="20"/>
  <c r="F348" i="20"/>
  <c r="K348" i="20"/>
  <c r="K349" i="20"/>
  <c r="F350" i="20"/>
  <c r="K350" i="20"/>
  <c r="K351" i="20"/>
  <c r="F352" i="20"/>
  <c r="K352" i="20"/>
  <c r="K353" i="20"/>
  <c r="F354" i="20"/>
  <c r="K354" i="20"/>
  <c r="K355" i="20"/>
  <c r="F356" i="20"/>
  <c r="K356" i="20"/>
  <c r="K357" i="20"/>
  <c r="F358" i="20"/>
  <c r="K358" i="20"/>
  <c r="K359" i="20"/>
  <c r="F360" i="20"/>
  <c r="K360" i="20"/>
  <c r="K361" i="20"/>
  <c r="F362" i="20"/>
  <c r="K362" i="20"/>
  <c r="K363" i="20"/>
  <c r="F364" i="20"/>
  <c r="K364" i="20"/>
  <c r="K365" i="20"/>
  <c r="F366" i="20"/>
  <c r="K366" i="20"/>
  <c r="F368" i="20"/>
  <c r="K368" i="20"/>
  <c r="K369" i="20"/>
  <c r="F370" i="20"/>
  <c r="K370" i="20"/>
  <c r="K371" i="20"/>
  <c r="F372" i="20"/>
  <c r="K372" i="20"/>
  <c r="K373" i="20"/>
  <c r="F374" i="20"/>
  <c r="K374" i="20"/>
  <c r="K375" i="20"/>
  <c r="F376" i="20"/>
  <c r="K376" i="20"/>
  <c r="K377" i="20"/>
  <c r="F378" i="20"/>
  <c r="K378" i="20"/>
  <c r="K379" i="20"/>
  <c r="F380" i="20"/>
  <c r="K380" i="20"/>
  <c r="K381" i="20"/>
  <c r="F382" i="20"/>
  <c r="K382" i="20"/>
  <c r="K383" i="20"/>
  <c r="F384" i="20"/>
  <c r="K384" i="20"/>
  <c r="K385" i="20"/>
  <c r="F386" i="20"/>
  <c r="K386" i="20"/>
  <c r="K387" i="20"/>
  <c r="F388" i="20"/>
  <c r="K388" i="20"/>
  <c r="K389" i="20"/>
  <c r="F390" i="20"/>
  <c r="K390" i="20"/>
  <c r="F392" i="20"/>
  <c r="K392" i="20"/>
  <c r="K393" i="20"/>
  <c r="F394" i="20"/>
  <c r="K394" i="20"/>
  <c r="K395" i="20"/>
  <c r="F396" i="20"/>
  <c r="K396" i="20"/>
  <c r="K397" i="20"/>
  <c r="F398" i="20"/>
  <c r="K398" i="20"/>
  <c r="K399" i="20"/>
  <c r="F400" i="20"/>
  <c r="K400" i="20"/>
  <c r="K401" i="20"/>
  <c r="F402" i="20"/>
  <c r="K402" i="20"/>
  <c r="K403" i="20"/>
  <c r="F404" i="20"/>
  <c r="K404" i="20"/>
  <c r="K405" i="20"/>
  <c r="F406" i="20"/>
  <c r="K406" i="20"/>
  <c r="K407" i="20"/>
  <c r="F408" i="20"/>
  <c r="K408" i="20"/>
  <c r="K409" i="20"/>
  <c r="F410" i="20"/>
  <c r="K410" i="20"/>
  <c r="K411" i="20"/>
  <c r="F412" i="20"/>
  <c r="K412" i="20"/>
  <c r="K413" i="20"/>
  <c r="F414" i="20"/>
  <c r="K414" i="20"/>
  <c r="F416" i="20"/>
  <c r="K416" i="20"/>
  <c r="K417" i="20"/>
  <c r="F418" i="20"/>
  <c r="K418" i="20"/>
  <c r="K419" i="20"/>
  <c r="F420" i="20"/>
  <c r="K420" i="20"/>
  <c r="K421" i="20"/>
  <c r="F422" i="20"/>
  <c r="K422" i="20"/>
  <c r="K423" i="20"/>
  <c r="F424" i="20"/>
  <c r="K424" i="20"/>
  <c r="K425" i="20"/>
  <c r="F426" i="20"/>
  <c r="K426" i="20"/>
  <c r="K427" i="20"/>
  <c r="F428" i="20"/>
  <c r="K428" i="20"/>
  <c r="K429" i="20"/>
  <c r="F430" i="20"/>
  <c r="K430" i="20"/>
  <c r="K431" i="20"/>
  <c r="F432" i="20"/>
  <c r="K432" i="20"/>
  <c r="K433" i="20"/>
  <c r="F434" i="20"/>
  <c r="K434" i="20"/>
  <c r="F436" i="20"/>
  <c r="K436" i="20"/>
  <c r="F437" i="20"/>
  <c r="K437" i="20"/>
  <c r="K438" i="20"/>
  <c r="F439" i="20"/>
  <c r="K439" i="20"/>
  <c r="K440" i="20"/>
  <c r="F441" i="20"/>
  <c r="K441" i="20"/>
  <c r="K442" i="20"/>
  <c r="F443" i="20"/>
  <c r="K443" i="20"/>
  <c r="K444" i="20"/>
  <c r="F445" i="20"/>
  <c r="K445" i="20"/>
  <c r="K446" i="20"/>
  <c r="F447" i="20"/>
  <c r="K447" i="20"/>
  <c r="K448" i="20"/>
  <c r="F449" i="20"/>
  <c r="K449" i="20"/>
  <c r="K450" i="20"/>
  <c r="F451" i="20"/>
  <c r="K451" i="20"/>
  <c r="K452" i="20"/>
  <c r="F453" i="20"/>
  <c r="K453" i="20"/>
  <c r="K454" i="20"/>
  <c r="F455" i="20"/>
  <c r="K455" i="20"/>
  <c r="K456" i="20"/>
  <c r="F457" i="20"/>
  <c r="K457" i="20"/>
  <c r="K458" i="20"/>
  <c r="F459" i="20"/>
  <c r="K459" i="20"/>
  <c r="K461" i="20"/>
  <c r="F462" i="20"/>
  <c r="K462" i="20"/>
  <c r="K463" i="20"/>
  <c r="F464" i="20"/>
  <c r="K464" i="20"/>
  <c r="K465" i="20"/>
  <c r="F466" i="20"/>
  <c r="K466" i="20"/>
  <c r="K467" i="20"/>
  <c r="F468" i="20"/>
  <c r="K468" i="20"/>
  <c r="K469" i="20"/>
  <c r="F470" i="20"/>
  <c r="K470" i="20"/>
  <c r="K471" i="20"/>
  <c r="F472" i="20"/>
  <c r="K472" i="20"/>
  <c r="K473" i="20"/>
  <c r="F474" i="20"/>
  <c r="K474" i="20"/>
  <c r="K475" i="20"/>
  <c r="F476" i="20"/>
  <c r="K476" i="20"/>
  <c r="K477" i="20"/>
  <c r="F478" i="20"/>
  <c r="K478" i="20"/>
  <c r="K479" i="20"/>
  <c r="F480" i="20"/>
  <c r="K480" i="20"/>
  <c r="K481" i="20"/>
  <c r="F482" i="20"/>
  <c r="K482" i="20"/>
  <c r="K483" i="20"/>
  <c r="F484" i="20"/>
  <c r="K484" i="20"/>
  <c r="K485" i="20"/>
  <c r="F486" i="20"/>
  <c r="K486" i="20"/>
  <c r="D15" i="19"/>
  <c r="D16" i="19"/>
  <c r="F16" i="19" s="1"/>
  <c r="S16" i="19" s="1"/>
  <c r="D23" i="19"/>
  <c r="D28" i="19"/>
  <c r="D29" i="19"/>
  <c r="D41" i="19"/>
  <c r="F41" i="19"/>
  <c r="S41" i="19" s="1"/>
  <c r="D42" i="19"/>
  <c r="D44" i="19"/>
  <c r="D49" i="19"/>
  <c r="D46" i="19"/>
  <c r="D52" i="19"/>
  <c r="D54" i="19"/>
  <c r="D61" i="19"/>
  <c r="D63" i="19"/>
  <c r="F63" i="19" s="1"/>
  <c r="S63" i="19" s="1"/>
  <c r="D67" i="19"/>
  <c r="D74" i="19"/>
  <c r="D77" i="19"/>
  <c r="D79" i="19"/>
  <c r="D81" i="19"/>
  <c r="D82" i="19"/>
  <c r="D85" i="19"/>
  <c r="D88" i="19"/>
  <c r="D91" i="19"/>
  <c r="D90" i="19"/>
  <c r="D93" i="19"/>
  <c r="D94" i="19"/>
  <c r="D96" i="19"/>
  <c r="D98" i="19"/>
  <c r="D100" i="19"/>
  <c r="F100" i="19" s="1"/>
  <c r="S100" i="19"/>
  <c r="D101" i="19"/>
  <c r="F101" i="19" s="1"/>
  <c r="S101" i="19" s="1"/>
  <c r="G101" i="19"/>
  <c r="D113" i="19"/>
  <c r="D116" i="19"/>
  <c r="D121" i="19"/>
  <c r="D126" i="19"/>
  <c r="D128" i="19"/>
  <c r="F128" i="19"/>
  <c r="D136" i="19"/>
  <c r="D139" i="19"/>
  <c r="D140" i="19"/>
  <c r="D141" i="19"/>
  <c r="D142" i="19"/>
  <c r="D143" i="19"/>
  <c r="D152" i="19"/>
  <c r="D155" i="19"/>
  <c r="D153" i="19"/>
  <c r="D154" i="19"/>
  <c r="D158" i="19"/>
  <c r="D156" i="19"/>
  <c r="D157" i="19"/>
  <c r="D160" i="19"/>
  <c r="D165" i="19"/>
  <c r="D166" i="19"/>
  <c r="D169" i="19"/>
  <c r="D168" i="19"/>
  <c r="F168" i="19" s="1"/>
  <c r="S168" i="19"/>
  <c r="D171" i="19"/>
  <c r="D174" i="19"/>
  <c r="D178" i="19"/>
  <c r="F178" i="19" s="1"/>
  <c r="G178" i="19"/>
  <c r="J178" i="19" s="1"/>
  <c r="S178" i="19"/>
  <c r="T178" i="19"/>
  <c r="D179" i="19"/>
  <c r="D180" i="19"/>
  <c r="D183" i="19"/>
  <c r="D193" i="19"/>
  <c r="D191" i="19"/>
  <c r="A192" i="19"/>
  <c r="A193" i="19"/>
  <c r="A194" i="19" s="1"/>
  <c r="A195" i="19"/>
  <c r="D195" i="19"/>
  <c r="A196" i="19"/>
  <c r="A197" i="19"/>
  <c r="A198" i="19" s="1"/>
  <c r="D197" i="19"/>
  <c r="D198" i="19"/>
  <c r="A199" i="19"/>
  <c r="D202" i="19"/>
  <c r="A200" i="19"/>
  <c r="A201" i="19"/>
  <c r="A202" i="19" s="1"/>
  <c r="D204" i="19"/>
  <c r="F204" i="19"/>
  <c r="S204" i="19" s="1"/>
  <c r="A205" i="19"/>
  <c r="A206" i="19"/>
  <c r="A207" i="19" s="1"/>
  <c r="A208" i="19" s="1"/>
  <c r="A209" i="19" s="1"/>
  <c r="A210" i="19" s="1"/>
  <c r="A211" i="19" s="1"/>
  <c r="D208" i="19"/>
  <c r="D210" i="19"/>
  <c r="A212" i="19"/>
  <c r="A213" i="19" s="1"/>
  <c r="A214" i="19" s="1"/>
  <c r="A215" i="19" s="1"/>
  <c r="D213" i="19"/>
  <c r="F213" i="19" s="1"/>
  <c r="G213" i="19" s="1"/>
  <c r="S213" i="19"/>
  <c r="D217" i="19"/>
  <c r="F217" i="19" s="1"/>
  <c r="S217" i="19" s="1"/>
  <c r="G217" i="19"/>
  <c r="A218" i="19"/>
  <c r="D218" i="19"/>
  <c r="G218" i="19" s="1"/>
  <c r="F218" i="19"/>
  <c r="S218" i="19" s="1"/>
  <c r="H218" i="19"/>
  <c r="A219" i="19"/>
  <c r="A220" i="19" s="1"/>
  <c r="A221" i="19" s="1"/>
  <c r="A222" i="19" s="1"/>
  <c r="D219" i="19"/>
  <c r="A223" i="19"/>
  <c r="A224" i="19" s="1"/>
  <c r="A225" i="19" s="1"/>
  <c r="A226" i="19" s="1"/>
  <c r="A227" i="19" s="1"/>
  <c r="A228" i="19" s="1"/>
  <c r="D230" i="19"/>
  <c r="F230" i="19"/>
  <c r="S230" i="19" s="1"/>
  <c r="A231" i="19"/>
  <c r="D231" i="19"/>
  <c r="A232" i="19"/>
  <c r="A233" i="19"/>
  <c r="A234" i="19"/>
  <c r="A235" i="19"/>
  <c r="A236" i="19"/>
  <c r="A237" i="19"/>
  <c r="A238" i="19"/>
  <c r="A239" i="19"/>
  <c r="D241" i="19"/>
  <c r="A240" i="19"/>
  <c r="A241" i="19" s="1"/>
  <c r="D245" i="19"/>
  <c r="A246" i="19"/>
  <c r="A247" i="19" s="1"/>
  <c r="A248" i="19" s="1"/>
  <c r="D246" i="19"/>
  <c r="D248" i="19"/>
  <c r="A249" i="19"/>
  <c r="A250" i="19" s="1"/>
  <c r="A251" i="19" s="1"/>
  <c r="A252" i="19" s="1"/>
  <c r="A253" i="19" s="1"/>
  <c r="A254" i="19" s="1"/>
  <c r="A255" i="19" s="1"/>
  <c r="A256" i="19" s="1"/>
  <c r="D249" i="19"/>
  <c r="D250" i="19"/>
  <c r="D252" i="19"/>
  <c r="D253" i="19"/>
  <c r="D254" i="19"/>
  <c r="D256" i="19"/>
  <c r="D260" i="19"/>
  <c r="A261" i="19"/>
  <c r="A262" i="19"/>
  <c r="D262" i="19"/>
  <c r="A263" i="19"/>
  <c r="D263" i="19"/>
  <c r="A264" i="19"/>
  <c r="A265" i="19" s="1"/>
  <c r="A266" i="19" s="1"/>
  <c r="A267" i="19" s="1"/>
  <c r="A268" i="19" s="1"/>
  <c r="A269" i="19" s="1"/>
  <c r="A270" i="19" s="1"/>
  <c r="A271" i="19" s="1"/>
  <c r="D264" i="19"/>
  <c r="D265" i="19"/>
  <c r="F265" i="19" s="1"/>
  <c r="S265" i="19" s="1"/>
  <c r="G265" i="19"/>
  <c r="J265" i="19" s="1"/>
  <c r="D266" i="19"/>
  <c r="D267" i="19"/>
  <c r="D268" i="19"/>
  <c r="D269" i="19"/>
  <c r="F269" i="19" s="1"/>
  <c r="S269" i="19" s="1"/>
  <c r="D270" i="19"/>
  <c r="D271" i="19"/>
  <c r="A274" i="19"/>
  <c r="A275" i="19" s="1"/>
  <c r="A276" i="19" s="1"/>
  <c r="A277" i="19" s="1"/>
  <c r="A278" i="19" s="1"/>
  <c r="A279" i="19" s="1"/>
  <c r="A280" i="19" s="1"/>
  <c r="A281" i="19" s="1"/>
  <c r="A282" i="19" s="1"/>
  <c r="A283" i="19" s="1"/>
  <c r="A284" i="19" s="1"/>
  <c r="D41" i="15"/>
  <c r="R25" i="18"/>
  <c r="D32" i="15"/>
  <c r="D31" i="15"/>
  <c r="D28" i="15"/>
  <c r="D27" i="15"/>
  <c r="D26" i="15"/>
  <c r="D24" i="15"/>
  <c r="D20" i="15"/>
  <c r="D19" i="15"/>
  <c r="D15" i="15"/>
  <c r="A47" i="18"/>
  <c r="A46" i="18"/>
  <c r="A45" i="18"/>
  <c r="A44" i="18"/>
  <c r="A43" i="18"/>
  <c r="A42" i="18"/>
  <c r="A41" i="18"/>
  <c r="A40" i="18"/>
  <c r="A39" i="18"/>
  <c r="A38" i="18"/>
  <c r="A37" i="18"/>
  <c r="A36" i="18"/>
  <c r="A35" i="18"/>
  <c r="A34" i="18"/>
  <c r="A33" i="18"/>
  <c r="A32" i="18"/>
  <c r="A31" i="18"/>
  <c r="A30" i="18"/>
  <c r="A29" i="18"/>
  <c r="A28" i="18"/>
  <c r="P27" i="18"/>
  <c r="P29" i="18" s="1"/>
  <c r="O27" i="18"/>
  <c r="O29" i="18" s="1"/>
  <c r="N27" i="18"/>
  <c r="N29" i="18" s="1"/>
  <c r="H27" i="18"/>
  <c r="H29" i="18" s="1"/>
  <c r="G27" i="18"/>
  <c r="G29" i="18" s="1"/>
  <c r="F27" i="18"/>
  <c r="F29" i="18" s="1"/>
  <c r="A27" i="18"/>
  <c r="A26" i="18"/>
  <c r="Q25" i="18"/>
  <c r="Q27" i="18" s="1"/>
  <c r="Q29" i="18" s="1"/>
  <c r="P25" i="18"/>
  <c r="O25" i="18"/>
  <c r="N25" i="18"/>
  <c r="M25" i="18"/>
  <c r="M27" i="18" s="1"/>
  <c r="M29" i="18" s="1"/>
  <c r="L25" i="18"/>
  <c r="L27" i="18" s="1"/>
  <c r="L29" i="18" s="1"/>
  <c r="K25" i="18"/>
  <c r="K27" i="18" s="1"/>
  <c r="K29" i="18" s="1"/>
  <c r="J25" i="18"/>
  <c r="J27" i="18" s="1"/>
  <c r="J29" i="18" s="1"/>
  <c r="I25" i="18"/>
  <c r="I27" i="18" s="1"/>
  <c r="I29" i="18" s="1"/>
  <c r="H25" i="18"/>
  <c r="G25" i="18"/>
  <c r="F25" i="18"/>
  <c r="A25" i="18"/>
  <c r="R24" i="18"/>
  <c r="A24" i="18"/>
  <c r="R23" i="18"/>
  <c r="A23" i="18"/>
  <c r="A22" i="18"/>
  <c r="A21" i="18"/>
  <c r="A20" i="18"/>
  <c r="R19" i="18"/>
  <c r="A19" i="18"/>
  <c r="A18" i="18"/>
  <c r="A17" i="18"/>
  <c r="A16" i="18"/>
  <c r="R15" i="18"/>
  <c r="A15" i="18"/>
  <c r="R14" i="18"/>
  <c r="A14" i="18"/>
  <c r="R13" i="18"/>
  <c r="A13" i="18"/>
  <c r="R12" i="18"/>
  <c r="A12" i="18"/>
  <c r="R11" i="18"/>
  <c r="A11" i="18"/>
  <c r="R10" i="18"/>
  <c r="A10" i="18"/>
  <c r="R9" i="18"/>
  <c r="A9" i="18"/>
  <c r="Q16" i="18"/>
  <c r="Q20" i="18" s="1"/>
  <c r="P16" i="18"/>
  <c r="P20" i="18" s="1"/>
  <c r="O16" i="18"/>
  <c r="O20" i="18" s="1"/>
  <c r="N16" i="18"/>
  <c r="N20" i="18" s="1"/>
  <c r="N31" i="18" s="1"/>
  <c r="N32" i="18" s="1"/>
  <c r="N35" i="18" s="1"/>
  <c r="N37" i="18" s="1"/>
  <c r="N38" i="18" s="1"/>
  <c r="M16" i="18"/>
  <c r="M20" i="18" s="1"/>
  <c r="M31" i="18" s="1"/>
  <c r="M32" i="18" s="1"/>
  <c r="M35" i="18" s="1"/>
  <c r="M37" i="18" s="1"/>
  <c r="M38" i="18" s="1"/>
  <c r="L16" i="18"/>
  <c r="L20" i="18" s="1"/>
  <c r="K16" i="18"/>
  <c r="K20" i="18" s="1"/>
  <c r="J16" i="18"/>
  <c r="J20" i="18" s="1"/>
  <c r="I16" i="18"/>
  <c r="I20" i="18" s="1"/>
  <c r="H16" i="18"/>
  <c r="H20" i="18" s="1"/>
  <c r="G16" i="18"/>
  <c r="G20" i="18" s="1"/>
  <c r="R8" i="18"/>
  <c r="A8" i="18"/>
  <c r="A7" i="18"/>
  <c r="A6" i="18"/>
  <c r="L31" i="18" l="1"/>
  <c r="L32" i="18" s="1"/>
  <c r="L35" i="18" s="1"/>
  <c r="L37" i="18" s="1"/>
  <c r="L38" i="18" s="1"/>
  <c r="O31" i="18"/>
  <c r="O32" i="18" s="1"/>
  <c r="O35" i="18" s="1"/>
  <c r="O37" i="18" s="1"/>
  <c r="O38" i="18" s="1"/>
  <c r="H31" i="18"/>
  <c r="H32" i="18" s="1"/>
  <c r="H35" i="18" s="1"/>
  <c r="H37" i="18" s="1"/>
  <c r="H38" i="18" s="1"/>
  <c r="G31" i="18"/>
  <c r="G32" i="18" s="1"/>
  <c r="G35" i="18" s="1"/>
  <c r="G37" i="18" s="1"/>
  <c r="G38" i="18" s="1"/>
  <c r="P31" i="18"/>
  <c r="P32" i="18" s="1"/>
  <c r="P35" i="18" s="1"/>
  <c r="P37" i="18" s="1"/>
  <c r="P38" i="18" s="1"/>
  <c r="I289" i="26"/>
  <c r="E290" i="26"/>
  <c r="I290" i="26" s="1"/>
  <c r="S120" i="26"/>
  <c r="U119" i="26"/>
  <c r="S227" i="26"/>
  <c r="U226" i="26"/>
  <c r="P137" i="26"/>
  <c r="U136" i="26"/>
  <c r="E26" i="26"/>
  <c r="I25" i="26"/>
  <c r="U104" i="26"/>
  <c r="P105" i="26"/>
  <c r="U105" i="26" s="1"/>
  <c r="U272" i="26"/>
  <c r="P273" i="26"/>
  <c r="U273" i="26" s="1"/>
  <c r="I319" i="26"/>
  <c r="E320" i="26"/>
  <c r="I320" i="26" s="1"/>
  <c r="E183" i="26"/>
  <c r="I183" i="26" s="1"/>
  <c r="I182" i="26"/>
  <c r="P152" i="26"/>
  <c r="U151" i="26"/>
  <c r="I167" i="26"/>
  <c r="E168" i="26"/>
  <c r="I168" i="26" s="1"/>
  <c r="P89" i="26"/>
  <c r="U88" i="26"/>
  <c r="P183" i="26"/>
  <c r="U183" i="26" s="1"/>
  <c r="U182" i="26"/>
  <c r="P306" i="26"/>
  <c r="U305" i="26"/>
  <c r="P213" i="26"/>
  <c r="U213" i="26" s="1"/>
  <c r="U212" i="26"/>
  <c r="E153" i="26"/>
  <c r="I153" i="26" s="1"/>
  <c r="I152" i="26"/>
  <c r="E198" i="26"/>
  <c r="I198" i="26" s="1"/>
  <c r="I197" i="26"/>
  <c r="P49" i="26"/>
  <c r="U48" i="26"/>
  <c r="U242" i="26"/>
  <c r="P243" i="26"/>
  <c r="U243" i="26" s="1"/>
  <c r="S258" i="26"/>
  <c r="U257" i="26"/>
  <c r="D273" i="19"/>
  <c r="D277" i="19"/>
  <c r="D281" i="19"/>
  <c r="D274" i="19"/>
  <c r="D278" i="19"/>
  <c r="D282" i="19"/>
  <c r="D275" i="19"/>
  <c r="D279" i="19"/>
  <c r="D283" i="19"/>
  <c r="D276" i="19"/>
  <c r="D280" i="19"/>
  <c r="D284" i="19"/>
  <c r="F266" i="19"/>
  <c r="F252" i="19"/>
  <c r="F249" i="19"/>
  <c r="S249" i="19" s="1"/>
  <c r="F241" i="19"/>
  <c r="S241" i="19" s="1"/>
  <c r="H241" i="19"/>
  <c r="F231" i="19"/>
  <c r="G231" i="19"/>
  <c r="H217" i="19"/>
  <c r="T217" i="19"/>
  <c r="J217" i="19"/>
  <c r="F136" i="19"/>
  <c r="S136" i="19" s="1"/>
  <c r="G136" i="19"/>
  <c r="H136" i="19"/>
  <c r="H262" i="19"/>
  <c r="F262" i="19"/>
  <c r="S262" i="19" s="1"/>
  <c r="G219" i="19"/>
  <c r="F219" i="19"/>
  <c r="S219" i="19" s="1"/>
  <c r="F270" i="19"/>
  <c r="F263" i="19"/>
  <c r="S263" i="19" s="1"/>
  <c r="F246" i="19"/>
  <c r="S246" i="19" s="1"/>
  <c r="J213" i="19"/>
  <c r="T213" i="19" s="1"/>
  <c r="F174" i="19"/>
  <c r="S174" i="19" s="1"/>
  <c r="F267" i="19"/>
  <c r="S267" i="19" s="1"/>
  <c r="G267" i="19"/>
  <c r="H267" i="19"/>
  <c r="F256" i="19"/>
  <c r="S256" i="19" s="1"/>
  <c r="F253" i="19"/>
  <c r="S253" i="19" s="1"/>
  <c r="G253" i="19"/>
  <c r="H253" i="19" s="1"/>
  <c r="K218" i="19"/>
  <c r="U218" i="19"/>
  <c r="F250" i="19"/>
  <c r="S250" i="19" s="1"/>
  <c r="F208" i="19"/>
  <c r="S208" i="19" s="1"/>
  <c r="F202" i="19"/>
  <c r="S202" i="19" s="1"/>
  <c r="F271" i="19"/>
  <c r="S271" i="19" s="1"/>
  <c r="G271" i="19"/>
  <c r="H271" i="19" s="1"/>
  <c r="T265" i="19"/>
  <c r="F264" i="19"/>
  <c r="S264" i="19" s="1"/>
  <c r="G264" i="19"/>
  <c r="F260" i="19"/>
  <c r="S260" i="19" s="1"/>
  <c r="G241" i="19"/>
  <c r="J218" i="19"/>
  <c r="T218" i="19"/>
  <c r="G157" i="19"/>
  <c r="G140" i="19"/>
  <c r="F268" i="19"/>
  <c r="S268" i="19" s="1"/>
  <c r="F254" i="19"/>
  <c r="S254" i="19" s="1"/>
  <c r="D227" i="19"/>
  <c r="D223" i="19"/>
  <c r="D221" i="19"/>
  <c r="D225" i="19"/>
  <c r="F193" i="19"/>
  <c r="S193" i="19" s="1"/>
  <c r="F183" i="19"/>
  <c r="S183" i="19" s="1"/>
  <c r="G269" i="19"/>
  <c r="G262" i="19"/>
  <c r="F248" i="19"/>
  <c r="F245" i="19"/>
  <c r="S245" i="19" s="1"/>
  <c r="F195" i="19"/>
  <c r="S195" i="19" s="1"/>
  <c r="G195" i="19"/>
  <c r="H195" i="19" s="1"/>
  <c r="H269" i="19"/>
  <c r="H265" i="19"/>
  <c r="F166" i="19"/>
  <c r="G198" i="19"/>
  <c r="F198" i="19"/>
  <c r="S198" i="19" s="1"/>
  <c r="G204" i="19"/>
  <c r="H204" i="19" s="1"/>
  <c r="D201" i="19"/>
  <c r="F191" i="19"/>
  <c r="S191" i="19" s="1"/>
  <c r="G191" i="19"/>
  <c r="D181" i="19"/>
  <c r="D189" i="19"/>
  <c r="D188" i="19"/>
  <c r="D186" i="19"/>
  <c r="D185" i="19"/>
  <c r="D172" i="19"/>
  <c r="D176" i="19"/>
  <c r="D148" i="19"/>
  <c r="G128" i="19"/>
  <c r="H128" i="19" s="1"/>
  <c r="S128" i="19"/>
  <c r="D261" i="19"/>
  <c r="D255" i="19"/>
  <c r="D251" i="19"/>
  <c r="D247" i="19"/>
  <c r="G230" i="19"/>
  <c r="D222" i="19"/>
  <c r="I213" i="19"/>
  <c r="D207" i="19"/>
  <c r="D212" i="19"/>
  <c r="D196" i="19"/>
  <c r="D192" i="19"/>
  <c r="D200" i="19"/>
  <c r="F179" i="19"/>
  <c r="S179" i="19" s="1"/>
  <c r="F160" i="19"/>
  <c r="S160" i="19" s="1"/>
  <c r="D220" i="19"/>
  <c r="H140" i="19"/>
  <c r="F140" i="19"/>
  <c r="S140" i="19" s="1"/>
  <c r="H46" i="19"/>
  <c r="G46" i="19"/>
  <c r="F46" i="19"/>
  <c r="S46" i="19" s="1"/>
  <c r="D240" i="19"/>
  <c r="D239" i="19"/>
  <c r="D238" i="19"/>
  <c r="D237" i="19"/>
  <c r="D236" i="19"/>
  <c r="D235" i="19"/>
  <c r="D234" i="19"/>
  <c r="D233" i="19"/>
  <c r="D232" i="19"/>
  <c r="D226" i="19"/>
  <c r="D214" i="19"/>
  <c r="H213" i="19"/>
  <c r="D199" i="19"/>
  <c r="D194" i="19"/>
  <c r="F169" i="19"/>
  <c r="G169" i="19" s="1"/>
  <c r="F165" i="19"/>
  <c r="S165" i="19" s="1"/>
  <c r="D162" i="19"/>
  <c r="D161" i="19"/>
  <c r="D163" i="19"/>
  <c r="F143" i="19"/>
  <c r="G143" i="19" s="1"/>
  <c r="D144" i="19"/>
  <c r="D147" i="19"/>
  <c r="D145" i="19"/>
  <c r="D146" i="19"/>
  <c r="D149" i="19"/>
  <c r="F210" i="19"/>
  <c r="S210" i="19" s="1"/>
  <c r="H197" i="19"/>
  <c r="F197" i="19"/>
  <c r="S197" i="19" s="1"/>
  <c r="G197" i="19"/>
  <c r="G153" i="19"/>
  <c r="H153" i="19" s="1"/>
  <c r="D150" i="19"/>
  <c r="F154" i="19"/>
  <c r="S154" i="19" s="1"/>
  <c r="G154" i="19"/>
  <c r="D132" i="19"/>
  <c r="D137" i="19"/>
  <c r="D135" i="19"/>
  <c r="D182" i="19"/>
  <c r="F180" i="19"/>
  <c r="S180" i="19" s="1"/>
  <c r="G180" i="19"/>
  <c r="D173" i="19"/>
  <c r="F171" i="19"/>
  <c r="S171" i="19" s="1"/>
  <c r="H157" i="19"/>
  <c r="F157" i="19"/>
  <c r="S157" i="19" s="1"/>
  <c r="F158" i="19"/>
  <c r="S158" i="19" s="1"/>
  <c r="G158" i="19"/>
  <c r="H158" i="19" s="1"/>
  <c r="F155" i="19"/>
  <c r="S155" i="19" s="1"/>
  <c r="D130" i="19"/>
  <c r="D103" i="19"/>
  <c r="D109" i="19"/>
  <c r="D108" i="19"/>
  <c r="D209" i="19"/>
  <c r="D205" i="19"/>
  <c r="D184" i="19"/>
  <c r="H178" i="19"/>
  <c r="D175" i="19"/>
  <c r="G168" i="19"/>
  <c r="D167" i="19"/>
  <c r="F126" i="19"/>
  <c r="F113" i="19"/>
  <c r="F85" i="19"/>
  <c r="G49" i="19"/>
  <c r="F49" i="19"/>
  <c r="S49" i="19" s="1"/>
  <c r="F156" i="19"/>
  <c r="G156" i="19" s="1"/>
  <c r="F153" i="19"/>
  <c r="F139" i="19"/>
  <c r="F121" i="19"/>
  <c r="S121" i="19" s="1"/>
  <c r="G121" i="19"/>
  <c r="J101" i="19"/>
  <c r="T101" i="19" s="1"/>
  <c r="F96" i="19"/>
  <c r="S96" i="19" s="1"/>
  <c r="G96" i="19"/>
  <c r="F52" i="19"/>
  <c r="S52" i="19" s="1"/>
  <c r="D159" i="19"/>
  <c r="F142" i="19"/>
  <c r="F98" i="19"/>
  <c r="G98" i="19"/>
  <c r="F91" i="19"/>
  <c r="F77" i="19"/>
  <c r="S77" i="19" s="1"/>
  <c r="G44" i="19"/>
  <c r="D228" i="19"/>
  <c r="D224" i="19"/>
  <c r="D215" i="19"/>
  <c r="D211" i="19"/>
  <c r="D206" i="19"/>
  <c r="D187" i="19"/>
  <c r="D170" i="19"/>
  <c r="F152" i="19"/>
  <c r="G152" i="19" s="1"/>
  <c r="G67" i="19"/>
  <c r="F67" i="19"/>
  <c r="S67" i="19" s="1"/>
  <c r="F141" i="19"/>
  <c r="G141" i="19" s="1"/>
  <c r="F116" i="19"/>
  <c r="S116" i="19" s="1"/>
  <c r="F79" i="19"/>
  <c r="S79" i="19" s="1"/>
  <c r="G79" i="19"/>
  <c r="H79" i="19" s="1"/>
  <c r="G63" i="19"/>
  <c r="H63" i="19" s="1"/>
  <c r="D131" i="19"/>
  <c r="D133" i="19"/>
  <c r="D127" i="19"/>
  <c r="D106" i="19"/>
  <c r="H101" i="19"/>
  <c r="D89" i="19"/>
  <c r="D87" i="19"/>
  <c r="D95" i="19"/>
  <c r="D92" i="19"/>
  <c r="D115" i="19"/>
  <c r="D118" i="19"/>
  <c r="D120" i="19"/>
  <c r="D122" i="19"/>
  <c r="D124" i="19"/>
  <c r="F93" i="19"/>
  <c r="F90" i="19"/>
  <c r="G90" i="19" s="1"/>
  <c r="F82" i="19"/>
  <c r="F81" i="19"/>
  <c r="G81" i="19"/>
  <c r="D76" i="19"/>
  <c r="D84" i="19"/>
  <c r="D80" i="19"/>
  <c r="F74" i="19"/>
  <c r="D68" i="19"/>
  <c r="D70" i="19"/>
  <c r="D71" i="19"/>
  <c r="D69" i="19"/>
  <c r="G28" i="19"/>
  <c r="F28" i="19"/>
  <c r="F23" i="19"/>
  <c r="S23" i="19" s="1"/>
  <c r="D117" i="19"/>
  <c r="D114" i="19"/>
  <c r="D105" i="19"/>
  <c r="D78" i="19"/>
  <c r="F61" i="19"/>
  <c r="S61" i="19" s="1"/>
  <c r="D134" i="19"/>
  <c r="D119" i="19"/>
  <c r="D110" i="19"/>
  <c r="D107" i="19"/>
  <c r="G100" i="19"/>
  <c r="H100" i="19" s="1"/>
  <c r="D97" i="19"/>
  <c r="F54" i="19"/>
  <c r="D24" i="19"/>
  <c r="D18" i="19"/>
  <c r="D20" i="19"/>
  <c r="D26" i="19"/>
  <c r="F88" i="19"/>
  <c r="S88" i="19" s="1"/>
  <c r="G88" i="19"/>
  <c r="H88" i="19" s="1"/>
  <c r="D45" i="19"/>
  <c r="D50" i="19"/>
  <c r="D123" i="19"/>
  <c r="D111" i="19"/>
  <c r="D102" i="19"/>
  <c r="D104" i="19"/>
  <c r="F94" i="19"/>
  <c r="D83" i="19"/>
  <c r="D75" i="19"/>
  <c r="D72" i="19"/>
  <c r="I44" i="19"/>
  <c r="H41" i="19"/>
  <c r="D34" i="19"/>
  <c r="D30" i="19"/>
  <c r="D35" i="19"/>
  <c r="D36" i="19"/>
  <c r="D31" i="19"/>
  <c r="D32" i="19"/>
  <c r="D38" i="19"/>
  <c r="D37" i="19"/>
  <c r="D39" i="19"/>
  <c r="D60" i="19"/>
  <c r="D56" i="19"/>
  <c r="D64" i="19"/>
  <c r="D57" i="19"/>
  <c r="D65" i="19"/>
  <c r="F44" i="19"/>
  <c r="S44" i="19" s="1"/>
  <c r="H44" i="19"/>
  <c r="F29" i="19"/>
  <c r="S29" i="19" s="1"/>
  <c r="D129" i="19"/>
  <c r="D58" i="19"/>
  <c r="D55" i="19"/>
  <c r="D48" i="19"/>
  <c r="G41" i="19"/>
  <c r="I41" i="19"/>
  <c r="D33" i="19"/>
  <c r="D62" i="19"/>
  <c r="D59" i="19"/>
  <c r="F42" i="19"/>
  <c r="F15" i="19"/>
  <c r="D43" i="19"/>
  <c r="D51" i="19"/>
  <c r="D47" i="19"/>
  <c r="D22" i="19"/>
  <c r="G16" i="19"/>
  <c r="H16" i="19"/>
  <c r="D19" i="19"/>
  <c r="D17" i="19"/>
  <c r="D25" i="19"/>
  <c r="D21" i="19"/>
  <c r="O16" i="20"/>
  <c r="P16" i="20"/>
  <c r="G18" i="20"/>
  <c r="N17" i="20"/>
  <c r="O17" i="20" s="1"/>
  <c r="R16" i="18"/>
  <c r="R20" i="18" s="1"/>
  <c r="I31" i="18"/>
  <c r="I32" i="18" s="1"/>
  <c r="I35" i="18" s="1"/>
  <c r="I37" i="18" s="1"/>
  <c r="I38" i="18" s="1"/>
  <c r="Q31" i="18"/>
  <c r="Q32" i="18" s="1"/>
  <c r="Q35" i="18" s="1"/>
  <c r="Q37" i="18" s="1"/>
  <c r="Q38" i="18" s="1"/>
  <c r="J31" i="18"/>
  <c r="J32" i="18" s="1"/>
  <c r="J35" i="18" s="1"/>
  <c r="J37" i="18" s="1"/>
  <c r="J38" i="18" s="1"/>
  <c r="K31" i="18"/>
  <c r="K32" i="18" s="1"/>
  <c r="K35" i="18" s="1"/>
  <c r="K37" i="18" s="1"/>
  <c r="K38" i="18" s="1"/>
  <c r="F16" i="18"/>
  <c r="F20" i="18" s="1"/>
  <c r="F31" i="18" s="1"/>
  <c r="F32" i="18" s="1"/>
  <c r="F35" i="18" s="1"/>
  <c r="R27" i="18"/>
  <c r="R29" i="18" s="1"/>
  <c r="R31" i="18" l="1"/>
  <c r="R32" i="18" s="1"/>
  <c r="U137" i="26"/>
  <c r="P138" i="26"/>
  <c r="U138" i="26" s="1"/>
  <c r="S228" i="26"/>
  <c r="U228" i="26" s="1"/>
  <c r="U227" i="26"/>
  <c r="S122" i="26"/>
  <c r="S140" i="26" s="1"/>
  <c r="S155" i="26" s="1"/>
  <c r="S170" i="26" s="1"/>
  <c r="S185" i="26" s="1"/>
  <c r="S200" i="26" s="1"/>
  <c r="S215" i="26" s="1"/>
  <c r="U120" i="26"/>
  <c r="E27" i="26"/>
  <c r="I26" i="26"/>
  <c r="P50" i="26"/>
  <c r="U49" i="26"/>
  <c r="P307" i="26"/>
  <c r="U307" i="26" s="1"/>
  <c r="U306" i="26"/>
  <c r="P153" i="26"/>
  <c r="U153" i="26" s="1"/>
  <c r="U152" i="26"/>
  <c r="U258" i="26"/>
  <c r="P90" i="26"/>
  <c r="U90" i="26" s="1"/>
  <c r="U89" i="26"/>
  <c r="U100" i="19"/>
  <c r="K100" i="19"/>
  <c r="K79" i="19"/>
  <c r="U79" i="19" s="1"/>
  <c r="K128" i="19"/>
  <c r="U128" i="19" s="1"/>
  <c r="U253" i="19"/>
  <c r="K253" i="19"/>
  <c r="K271" i="19"/>
  <c r="U271" i="19" s="1"/>
  <c r="J90" i="19"/>
  <c r="T90" i="19" s="1"/>
  <c r="I28" i="19"/>
  <c r="J141" i="19"/>
  <c r="T141" i="19" s="1"/>
  <c r="K195" i="19"/>
  <c r="U195" i="19" s="1"/>
  <c r="K88" i="19"/>
  <c r="U88" i="19" s="1"/>
  <c r="U63" i="19"/>
  <c r="K63" i="19"/>
  <c r="J143" i="19"/>
  <c r="T143" i="19" s="1"/>
  <c r="J156" i="19"/>
  <c r="T156" i="19"/>
  <c r="J169" i="19"/>
  <c r="T169" i="19" s="1"/>
  <c r="K204" i="19"/>
  <c r="U204" i="19" s="1"/>
  <c r="J152" i="19"/>
  <c r="T152" i="19"/>
  <c r="U153" i="19"/>
  <c r="K153" i="19"/>
  <c r="K158" i="19"/>
  <c r="U158" i="19" s="1"/>
  <c r="L44" i="19"/>
  <c r="V44" i="19" s="1"/>
  <c r="J81" i="19"/>
  <c r="T81" i="19"/>
  <c r="H224" i="19"/>
  <c r="G224" i="19"/>
  <c r="F224" i="19"/>
  <c r="S224" i="19" s="1"/>
  <c r="J96" i="19"/>
  <c r="T96" i="19" s="1"/>
  <c r="U157" i="19"/>
  <c r="K157" i="19"/>
  <c r="K197" i="19"/>
  <c r="U197" i="19" s="1"/>
  <c r="F199" i="19"/>
  <c r="S199" i="19" s="1"/>
  <c r="F236" i="19"/>
  <c r="S236" i="19" s="1"/>
  <c r="G236" i="19"/>
  <c r="U46" i="19"/>
  <c r="K46" i="19"/>
  <c r="F212" i="19"/>
  <c r="S212" i="19" s="1"/>
  <c r="G212" i="19"/>
  <c r="I212" i="19" s="1"/>
  <c r="H212" i="19"/>
  <c r="F255" i="19"/>
  <c r="S255" i="19" s="1"/>
  <c r="G255" i="19"/>
  <c r="H255" i="19" s="1"/>
  <c r="F172" i="19"/>
  <c r="S172" i="19" s="1"/>
  <c r="J198" i="19"/>
  <c r="T198" i="19" s="1"/>
  <c r="F227" i="19"/>
  <c r="S227" i="19" s="1"/>
  <c r="J157" i="19"/>
  <c r="T157" i="19"/>
  <c r="J264" i="19"/>
  <c r="T264" i="19" s="1"/>
  <c r="K267" i="19"/>
  <c r="U267" i="19" s="1"/>
  <c r="U136" i="19"/>
  <c r="K136" i="19"/>
  <c r="K241" i="19"/>
  <c r="U241" i="19"/>
  <c r="F278" i="19"/>
  <c r="S278" i="19" s="1"/>
  <c r="G278" i="19"/>
  <c r="H278" i="19" s="1"/>
  <c r="F17" i="19"/>
  <c r="S17" i="19" s="1"/>
  <c r="T41" i="19"/>
  <c r="J41" i="19"/>
  <c r="G29" i="19"/>
  <c r="F56" i="19"/>
  <c r="S56" i="19" s="1"/>
  <c r="F31" i="19"/>
  <c r="S31" i="19" s="1"/>
  <c r="G31" i="19"/>
  <c r="I31" i="19" s="1"/>
  <c r="H31" i="19"/>
  <c r="F72" i="19"/>
  <c r="S72" i="19" s="1"/>
  <c r="F123" i="19"/>
  <c r="S123" i="19" s="1"/>
  <c r="F18" i="19"/>
  <c r="S18" i="19" s="1"/>
  <c r="G18" i="19"/>
  <c r="H18" i="19"/>
  <c r="F110" i="19"/>
  <c r="S110" i="19" s="1"/>
  <c r="G110" i="19"/>
  <c r="H110" i="19" s="1"/>
  <c r="I88" i="19"/>
  <c r="G23" i="19"/>
  <c r="G68" i="19"/>
  <c r="F68" i="19"/>
  <c r="S68" i="19" s="1"/>
  <c r="S81" i="19"/>
  <c r="H81" i="19"/>
  <c r="F124" i="19"/>
  <c r="S124" i="19" s="1"/>
  <c r="F89" i="19"/>
  <c r="S89" i="19" s="1"/>
  <c r="H89" i="19"/>
  <c r="G89" i="19"/>
  <c r="I89" i="19"/>
  <c r="I63" i="19"/>
  <c r="G116" i="19"/>
  <c r="F228" i="19"/>
  <c r="S228" i="19" s="1"/>
  <c r="S153" i="19"/>
  <c r="I153" i="19"/>
  <c r="G85" i="19"/>
  <c r="S126" i="19"/>
  <c r="G126" i="19"/>
  <c r="F209" i="19"/>
  <c r="S209" i="19" s="1"/>
  <c r="G210" i="19"/>
  <c r="H141" i="19"/>
  <c r="H165" i="19"/>
  <c r="K213" i="19"/>
  <c r="U213" i="19"/>
  <c r="F237" i="19"/>
  <c r="S237" i="19" s="1"/>
  <c r="G237" i="19"/>
  <c r="H237" i="19"/>
  <c r="I140" i="19"/>
  <c r="G207" i="19"/>
  <c r="H207" i="19" s="1"/>
  <c r="F207" i="19"/>
  <c r="S207" i="19" s="1"/>
  <c r="F261" i="19"/>
  <c r="S261" i="19" s="1"/>
  <c r="G261" i="19"/>
  <c r="F185" i="19"/>
  <c r="S185" i="19" s="1"/>
  <c r="H121" i="19"/>
  <c r="S248" i="19"/>
  <c r="G248" i="19"/>
  <c r="H254" i="19"/>
  <c r="G202" i="19"/>
  <c r="T267" i="19"/>
  <c r="J267" i="19"/>
  <c r="H210" i="19"/>
  <c r="J136" i="19"/>
  <c r="T136" i="19"/>
  <c r="G284" i="19"/>
  <c r="F284" i="19"/>
  <c r="S284" i="19" s="1"/>
  <c r="F274" i="19"/>
  <c r="S274" i="19" s="1"/>
  <c r="G274" i="19"/>
  <c r="H274" i="19"/>
  <c r="G64" i="19"/>
  <c r="F64" i="19"/>
  <c r="S64" i="19" s="1"/>
  <c r="F111" i="19"/>
  <c r="S111" i="19" s="1"/>
  <c r="F107" i="19"/>
  <c r="S107" i="19" s="1"/>
  <c r="F70" i="19"/>
  <c r="S70" i="19" s="1"/>
  <c r="F87" i="19"/>
  <c r="S87" i="19" s="1"/>
  <c r="S139" i="19"/>
  <c r="F205" i="19"/>
  <c r="S205" i="19" s="1"/>
  <c r="J180" i="19"/>
  <c r="T180" i="19" s="1"/>
  <c r="J191" i="19"/>
  <c r="T191" i="19" s="1"/>
  <c r="P17" i="20"/>
  <c r="P18" i="20" s="1"/>
  <c r="F19" i="19"/>
  <c r="S19" i="19" s="1"/>
  <c r="S42" i="19"/>
  <c r="G42" i="19"/>
  <c r="F48" i="19"/>
  <c r="S48" i="19" s="1"/>
  <c r="G48" i="19"/>
  <c r="H48" i="19"/>
  <c r="I48" i="19" s="1"/>
  <c r="F60" i="19"/>
  <c r="S60" i="19" s="1"/>
  <c r="F36" i="19"/>
  <c r="S36" i="19" s="1"/>
  <c r="F75" i="19"/>
  <c r="S75" i="19" s="1"/>
  <c r="F50" i="19"/>
  <c r="S50" i="19" s="1"/>
  <c r="G50" i="19"/>
  <c r="F24" i="19"/>
  <c r="S24" i="19" s="1"/>
  <c r="F119" i="19"/>
  <c r="S119" i="19" s="1"/>
  <c r="G119" i="19"/>
  <c r="H119" i="19" s="1"/>
  <c r="S28" i="19"/>
  <c r="H28" i="19"/>
  <c r="F122" i="19"/>
  <c r="S122" i="19" s="1"/>
  <c r="U101" i="19"/>
  <c r="K101" i="19"/>
  <c r="H152" i="19"/>
  <c r="S152" i="19"/>
  <c r="J44" i="19"/>
  <c r="T44" i="19" s="1"/>
  <c r="S91" i="19"/>
  <c r="G91" i="19"/>
  <c r="G52" i="19"/>
  <c r="F108" i="19"/>
  <c r="S108" i="19" s="1"/>
  <c r="I158" i="19"/>
  <c r="F182" i="19"/>
  <c r="S182" i="19" s="1"/>
  <c r="G165" i="19"/>
  <c r="F214" i="19"/>
  <c r="S214" i="19" s="1"/>
  <c r="F238" i="19"/>
  <c r="S238" i="19" s="1"/>
  <c r="I210" i="19"/>
  <c r="F186" i="19"/>
  <c r="S186" i="19" s="1"/>
  <c r="F201" i="19"/>
  <c r="S201" i="19" s="1"/>
  <c r="I101" i="19"/>
  <c r="I195" i="19"/>
  <c r="H248" i="19"/>
  <c r="G193" i="19"/>
  <c r="G254" i="19"/>
  <c r="G246" i="19"/>
  <c r="H219" i="19"/>
  <c r="G280" i="19"/>
  <c r="F280" i="19"/>
  <c r="S280" i="19" s="1"/>
  <c r="F281" i="19"/>
  <c r="S281" i="19" s="1"/>
  <c r="F32" i="19"/>
  <c r="S32" i="19" s="1"/>
  <c r="F20" i="19"/>
  <c r="S20" i="19" s="1"/>
  <c r="S93" i="19"/>
  <c r="F159" i="19"/>
  <c r="S159" i="19" s="1"/>
  <c r="J49" i="19"/>
  <c r="T49" i="19"/>
  <c r="J154" i="19"/>
  <c r="T154" i="19" s="1"/>
  <c r="K269" i="19"/>
  <c r="U269" i="19" s="1"/>
  <c r="N18" i="20"/>
  <c r="O18" i="20" s="1"/>
  <c r="G19" i="20"/>
  <c r="K16" i="19"/>
  <c r="U16" i="19" s="1"/>
  <c r="G55" i="19"/>
  <c r="H55" i="19" s="1"/>
  <c r="F55" i="19"/>
  <c r="S55" i="19" s="1"/>
  <c r="F35" i="19"/>
  <c r="S35" i="19" s="1"/>
  <c r="G35" i="19"/>
  <c r="F83" i="19"/>
  <c r="S83" i="19" s="1"/>
  <c r="F45" i="19"/>
  <c r="S45" i="19" s="1"/>
  <c r="F134" i="19"/>
  <c r="S134" i="19" s="1"/>
  <c r="G134" i="19"/>
  <c r="F105" i="19"/>
  <c r="S105" i="19" s="1"/>
  <c r="G105" i="19"/>
  <c r="S74" i="19"/>
  <c r="G74" i="19"/>
  <c r="S82" i="19"/>
  <c r="G82" i="19"/>
  <c r="H82" i="19" s="1"/>
  <c r="F120" i="19"/>
  <c r="S120" i="19" s="1"/>
  <c r="F106" i="19"/>
  <c r="S106" i="19" s="1"/>
  <c r="F170" i="19"/>
  <c r="S170" i="19" s="1"/>
  <c r="J98" i="19"/>
  <c r="T98" i="19" s="1"/>
  <c r="S85" i="19"/>
  <c r="F167" i="19"/>
  <c r="S167" i="19" s="1"/>
  <c r="G167" i="19"/>
  <c r="H167" i="19"/>
  <c r="I167" i="19" s="1"/>
  <c r="F109" i="19"/>
  <c r="S109" i="19" s="1"/>
  <c r="G171" i="19"/>
  <c r="F135" i="19"/>
  <c r="S135" i="19" s="1"/>
  <c r="G135" i="19"/>
  <c r="H135" i="19" s="1"/>
  <c r="F150" i="19"/>
  <c r="S150" i="19" s="1"/>
  <c r="F149" i="19"/>
  <c r="S149" i="19" s="1"/>
  <c r="F226" i="19"/>
  <c r="S226" i="19" s="1"/>
  <c r="G226" i="19"/>
  <c r="F239" i="19"/>
  <c r="S239" i="19" s="1"/>
  <c r="G239" i="19"/>
  <c r="H239" i="19" s="1"/>
  <c r="U140" i="19"/>
  <c r="K140" i="19"/>
  <c r="G179" i="19"/>
  <c r="H179" i="19" s="1"/>
  <c r="F188" i="19"/>
  <c r="S188" i="19" s="1"/>
  <c r="J262" i="19"/>
  <c r="T262" i="19"/>
  <c r="J241" i="19"/>
  <c r="T241" i="19" s="1"/>
  <c r="G208" i="19"/>
  <c r="I208" i="19" s="1"/>
  <c r="G174" i="19"/>
  <c r="G249" i="19"/>
  <c r="G276" i="19"/>
  <c r="F276" i="19"/>
  <c r="S276" i="19" s="1"/>
  <c r="F277" i="19"/>
  <c r="S277" i="19" s="1"/>
  <c r="F25" i="19"/>
  <c r="S25" i="19" s="1"/>
  <c r="G25" i="19"/>
  <c r="J63" i="19"/>
  <c r="T63" i="19"/>
  <c r="K44" i="19"/>
  <c r="U44" i="19" s="1"/>
  <c r="S54" i="19"/>
  <c r="F114" i="19"/>
  <c r="S114" i="19" s="1"/>
  <c r="S141" i="19"/>
  <c r="T121" i="19"/>
  <c r="J121" i="19"/>
  <c r="J158" i="19"/>
  <c r="T158" i="19"/>
  <c r="J153" i="19"/>
  <c r="T153" i="19"/>
  <c r="F146" i="19"/>
  <c r="S146" i="19" s="1"/>
  <c r="H169" i="19"/>
  <c r="F232" i="19"/>
  <c r="S232" i="19" s="1"/>
  <c r="G232" i="19"/>
  <c r="F220" i="19"/>
  <c r="S220" i="19" s="1"/>
  <c r="G220" i="19"/>
  <c r="H220" i="19" s="1"/>
  <c r="G222" i="19"/>
  <c r="H222" i="19" s="1"/>
  <c r="F222" i="19"/>
  <c r="S222" i="19" s="1"/>
  <c r="J128" i="19"/>
  <c r="T128" i="19" s="1"/>
  <c r="F189" i="19"/>
  <c r="S189" i="19" s="1"/>
  <c r="J204" i="19"/>
  <c r="T204" i="19" s="1"/>
  <c r="J195" i="19"/>
  <c r="T195" i="19"/>
  <c r="J269" i="19"/>
  <c r="T269" i="19"/>
  <c r="T271" i="19"/>
  <c r="J271" i="19"/>
  <c r="J253" i="19"/>
  <c r="H263" i="19"/>
  <c r="T219" i="19"/>
  <c r="J219" i="19"/>
  <c r="G283" i="19"/>
  <c r="F283" i="19"/>
  <c r="S283" i="19" s="1"/>
  <c r="H283" i="19"/>
  <c r="F273" i="19"/>
  <c r="S273" i="19" s="1"/>
  <c r="V41" i="19"/>
  <c r="L41" i="19"/>
  <c r="J67" i="19"/>
  <c r="T67" i="19" s="1"/>
  <c r="F22" i="19"/>
  <c r="S22" i="19" s="1"/>
  <c r="G22" i="19"/>
  <c r="H22" i="19" s="1"/>
  <c r="F47" i="19"/>
  <c r="S47" i="19" s="1"/>
  <c r="F59" i="19"/>
  <c r="S59" i="19" s="1"/>
  <c r="G58" i="19"/>
  <c r="F58" i="19"/>
  <c r="S58" i="19" s="1"/>
  <c r="F30" i="19"/>
  <c r="S30" i="19" s="1"/>
  <c r="J88" i="19"/>
  <c r="T88" i="19" s="1"/>
  <c r="J28" i="19"/>
  <c r="T28" i="19" s="1"/>
  <c r="F80" i="19"/>
  <c r="S80" i="19" s="1"/>
  <c r="G80" i="19"/>
  <c r="H80" i="19" s="1"/>
  <c r="H118" i="19"/>
  <c r="F118" i="19"/>
  <c r="S118" i="19" s="1"/>
  <c r="G118" i="19"/>
  <c r="G127" i="19"/>
  <c r="F127" i="19"/>
  <c r="S127" i="19" s="1"/>
  <c r="F187" i="19"/>
  <c r="S187" i="19" s="1"/>
  <c r="S156" i="19"/>
  <c r="I156" i="19"/>
  <c r="J168" i="19"/>
  <c r="T168" i="19"/>
  <c r="H168" i="19"/>
  <c r="I168" i="19" s="1"/>
  <c r="F103" i="19"/>
  <c r="S103" i="19" s="1"/>
  <c r="G103" i="19"/>
  <c r="F137" i="19"/>
  <c r="S137" i="19" s="1"/>
  <c r="S143" i="19"/>
  <c r="H143" i="19"/>
  <c r="F240" i="19"/>
  <c r="S240" i="19" s="1"/>
  <c r="J16" i="19"/>
  <c r="I16" i="19"/>
  <c r="F51" i="19"/>
  <c r="S51" i="19" s="1"/>
  <c r="G51" i="19"/>
  <c r="H51" i="19"/>
  <c r="F62" i="19"/>
  <c r="S62" i="19" s="1"/>
  <c r="F129" i="19"/>
  <c r="S129" i="19" s="1"/>
  <c r="G129" i="19"/>
  <c r="F39" i="19"/>
  <c r="S39" i="19" s="1"/>
  <c r="G39" i="19"/>
  <c r="F34" i="19"/>
  <c r="S34" i="19" s="1"/>
  <c r="G94" i="19"/>
  <c r="S94" i="19"/>
  <c r="G54" i="19"/>
  <c r="H54" i="19" s="1"/>
  <c r="G61" i="19"/>
  <c r="F117" i="19"/>
  <c r="S117" i="19" s="1"/>
  <c r="F84" i="19"/>
  <c r="S84" i="19" s="1"/>
  <c r="F115" i="19"/>
  <c r="S115" i="19" s="1"/>
  <c r="G115" i="19"/>
  <c r="G133" i="19"/>
  <c r="F133" i="19"/>
  <c r="S133" i="19" s="1"/>
  <c r="I79" i="19"/>
  <c r="F206" i="19"/>
  <c r="S206" i="19" s="1"/>
  <c r="G206" i="19"/>
  <c r="H206" i="19" s="1"/>
  <c r="G77" i="19"/>
  <c r="S98" i="19"/>
  <c r="H98" i="19"/>
  <c r="G113" i="19"/>
  <c r="S113" i="19"/>
  <c r="F175" i="19"/>
  <c r="S175" i="19" s="1"/>
  <c r="F130" i="19"/>
  <c r="S130" i="19" s="1"/>
  <c r="G130" i="19"/>
  <c r="F173" i="19"/>
  <c r="S173" i="19" s="1"/>
  <c r="G173" i="19"/>
  <c r="F132" i="19"/>
  <c r="S132" i="19" s="1"/>
  <c r="G132" i="19"/>
  <c r="I197" i="19"/>
  <c r="F145" i="19"/>
  <c r="S145" i="19" s="1"/>
  <c r="F163" i="19"/>
  <c r="S163" i="19" s="1"/>
  <c r="G163" i="19"/>
  <c r="H163" i="19"/>
  <c r="I163" i="19" s="1"/>
  <c r="F233" i="19"/>
  <c r="S233" i="19" s="1"/>
  <c r="F200" i="19"/>
  <c r="S200" i="19" s="1"/>
  <c r="H230" i="19"/>
  <c r="T230" i="19"/>
  <c r="J230" i="19"/>
  <c r="F148" i="19"/>
  <c r="S148" i="19" s="1"/>
  <c r="G148" i="19"/>
  <c r="F181" i="19"/>
  <c r="S181" i="19" s="1"/>
  <c r="G181" i="19"/>
  <c r="G183" i="19"/>
  <c r="F225" i="19"/>
  <c r="S225" i="19" s="1"/>
  <c r="G225" i="19"/>
  <c r="H225" i="19" s="1"/>
  <c r="G268" i="19"/>
  <c r="G260" i="19"/>
  <c r="H260" i="19" s="1"/>
  <c r="H208" i="19"/>
  <c r="H174" i="19"/>
  <c r="I174" i="19" s="1"/>
  <c r="G263" i="19"/>
  <c r="K217" i="19"/>
  <c r="U217" i="19"/>
  <c r="S252" i="19"/>
  <c r="G252" i="19"/>
  <c r="G279" i="19"/>
  <c r="F279" i="19"/>
  <c r="S279" i="19" s="1"/>
  <c r="F43" i="19"/>
  <c r="S43" i="19" s="1"/>
  <c r="G43" i="19"/>
  <c r="H43" i="19" s="1"/>
  <c r="F37" i="19"/>
  <c r="S37" i="19" s="1"/>
  <c r="F97" i="19"/>
  <c r="S97" i="19" s="1"/>
  <c r="H97" i="19"/>
  <c r="G97" i="19"/>
  <c r="I97" i="19"/>
  <c r="F69" i="19"/>
  <c r="S69" i="19" s="1"/>
  <c r="S90" i="19"/>
  <c r="H90" i="19"/>
  <c r="F92" i="19"/>
  <c r="S92" i="19" s="1"/>
  <c r="F131" i="19"/>
  <c r="S131" i="19" s="1"/>
  <c r="G131" i="19"/>
  <c r="J79" i="19"/>
  <c r="T79" i="19" s="1"/>
  <c r="H67" i="19"/>
  <c r="G211" i="19"/>
  <c r="F211" i="19"/>
  <c r="S211" i="19" s="1"/>
  <c r="H211" i="19"/>
  <c r="S142" i="19"/>
  <c r="G142" i="19"/>
  <c r="I96" i="19"/>
  <c r="H49" i="19"/>
  <c r="I178" i="19"/>
  <c r="K178" i="19"/>
  <c r="U178" i="19" s="1"/>
  <c r="I157" i="19"/>
  <c r="I180" i="19"/>
  <c r="J197" i="19"/>
  <c r="T197" i="19" s="1"/>
  <c r="F147" i="19"/>
  <c r="S147" i="19" s="1"/>
  <c r="G147" i="19"/>
  <c r="H147" i="19"/>
  <c r="I147" i="19" s="1"/>
  <c r="F161" i="19"/>
  <c r="S161" i="19" s="1"/>
  <c r="S169" i="19"/>
  <c r="I169" i="19"/>
  <c r="F234" i="19"/>
  <c r="S234" i="19" s="1"/>
  <c r="J46" i="19"/>
  <c r="T46" i="19" s="1"/>
  <c r="H160" i="19"/>
  <c r="F192" i="19"/>
  <c r="S192" i="19" s="1"/>
  <c r="F247" i="19"/>
  <c r="S247" i="19" s="1"/>
  <c r="H156" i="19"/>
  <c r="H198" i="19"/>
  <c r="S166" i="19"/>
  <c r="G166" i="19"/>
  <c r="H245" i="19"/>
  <c r="I183" i="19"/>
  <c r="F221" i="19"/>
  <c r="S221" i="19" s="1"/>
  <c r="G221" i="19"/>
  <c r="H221" i="19" s="1"/>
  <c r="I202" i="19"/>
  <c r="H250" i="19"/>
  <c r="U262" i="19"/>
  <c r="K262" i="19"/>
  <c r="J231" i="19"/>
  <c r="T231" i="19" s="1"/>
  <c r="F275" i="19"/>
  <c r="S275" i="19" s="1"/>
  <c r="F78" i="19"/>
  <c r="S78" i="19" s="1"/>
  <c r="S15" i="19"/>
  <c r="F65" i="19"/>
  <c r="S65" i="19" s="1"/>
  <c r="G65" i="19"/>
  <c r="H65" i="19" s="1"/>
  <c r="K41" i="19"/>
  <c r="U41" i="19" s="1"/>
  <c r="F104" i="19"/>
  <c r="S104" i="19" s="1"/>
  <c r="G104" i="19"/>
  <c r="H104" i="19"/>
  <c r="F76" i="19"/>
  <c r="S76" i="19" s="1"/>
  <c r="G76" i="19"/>
  <c r="F21" i="19"/>
  <c r="S21" i="19" s="1"/>
  <c r="G15" i="19"/>
  <c r="H33" i="19"/>
  <c r="F33" i="19"/>
  <c r="S33" i="19" s="1"/>
  <c r="G33" i="19"/>
  <c r="F57" i="19"/>
  <c r="S57" i="19" s="1"/>
  <c r="G57" i="19"/>
  <c r="H57" i="19"/>
  <c r="I57" i="19" s="1"/>
  <c r="G38" i="19"/>
  <c r="F38" i="19"/>
  <c r="S38" i="19" s="1"/>
  <c r="F102" i="19"/>
  <c r="S102" i="19" s="1"/>
  <c r="G102" i="19"/>
  <c r="H102" i="19"/>
  <c r="I102" i="19" s="1"/>
  <c r="F26" i="19"/>
  <c r="S26" i="19" s="1"/>
  <c r="J100" i="19"/>
  <c r="T100" i="19"/>
  <c r="I100" i="19"/>
  <c r="H23" i="19"/>
  <c r="G71" i="19"/>
  <c r="F71" i="19"/>
  <c r="S71" i="19" s="1"/>
  <c r="I81" i="19"/>
  <c r="G93" i="19"/>
  <c r="F95" i="19"/>
  <c r="S95" i="19" s="1"/>
  <c r="G95" i="19"/>
  <c r="I128" i="19"/>
  <c r="I67" i="19"/>
  <c r="F215" i="19"/>
  <c r="S215" i="19" s="1"/>
  <c r="G215" i="19"/>
  <c r="H215" i="19" s="1"/>
  <c r="H96" i="19"/>
  <c r="G139" i="19"/>
  <c r="I49" i="19"/>
  <c r="F184" i="19"/>
  <c r="S184" i="19" s="1"/>
  <c r="G184" i="19"/>
  <c r="H184" i="19"/>
  <c r="G155" i="19"/>
  <c r="H155" i="19" s="1"/>
  <c r="H180" i="19"/>
  <c r="H154" i="19"/>
  <c r="F144" i="19"/>
  <c r="S144" i="19" s="1"/>
  <c r="G144" i="19"/>
  <c r="F162" i="19"/>
  <c r="S162" i="19" s="1"/>
  <c r="F194" i="19"/>
  <c r="S194" i="19" s="1"/>
  <c r="F235" i="19"/>
  <c r="S235" i="19" s="1"/>
  <c r="I46" i="19"/>
  <c r="G160" i="19"/>
  <c r="F196" i="19"/>
  <c r="S196" i="19" s="1"/>
  <c r="F251" i="19"/>
  <c r="S251" i="19" s="1"/>
  <c r="F176" i="19"/>
  <c r="S176" i="19" s="1"/>
  <c r="G176" i="19"/>
  <c r="H176" i="19"/>
  <c r="I176" i="19"/>
  <c r="H191" i="19"/>
  <c r="K265" i="19"/>
  <c r="U265" i="19" s="1"/>
  <c r="G245" i="19"/>
  <c r="H183" i="19"/>
  <c r="F223" i="19"/>
  <c r="S223" i="19" s="1"/>
  <c r="J140" i="19"/>
  <c r="T140" i="19" s="1"/>
  <c r="H264" i="19"/>
  <c r="H202" i="19"/>
  <c r="G250" i="19"/>
  <c r="S270" i="19"/>
  <c r="G270" i="19"/>
  <c r="I136" i="19"/>
  <c r="S231" i="19"/>
  <c r="H231" i="19"/>
  <c r="S266" i="19"/>
  <c r="G266" i="19"/>
  <c r="F282" i="19"/>
  <c r="S282" i="19" s="1"/>
  <c r="G282" i="19"/>
  <c r="G256" i="19"/>
  <c r="R35" i="18"/>
  <c r="R37" i="18" s="1"/>
  <c r="F37" i="18"/>
  <c r="S230" i="26" l="1"/>
  <c r="S245" i="26" s="1"/>
  <c r="S260" i="26" s="1"/>
  <c r="S277" i="26" s="1"/>
  <c r="S343" i="26" s="1"/>
  <c r="U50" i="26"/>
  <c r="P52" i="26"/>
  <c r="E28" i="26"/>
  <c r="I27" i="26"/>
  <c r="K119" i="19"/>
  <c r="U119" i="19" s="1"/>
  <c r="L102" i="19"/>
  <c r="V102" i="19"/>
  <c r="L168" i="19"/>
  <c r="V168" i="19"/>
  <c r="U110" i="19"/>
  <c r="K110" i="19"/>
  <c r="I110" i="19"/>
  <c r="L31" i="19"/>
  <c r="V31" i="19"/>
  <c r="U155" i="19"/>
  <c r="K155" i="19"/>
  <c r="I155" i="19"/>
  <c r="V174" i="19"/>
  <c r="L174" i="19"/>
  <c r="V163" i="19"/>
  <c r="L163" i="19"/>
  <c r="K215" i="19"/>
  <c r="U215" i="19" s="1"/>
  <c r="I215" i="19"/>
  <c r="K43" i="19"/>
  <c r="U43" i="19"/>
  <c r="K65" i="19"/>
  <c r="U65" i="19" s="1"/>
  <c r="I65" i="19"/>
  <c r="U206" i="19"/>
  <c r="K206" i="19"/>
  <c r="I206" i="19"/>
  <c r="K179" i="19"/>
  <c r="U179" i="19" s="1"/>
  <c r="I179" i="19"/>
  <c r="K207" i="19"/>
  <c r="U207" i="19"/>
  <c r="U222" i="19"/>
  <c r="K222" i="19"/>
  <c r="U260" i="19"/>
  <c r="K260" i="19"/>
  <c r="U80" i="19"/>
  <c r="K80" i="19"/>
  <c r="K135" i="19"/>
  <c r="U135" i="19" s="1"/>
  <c r="L57" i="19"/>
  <c r="V57" i="19"/>
  <c r="K221" i="19"/>
  <c r="U221" i="19"/>
  <c r="L147" i="19"/>
  <c r="V147" i="19" s="1"/>
  <c r="K54" i="19"/>
  <c r="U54" i="19"/>
  <c r="K22" i="19"/>
  <c r="U22" i="19" s="1"/>
  <c r="K220" i="19"/>
  <c r="U220" i="19" s="1"/>
  <c r="U55" i="19"/>
  <c r="K55" i="19"/>
  <c r="K255" i="19"/>
  <c r="U255" i="19"/>
  <c r="K225" i="19"/>
  <c r="U225" i="19"/>
  <c r="K239" i="19"/>
  <c r="U239" i="19"/>
  <c r="I93" i="19"/>
  <c r="L48" i="19"/>
  <c r="V48" i="19" s="1"/>
  <c r="L167" i="19"/>
  <c r="V167" i="19" s="1"/>
  <c r="K82" i="19"/>
  <c r="U82" i="19" s="1"/>
  <c r="I82" i="19"/>
  <c r="K278" i="19"/>
  <c r="U278" i="19" s="1"/>
  <c r="J39" i="19"/>
  <c r="T39" i="19" s="1"/>
  <c r="J25" i="19"/>
  <c r="T25" i="19"/>
  <c r="U248" i="19"/>
  <c r="K248" i="19"/>
  <c r="K141" i="19"/>
  <c r="U141" i="19" s="1"/>
  <c r="U224" i="19"/>
  <c r="K224" i="19"/>
  <c r="J270" i="19"/>
  <c r="T270" i="19"/>
  <c r="H270" i="19"/>
  <c r="J184" i="19"/>
  <c r="T184" i="19" s="1"/>
  <c r="K23" i="19"/>
  <c r="U23" i="19" s="1"/>
  <c r="J15" i="19"/>
  <c r="I15" i="19"/>
  <c r="K250" i="19"/>
  <c r="U250" i="19" s="1"/>
  <c r="J166" i="19"/>
  <c r="T166" i="19"/>
  <c r="G234" i="19"/>
  <c r="L157" i="19"/>
  <c r="V157" i="19" s="1"/>
  <c r="T131" i="19"/>
  <c r="J131" i="19"/>
  <c r="U90" i="19"/>
  <c r="K90" i="19"/>
  <c r="J97" i="19"/>
  <c r="T97" i="19" s="1"/>
  <c r="L197" i="19"/>
  <c r="V197" i="19"/>
  <c r="J94" i="19"/>
  <c r="T94" i="19" s="1"/>
  <c r="H94" i="19"/>
  <c r="G62" i="19"/>
  <c r="G240" i="19"/>
  <c r="H240" i="19" s="1"/>
  <c r="I80" i="19"/>
  <c r="G30" i="19"/>
  <c r="G59" i="19"/>
  <c r="I22" i="19"/>
  <c r="G273" i="19"/>
  <c r="G189" i="19"/>
  <c r="H77" i="19"/>
  <c r="I54" i="19"/>
  <c r="J249" i="19"/>
  <c r="T249" i="19" s="1"/>
  <c r="G149" i="19"/>
  <c r="J167" i="19"/>
  <c r="T167" i="19" s="1"/>
  <c r="J74" i="19"/>
  <c r="T74" i="19" s="1"/>
  <c r="I55" i="19"/>
  <c r="H93" i="19"/>
  <c r="H249" i="19"/>
  <c r="V195" i="19"/>
  <c r="L195" i="19"/>
  <c r="G186" i="19"/>
  <c r="G182" i="19"/>
  <c r="J52" i="19"/>
  <c r="T52" i="19"/>
  <c r="G205" i="19"/>
  <c r="J248" i="19"/>
  <c r="T248" i="19" s="1"/>
  <c r="J261" i="19"/>
  <c r="T261" i="19"/>
  <c r="L140" i="19"/>
  <c r="V140" i="19" s="1"/>
  <c r="J210" i="19"/>
  <c r="T210" i="19"/>
  <c r="J116" i="19"/>
  <c r="T116" i="19" s="1"/>
  <c r="H116" i="19"/>
  <c r="I116" i="19"/>
  <c r="J23" i="19"/>
  <c r="J18" i="19"/>
  <c r="T18" i="19"/>
  <c r="G56" i="19"/>
  <c r="G227" i="19"/>
  <c r="T236" i="19"/>
  <c r="J236" i="19"/>
  <c r="T38" i="19"/>
  <c r="J38" i="19"/>
  <c r="V97" i="19"/>
  <c r="L97" i="19"/>
  <c r="J133" i="19"/>
  <c r="T133" i="19" s="1"/>
  <c r="J68" i="19"/>
  <c r="T68" i="19" s="1"/>
  <c r="T282" i="19"/>
  <c r="J282" i="19"/>
  <c r="T132" i="19"/>
  <c r="J132" i="19"/>
  <c r="J115" i="19"/>
  <c r="T115" i="19"/>
  <c r="J129" i="19"/>
  <c r="T129" i="19" s="1"/>
  <c r="J103" i="19"/>
  <c r="T103" i="19"/>
  <c r="L156" i="19"/>
  <c r="V156" i="19" s="1"/>
  <c r="J127" i="19"/>
  <c r="T127" i="19"/>
  <c r="J239" i="19"/>
  <c r="T239" i="19" s="1"/>
  <c r="G32" i="19"/>
  <c r="K219" i="19"/>
  <c r="U219" i="19"/>
  <c r="L101" i="19"/>
  <c r="V101" i="19" s="1"/>
  <c r="H214" i="19"/>
  <c r="J91" i="19"/>
  <c r="T91" i="19"/>
  <c r="I91" i="19"/>
  <c r="J119" i="19"/>
  <c r="T119" i="19" s="1"/>
  <c r="T50" i="19"/>
  <c r="J50" i="19"/>
  <c r="K48" i="19"/>
  <c r="U48" i="19" s="1"/>
  <c r="G19" i="19"/>
  <c r="U274" i="19"/>
  <c r="K274" i="19"/>
  <c r="K210" i="19"/>
  <c r="U210" i="19"/>
  <c r="H261" i="19"/>
  <c r="U237" i="19"/>
  <c r="K237" i="19"/>
  <c r="J85" i="19"/>
  <c r="T85" i="19" s="1"/>
  <c r="L63" i="19"/>
  <c r="V63" i="19" s="1"/>
  <c r="H124" i="19"/>
  <c r="L88" i="19"/>
  <c r="V88" i="19"/>
  <c r="H85" i="19"/>
  <c r="K191" i="19"/>
  <c r="U191" i="19" s="1"/>
  <c r="J95" i="19"/>
  <c r="T95" i="19"/>
  <c r="K245" i="19"/>
  <c r="U245" i="19" s="1"/>
  <c r="J142" i="19"/>
  <c r="T142" i="19" s="1"/>
  <c r="J181" i="19"/>
  <c r="T181" i="19"/>
  <c r="J276" i="19"/>
  <c r="T276" i="19" s="1"/>
  <c r="J134" i="19"/>
  <c r="T134" i="19"/>
  <c r="T64" i="19"/>
  <c r="J64" i="19"/>
  <c r="J126" i="19"/>
  <c r="T126" i="19" s="1"/>
  <c r="H126" i="19"/>
  <c r="L176" i="19"/>
  <c r="V176" i="19"/>
  <c r="J144" i="19"/>
  <c r="T144" i="19" s="1"/>
  <c r="K102" i="19"/>
  <c r="U102" i="19" s="1"/>
  <c r="K211" i="19"/>
  <c r="U211" i="19"/>
  <c r="J130" i="19"/>
  <c r="T130" i="19" s="1"/>
  <c r="J176" i="19"/>
  <c r="T176" i="19" s="1"/>
  <c r="J93" i="19"/>
  <c r="T93" i="19"/>
  <c r="J102" i="19"/>
  <c r="T102" i="19"/>
  <c r="K198" i="19"/>
  <c r="U198" i="19" s="1"/>
  <c r="L169" i="19"/>
  <c r="V169" i="19" s="1"/>
  <c r="I43" i="19"/>
  <c r="G200" i="19"/>
  <c r="J163" i="19"/>
  <c r="T163" i="19" s="1"/>
  <c r="H132" i="19"/>
  <c r="J113" i="19"/>
  <c r="T113" i="19" s="1"/>
  <c r="H113" i="19"/>
  <c r="I113" i="19"/>
  <c r="G117" i="19"/>
  <c r="H34" i="19"/>
  <c r="J51" i="19"/>
  <c r="T51" i="19"/>
  <c r="H127" i="19"/>
  <c r="K283" i="19"/>
  <c r="U283" i="19"/>
  <c r="T253" i="19"/>
  <c r="T232" i="19"/>
  <c r="J232" i="19"/>
  <c r="I141" i="19"/>
  <c r="J171" i="19"/>
  <c r="T171" i="19"/>
  <c r="J246" i="19"/>
  <c r="G214" i="19"/>
  <c r="I214" i="19" s="1"/>
  <c r="H171" i="19"/>
  <c r="J48" i="19"/>
  <c r="T48" i="19"/>
  <c r="T274" i="19"/>
  <c r="J274" i="19"/>
  <c r="H246" i="19"/>
  <c r="K121" i="19"/>
  <c r="U121" i="19" s="1"/>
  <c r="I121" i="19"/>
  <c r="T237" i="19"/>
  <c r="J237" i="19"/>
  <c r="V153" i="19"/>
  <c r="L153" i="19"/>
  <c r="V89" i="19"/>
  <c r="L89" i="19"/>
  <c r="U81" i="19"/>
  <c r="K81" i="19"/>
  <c r="K31" i="19"/>
  <c r="U31" i="19" s="1"/>
  <c r="T29" i="19"/>
  <c r="J29" i="19"/>
  <c r="H29" i="19"/>
  <c r="I29" i="19" s="1"/>
  <c r="T278" i="19"/>
  <c r="J278" i="19"/>
  <c r="U212" i="19"/>
  <c r="K212" i="19"/>
  <c r="H236" i="19"/>
  <c r="H166" i="19"/>
  <c r="H91" i="19"/>
  <c r="L136" i="19"/>
  <c r="V136" i="19"/>
  <c r="K33" i="19"/>
  <c r="U33" i="19" s="1"/>
  <c r="K230" i="19"/>
  <c r="U230" i="19" s="1"/>
  <c r="J22" i="19"/>
  <c r="T22" i="19" s="1"/>
  <c r="T55" i="19"/>
  <c r="J55" i="19"/>
  <c r="U152" i="19"/>
  <c r="K152" i="19"/>
  <c r="U18" i="19"/>
  <c r="K18" i="19"/>
  <c r="V28" i="19"/>
  <c r="L28" i="19"/>
  <c r="G196" i="19"/>
  <c r="L100" i="19"/>
  <c r="V100" i="19" s="1"/>
  <c r="L202" i="19"/>
  <c r="V202" i="19" s="1"/>
  <c r="G223" i="19"/>
  <c r="J57" i="19"/>
  <c r="T57" i="19" s="1"/>
  <c r="J104" i="19"/>
  <c r="T104" i="19" s="1"/>
  <c r="G192" i="19"/>
  <c r="J147" i="19"/>
  <c r="T147" i="19"/>
  <c r="I211" i="19"/>
  <c r="J148" i="19"/>
  <c r="T148" i="19" s="1"/>
  <c r="J266" i="19"/>
  <c r="T266" i="19" s="1"/>
  <c r="H266" i="19"/>
  <c r="J250" i="19"/>
  <c r="U183" i="19"/>
  <c r="K183" i="19"/>
  <c r="J160" i="19"/>
  <c r="T160" i="19"/>
  <c r="G194" i="19"/>
  <c r="H144" i="19"/>
  <c r="L49" i="19"/>
  <c r="V49" i="19" s="1"/>
  <c r="L81" i="19"/>
  <c r="V81" i="19" s="1"/>
  <c r="G21" i="19"/>
  <c r="I104" i="19"/>
  <c r="H15" i="19"/>
  <c r="G275" i="19"/>
  <c r="I191" i="19"/>
  <c r="L178" i="19"/>
  <c r="V178" i="19" s="1"/>
  <c r="H131" i="19"/>
  <c r="H69" i="19"/>
  <c r="G37" i="19"/>
  <c r="T263" i="19"/>
  <c r="J263" i="19"/>
  <c r="J183" i="19"/>
  <c r="T183" i="19" s="1"/>
  <c r="H130" i="19"/>
  <c r="I94" i="19"/>
  <c r="L79" i="19"/>
  <c r="V79" i="19" s="1"/>
  <c r="H115" i="19"/>
  <c r="I115" i="19" s="1"/>
  <c r="H117" i="19"/>
  <c r="I117" i="19" s="1"/>
  <c r="G34" i="19"/>
  <c r="K143" i="19"/>
  <c r="U143" i="19" s="1"/>
  <c r="H103" i="19"/>
  <c r="I103" i="19" s="1"/>
  <c r="I118" i="19"/>
  <c r="I166" i="19"/>
  <c r="I90" i="19"/>
  <c r="G277" i="19"/>
  <c r="J174" i="19"/>
  <c r="T174" i="19" s="1"/>
  <c r="G188" i="19"/>
  <c r="H226" i="19"/>
  <c r="G150" i="19"/>
  <c r="I85" i="19"/>
  <c r="G170" i="19"/>
  <c r="G120" i="19"/>
  <c r="H105" i="19"/>
  <c r="H45" i="19"/>
  <c r="H35" i="19"/>
  <c r="G20" i="19"/>
  <c r="G281" i="19"/>
  <c r="G201" i="19"/>
  <c r="J165" i="19"/>
  <c r="T165" i="19"/>
  <c r="I165" i="19"/>
  <c r="L158" i="19"/>
  <c r="V158" i="19" s="1"/>
  <c r="I119" i="19"/>
  <c r="H50" i="19"/>
  <c r="G36" i="19"/>
  <c r="G111" i="19"/>
  <c r="I207" i="19"/>
  <c r="G209" i="19"/>
  <c r="J89" i="19"/>
  <c r="T89" i="19" s="1"/>
  <c r="J71" i="19"/>
  <c r="T71" i="19" s="1"/>
  <c r="J43" i="19"/>
  <c r="T43" i="19" s="1"/>
  <c r="J220" i="19"/>
  <c r="T220" i="19" s="1"/>
  <c r="U167" i="19"/>
  <c r="K167" i="19"/>
  <c r="T280" i="19"/>
  <c r="J280" i="19"/>
  <c r="I184" i="19"/>
  <c r="K57" i="19"/>
  <c r="U57" i="19" s="1"/>
  <c r="K97" i="19"/>
  <c r="U97" i="19" s="1"/>
  <c r="J225" i="19"/>
  <c r="T225" i="19" s="1"/>
  <c r="J206" i="19"/>
  <c r="T206" i="19"/>
  <c r="T245" i="19"/>
  <c r="J245" i="19"/>
  <c r="G251" i="19"/>
  <c r="V67" i="19"/>
  <c r="L67" i="19"/>
  <c r="J221" i="19"/>
  <c r="T221" i="19" s="1"/>
  <c r="U160" i="19"/>
  <c r="K160" i="19"/>
  <c r="U174" i="19"/>
  <c r="K174" i="19"/>
  <c r="I198" i="19"/>
  <c r="H148" i="19"/>
  <c r="I160" i="19"/>
  <c r="I132" i="19"/>
  <c r="I130" i="19"/>
  <c r="U98" i="19"/>
  <c r="K98" i="19"/>
  <c r="I98" i="19"/>
  <c r="I34" i="19"/>
  <c r="H129" i="19"/>
  <c r="I129" i="19" s="1"/>
  <c r="I51" i="19"/>
  <c r="T118" i="19"/>
  <c r="J118" i="19"/>
  <c r="H58" i="19"/>
  <c r="J283" i="19"/>
  <c r="T283" i="19"/>
  <c r="H232" i="19"/>
  <c r="J208" i="19"/>
  <c r="T208" i="19" s="1"/>
  <c r="J226" i="19"/>
  <c r="T226" i="19" s="1"/>
  <c r="G109" i="19"/>
  <c r="J105" i="19"/>
  <c r="T105" i="19" s="1"/>
  <c r="J35" i="19"/>
  <c r="T35" i="19" s="1"/>
  <c r="G20" i="20"/>
  <c r="N19" i="20"/>
  <c r="O19" i="20" s="1"/>
  <c r="I143" i="19"/>
  <c r="G122" i="19"/>
  <c r="G75" i="19"/>
  <c r="J42" i="19"/>
  <c r="T42" i="19" s="1"/>
  <c r="H42" i="19"/>
  <c r="G70" i="19"/>
  <c r="I52" i="19"/>
  <c r="K89" i="19"/>
  <c r="U89" i="19" s="1"/>
  <c r="H68" i="19"/>
  <c r="J110" i="19"/>
  <c r="T110" i="19" s="1"/>
  <c r="G123" i="19"/>
  <c r="J31" i="19"/>
  <c r="T31" i="19"/>
  <c r="J212" i="19"/>
  <c r="T212" i="19" s="1"/>
  <c r="J256" i="19"/>
  <c r="U184" i="19"/>
  <c r="K184" i="19"/>
  <c r="J76" i="19"/>
  <c r="T76" i="19" s="1"/>
  <c r="J252" i="19"/>
  <c r="T252" i="19" s="1"/>
  <c r="H252" i="19"/>
  <c r="J173" i="19"/>
  <c r="T173" i="19"/>
  <c r="K263" i="19"/>
  <c r="U263" i="19" s="1"/>
  <c r="J255" i="19"/>
  <c r="T255" i="19" s="1"/>
  <c r="H282" i="19"/>
  <c r="J65" i="19"/>
  <c r="T65" i="19" s="1"/>
  <c r="U147" i="19"/>
  <c r="K147" i="19"/>
  <c r="U163" i="19"/>
  <c r="K163" i="19"/>
  <c r="U51" i="19"/>
  <c r="K51" i="19"/>
  <c r="H256" i="19"/>
  <c r="K202" i="19"/>
  <c r="U202" i="19" s="1"/>
  <c r="L46" i="19"/>
  <c r="V46" i="19" s="1"/>
  <c r="U154" i="19"/>
  <c r="K154" i="19"/>
  <c r="J139" i="19"/>
  <c r="T139" i="19" s="1"/>
  <c r="H71" i="19"/>
  <c r="I71" i="19" s="1"/>
  <c r="J33" i="19"/>
  <c r="T33" i="19" s="1"/>
  <c r="U156" i="19"/>
  <c r="K156" i="19"/>
  <c r="T211" i="19"/>
  <c r="J211" i="19"/>
  <c r="K231" i="19"/>
  <c r="U231" i="19" s="1"/>
  <c r="U264" i="19"/>
  <c r="K264" i="19"/>
  <c r="H251" i="19"/>
  <c r="H162" i="19"/>
  <c r="K180" i="19"/>
  <c r="U180" i="19" s="1"/>
  <c r="U96" i="19"/>
  <c r="K96" i="19"/>
  <c r="L128" i="19"/>
  <c r="V128" i="19"/>
  <c r="G26" i="19"/>
  <c r="I26" i="19" s="1"/>
  <c r="I38" i="19"/>
  <c r="H76" i="19"/>
  <c r="G78" i="19"/>
  <c r="G247" i="19"/>
  <c r="K49" i="19"/>
  <c r="U49" i="19"/>
  <c r="K67" i="19"/>
  <c r="U67" i="19"/>
  <c r="G69" i="19"/>
  <c r="H279" i="19"/>
  <c r="K208" i="19"/>
  <c r="U208" i="19" s="1"/>
  <c r="J61" i="19"/>
  <c r="T61" i="19" s="1"/>
  <c r="H61" i="19"/>
  <c r="I61" i="19" s="1"/>
  <c r="I39" i="19"/>
  <c r="L16" i="19"/>
  <c r="M16" i="19" s="1"/>
  <c r="G187" i="19"/>
  <c r="H187" i="19" s="1"/>
  <c r="G47" i="19"/>
  <c r="H47" i="19" s="1"/>
  <c r="U169" i="19"/>
  <c r="K169" i="19"/>
  <c r="J179" i="19"/>
  <c r="T179" i="19"/>
  <c r="H109" i="19"/>
  <c r="I109" i="19" s="1"/>
  <c r="H52" i="19"/>
  <c r="I74" i="19"/>
  <c r="G45" i="19"/>
  <c r="G159" i="19"/>
  <c r="J254" i="19"/>
  <c r="G238" i="19"/>
  <c r="H238" i="19" s="1"/>
  <c r="H139" i="19"/>
  <c r="G108" i="19"/>
  <c r="G24" i="19"/>
  <c r="G60" i="19"/>
  <c r="G87" i="19"/>
  <c r="H64" i="19"/>
  <c r="I64" i="19" s="1"/>
  <c r="H284" i="19"/>
  <c r="J202" i="19"/>
  <c r="T202" i="19" s="1"/>
  <c r="H209" i="19"/>
  <c r="G228" i="19"/>
  <c r="I68" i="19"/>
  <c r="H17" i="19"/>
  <c r="G172" i="19"/>
  <c r="G199" i="19"/>
  <c r="H74" i="19"/>
  <c r="L180" i="19"/>
  <c r="V180" i="19" s="1"/>
  <c r="J268" i="19"/>
  <c r="T268" i="19" s="1"/>
  <c r="J80" i="19"/>
  <c r="T80" i="19"/>
  <c r="J135" i="19"/>
  <c r="T135" i="19" s="1"/>
  <c r="U176" i="19"/>
  <c r="K176" i="19"/>
  <c r="T215" i="19"/>
  <c r="J215" i="19"/>
  <c r="U104" i="19"/>
  <c r="K104" i="19"/>
  <c r="G235" i="19"/>
  <c r="G162" i="19"/>
  <c r="J155" i="19"/>
  <c r="T155" i="19"/>
  <c r="H142" i="19"/>
  <c r="I142" i="19" s="1"/>
  <c r="H95" i="19"/>
  <c r="I95" i="19" s="1"/>
  <c r="H26" i="19"/>
  <c r="H38" i="19"/>
  <c r="I33" i="19"/>
  <c r="I76" i="19"/>
  <c r="L183" i="19"/>
  <c r="V183" i="19" s="1"/>
  <c r="G161" i="19"/>
  <c r="H161" i="19" s="1"/>
  <c r="I154" i="19"/>
  <c r="L96" i="19"/>
  <c r="V96" i="19" s="1"/>
  <c r="G92" i="19"/>
  <c r="I23" i="19"/>
  <c r="J279" i="19"/>
  <c r="T279" i="19" s="1"/>
  <c r="T260" i="19"/>
  <c r="J260" i="19"/>
  <c r="H181" i="19"/>
  <c r="G233" i="19"/>
  <c r="G145" i="19"/>
  <c r="H173" i="19"/>
  <c r="I173" i="19" s="1"/>
  <c r="G175" i="19"/>
  <c r="H175" i="19" s="1"/>
  <c r="J77" i="19"/>
  <c r="T77" i="19"/>
  <c r="H133" i="19"/>
  <c r="G84" i="19"/>
  <c r="J54" i="19"/>
  <c r="T54" i="19"/>
  <c r="H39" i="19"/>
  <c r="H62" i="19"/>
  <c r="I62" i="19" s="1"/>
  <c r="T16" i="19"/>
  <c r="G137" i="19"/>
  <c r="H137" i="19" s="1"/>
  <c r="K168" i="19"/>
  <c r="U168" i="19" s="1"/>
  <c r="K118" i="19"/>
  <c r="U118" i="19"/>
  <c r="J58" i="19"/>
  <c r="T58" i="19" s="1"/>
  <c r="H268" i="19"/>
  <c r="J222" i="19"/>
  <c r="T222" i="19"/>
  <c r="G146" i="19"/>
  <c r="G114" i="19"/>
  <c r="H114" i="19" s="1"/>
  <c r="H25" i="19"/>
  <c r="I25" i="19" s="1"/>
  <c r="H276" i="19"/>
  <c r="I135" i="19"/>
  <c r="G106" i="19"/>
  <c r="J82" i="19"/>
  <c r="T82" i="19" s="1"/>
  <c r="H134" i="19"/>
  <c r="I134" i="19" s="1"/>
  <c r="G83" i="19"/>
  <c r="H32" i="19"/>
  <c r="I32" i="19" s="1"/>
  <c r="H280" i="19"/>
  <c r="T193" i="19"/>
  <c r="J193" i="19"/>
  <c r="H193" i="19"/>
  <c r="I152" i="19"/>
  <c r="K28" i="19"/>
  <c r="U28" i="19"/>
  <c r="H19" i="19"/>
  <c r="H87" i="19"/>
  <c r="G107" i="19"/>
  <c r="T284" i="19"/>
  <c r="J284" i="19"/>
  <c r="U254" i="19"/>
  <c r="K254" i="19"/>
  <c r="G185" i="19"/>
  <c r="J207" i="19"/>
  <c r="T207" i="19" s="1"/>
  <c r="K165" i="19"/>
  <c r="U165" i="19" s="1"/>
  <c r="G124" i="19"/>
  <c r="I18" i="19"/>
  <c r="G72" i="19"/>
  <c r="H56" i="19"/>
  <c r="G17" i="19"/>
  <c r="H227" i="19"/>
  <c r="J224" i="19"/>
  <c r="T224" i="19"/>
  <c r="F38" i="18"/>
  <c r="F41" i="18" s="1"/>
  <c r="G41" i="18" s="1"/>
  <c r="H41" i="18" s="1"/>
  <c r="I41" i="18" s="1"/>
  <c r="J41" i="18" s="1"/>
  <c r="K41" i="18" s="1"/>
  <c r="L41" i="18" s="1"/>
  <c r="M41" i="18" s="1"/>
  <c r="N41" i="18" s="1"/>
  <c r="O41" i="18" s="1"/>
  <c r="P41" i="18" s="1"/>
  <c r="Q41" i="18" s="1"/>
  <c r="F40" i="18"/>
  <c r="G40" i="18" s="1"/>
  <c r="H40" i="18" s="1"/>
  <c r="I40" i="18" s="1"/>
  <c r="J40" i="18" s="1"/>
  <c r="K40" i="18" s="1"/>
  <c r="L40" i="18" s="1"/>
  <c r="M40" i="18" s="1"/>
  <c r="N40" i="18" s="1"/>
  <c r="O40" i="18" s="1"/>
  <c r="P40" i="18" s="1"/>
  <c r="Q40" i="18" s="1"/>
  <c r="R38" i="18"/>
  <c r="R41" i="18" s="1"/>
  <c r="R40" i="18"/>
  <c r="S292" i="26" l="1"/>
  <c r="E29" i="26"/>
  <c r="I28" i="26"/>
  <c r="U52" i="26"/>
  <c r="P53" i="26"/>
  <c r="V142" i="19"/>
  <c r="L142" i="19"/>
  <c r="I122" i="19"/>
  <c r="V129" i="19"/>
  <c r="L129" i="19"/>
  <c r="L117" i="19"/>
  <c r="V117" i="19"/>
  <c r="L25" i="19"/>
  <c r="V25" i="19"/>
  <c r="I84" i="19"/>
  <c r="K161" i="19"/>
  <c r="U161" i="19" s="1"/>
  <c r="I161" i="19"/>
  <c r="L64" i="19"/>
  <c r="V64" i="19" s="1"/>
  <c r="L115" i="19"/>
  <c r="V115" i="19" s="1"/>
  <c r="V95" i="19"/>
  <c r="L95" i="19"/>
  <c r="K114" i="19"/>
  <c r="U114" i="19" s="1"/>
  <c r="K47" i="19"/>
  <c r="U47" i="19" s="1"/>
  <c r="K187" i="19"/>
  <c r="U187" i="19" s="1"/>
  <c r="I187" i="19"/>
  <c r="L29" i="19"/>
  <c r="V29" i="19"/>
  <c r="L32" i="19"/>
  <c r="V32" i="19" s="1"/>
  <c r="U137" i="19"/>
  <c r="K137" i="19"/>
  <c r="I137" i="19"/>
  <c r="L26" i="19"/>
  <c r="V26" i="19" s="1"/>
  <c r="V71" i="19"/>
  <c r="L71" i="19"/>
  <c r="L134" i="19"/>
  <c r="V134" i="19" s="1"/>
  <c r="K240" i="19"/>
  <c r="U240" i="19" s="1"/>
  <c r="L103" i="19"/>
  <c r="V103" i="19" s="1"/>
  <c r="U238" i="19"/>
  <c r="K238" i="19"/>
  <c r="I123" i="19"/>
  <c r="L62" i="19"/>
  <c r="V62" i="19" s="1"/>
  <c r="U175" i="19"/>
  <c r="K175" i="19"/>
  <c r="L109" i="19"/>
  <c r="V109" i="19"/>
  <c r="L173" i="19"/>
  <c r="V173" i="19" s="1"/>
  <c r="L61" i="19"/>
  <c r="V61" i="19" s="1"/>
  <c r="L143" i="19"/>
  <c r="V143" i="19"/>
  <c r="T120" i="19"/>
  <c r="J120" i="19"/>
  <c r="L141" i="19"/>
  <c r="V141" i="19" s="1"/>
  <c r="L116" i="19"/>
  <c r="V116" i="19" s="1"/>
  <c r="J182" i="19"/>
  <c r="T182" i="19" s="1"/>
  <c r="H182" i="19"/>
  <c r="L55" i="19"/>
  <c r="V55" i="19"/>
  <c r="J59" i="19"/>
  <c r="T59" i="19"/>
  <c r="L15" i="19"/>
  <c r="V15" i="19" s="1"/>
  <c r="L93" i="19"/>
  <c r="V93" i="19"/>
  <c r="T17" i="19"/>
  <c r="J17" i="19"/>
  <c r="K19" i="19"/>
  <c r="U19" i="19" s="1"/>
  <c r="J146" i="19"/>
  <c r="T146" i="19" s="1"/>
  <c r="H146" i="19"/>
  <c r="T233" i="19"/>
  <c r="J233" i="19"/>
  <c r="V76" i="19"/>
  <c r="L76" i="19"/>
  <c r="J172" i="19"/>
  <c r="T172" i="19" s="1"/>
  <c r="H122" i="19"/>
  <c r="J159" i="19"/>
  <c r="T159" i="19"/>
  <c r="H159" i="19"/>
  <c r="V16" i="19"/>
  <c r="K282" i="19"/>
  <c r="U282" i="19" s="1"/>
  <c r="K42" i="19"/>
  <c r="U42" i="19" s="1"/>
  <c r="I42" i="19"/>
  <c r="T109" i="19"/>
  <c r="J109" i="19"/>
  <c r="H123" i="19"/>
  <c r="J36" i="19"/>
  <c r="T36" i="19" s="1"/>
  <c r="H36" i="19"/>
  <c r="J170" i="19"/>
  <c r="T170" i="19" s="1"/>
  <c r="H170" i="19"/>
  <c r="I170" i="19" s="1"/>
  <c r="T277" i="19"/>
  <c r="J277" i="19"/>
  <c r="H277" i="19"/>
  <c r="K130" i="19"/>
  <c r="U130" i="19"/>
  <c r="K131" i="19"/>
  <c r="U131" i="19"/>
  <c r="I131" i="19"/>
  <c r="J21" i="19"/>
  <c r="T21" i="19" s="1"/>
  <c r="K127" i="19"/>
  <c r="U127" i="19" s="1"/>
  <c r="I127" i="19"/>
  <c r="K113" i="19"/>
  <c r="U113" i="19" s="1"/>
  <c r="J227" i="19"/>
  <c r="T227" i="19" s="1"/>
  <c r="K116" i="19"/>
  <c r="U116" i="19" s="1"/>
  <c r="J30" i="19"/>
  <c r="T30" i="19" s="1"/>
  <c r="H30" i="19"/>
  <c r="L65" i="19"/>
  <c r="V65" i="19" s="1"/>
  <c r="V155" i="19"/>
  <c r="L155" i="19"/>
  <c r="J199" i="19"/>
  <c r="T199" i="19"/>
  <c r="U252" i="19"/>
  <c r="K252" i="19"/>
  <c r="J251" i="19"/>
  <c r="T251" i="19"/>
  <c r="K69" i="19"/>
  <c r="U69" i="19" s="1"/>
  <c r="L43" i="19"/>
  <c r="V43" i="19" s="1"/>
  <c r="U56" i="19"/>
  <c r="K56" i="19"/>
  <c r="U193" i="19"/>
  <c r="K193" i="19"/>
  <c r="I193" i="19"/>
  <c r="J84" i="19"/>
  <c r="T84" i="19"/>
  <c r="U181" i="19"/>
  <c r="K181" i="19"/>
  <c r="L33" i="19"/>
  <c r="V33" i="19"/>
  <c r="J162" i="19"/>
  <c r="T162" i="19" s="1"/>
  <c r="K17" i="19"/>
  <c r="U17" i="19"/>
  <c r="U284" i="19"/>
  <c r="K284" i="19"/>
  <c r="J108" i="19"/>
  <c r="T108" i="19"/>
  <c r="J45" i="19"/>
  <c r="T45" i="19" s="1"/>
  <c r="I45" i="19"/>
  <c r="K279" i="19"/>
  <c r="U279" i="19" s="1"/>
  <c r="H199" i="19"/>
  <c r="I159" i="19"/>
  <c r="K58" i="19"/>
  <c r="U58" i="19" s="1"/>
  <c r="H84" i="19"/>
  <c r="L160" i="19"/>
  <c r="V160" i="19" s="1"/>
  <c r="K50" i="19"/>
  <c r="U50" i="19" s="1"/>
  <c r="T201" i="19"/>
  <c r="J201" i="19"/>
  <c r="L85" i="19"/>
  <c r="V85" i="19"/>
  <c r="V90" i="19"/>
  <c r="L90" i="19"/>
  <c r="U91" i="19"/>
  <c r="K91" i="19"/>
  <c r="K29" i="19"/>
  <c r="U29" i="19" s="1"/>
  <c r="U246" i="19"/>
  <c r="K246" i="19"/>
  <c r="U171" i="19"/>
  <c r="K171" i="19"/>
  <c r="U85" i="19"/>
  <c r="K85" i="19"/>
  <c r="I17" i="19"/>
  <c r="J186" i="19"/>
  <c r="T186" i="19"/>
  <c r="H186" i="19"/>
  <c r="V80" i="19"/>
  <c r="L80" i="19"/>
  <c r="T15" i="19"/>
  <c r="M25" i="19"/>
  <c r="I50" i="19"/>
  <c r="K227" i="19"/>
  <c r="U227" i="19"/>
  <c r="J145" i="19"/>
  <c r="T145" i="19" s="1"/>
  <c r="J70" i="19"/>
  <c r="T70" i="19"/>
  <c r="V94" i="19"/>
  <c r="L94" i="19"/>
  <c r="J196" i="19"/>
  <c r="T196" i="19" s="1"/>
  <c r="L113" i="19"/>
  <c r="V113" i="19" s="1"/>
  <c r="K124" i="19"/>
  <c r="U124" i="19" s="1"/>
  <c r="J185" i="19"/>
  <c r="T185" i="19" s="1"/>
  <c r="J72" i="19"/>
  <c r="T72" i="19" s="1"/>
  <c r="H72" i="19"/>
  <c r="J106" i="19"/>
  <c r="T106" i="19" s="1"/>
  <c r="K133" i="19"/>
  <c r="U133" i="19" s="1"/>
  <c r="L154" i="19"/>
  <c r="V154" i="19" s="1"/>
  <c r="K38" i="19"/>
  <c r="U38" i="19" s="1"/>
  <c r="J235" i="19"/>
  <c r="T235" i="19" s="1"/>
  <c r="H196" i="19"/>
  <c r="K64" i="19"/>
  <c r="U64" i="19" s="1"/>
  <c r="U139" i="19"/>
  <c r="K139" i="19"/>
  <c r="H120" i="19"/>
  <c r="I120" i="19" s="1"/>
  <c r="J247" i="19"/>
  <c r="T247" i="19"/>
  <c r="K68" i="19"/>
  <c r="U68" i="19"/>
  <c r="I133" i="19"/>
  <c r="U148" i="19"/>
  <c r="K148" i="19"/>
  <c r="I148" i="19"/>
  <c r="L119" i="19"/>
  <c r="V119" i="19" s="1"/>
  <c r="J281" i="19"/>
  <c r="T281" i="19" s="1"/>
  <c r="H281" i="19"/>
  <c r="V166" i="19"/>
  <c r="L166" i="19"/>
  <c r="J34" i="19"/>
  <c r="T34" i="19" s="1"/>
  <c r="T223" i="19"/>
  <c r="J223" i="19"/>
  <c r="H223" i="19"/>
  <c r="U166" i="19"/>
  <c r="K166" i="19"/>
  <c r="J214" i="19"/>
  <c r="T214" i="19" s="1"/>
  <c r="I56" i="19"/>
  <c r="L91" i="19"/>
  <c r="V91" i="19"/>
  <c r="T32" i="19"/>
  <c r="J32" i="19"/>
  <c r="J56" i="19"/>
  <c r="T56" i="19" s="1"/>
  <c r="L54" i="19"/>
  <c r="V54" i="19" s="1"/>
  <c r="T234" i="19"/>
  <c r="J234" i="19"/>
  <c r="H234" i="19"/>
  <c r="I171" i="19"/>
  <c r="L179" i="19"/>
  <c r="V179" i="19" s="1"/>
  <c r="I58" i="19"/>
  <c r="K87" i="19"/>
  <c r="U87" i="19" s="1"/>
  <c r="J92" i="19"/>
  <c r="T92" i="19" s="1"/>
  <c r="J123" i="19"/>
  <c r="T123" i="19" s="1"/>
  <c r="V132" i="19"/>
  <c r="L132" i="19"/>
  <c r="H70" i="19"/>
  <c r="J137" i="19"/>
  <c r="T137" i="19" s="1"/>
  <c r="K26" i="19"/>
  <c r="U26" i="19" s="1"/>
  <c r="L74" i="19"/>
  <c r="V74" i="19" s="1"/>
  <c r="T69" i="19"/>
  <c r="J69" i="19"/>
  <c r="I69" i="19"/>
  <c r="N20" i="20"/>
  <c r="O20" i="20" s="1"/>
  <c r="G21" i="20"/>
  <c r="L198" i="19"/>
  <c r="V198" i="19" s="1"/>
  <c r="L184" i="19"/>
  <c r="V184" i="19" s="1"/>
  <c r="J150" i="19"/>
  <c r="T150" i="19"/>
  <c r="U132" i="19"/>
  <c r="K132" i="19"/>
  <c r="I72" i="19"/>
  <c r="J19" i="19"/>
  <c r="T19" i="19" s="1"/>
  <c r="J205" i="19"/>
  <c r="T205" i="19" s="1"/>
  <c r="H205" i="19"/>
  <c r="H106" i="19"/>
  <c r="I106" i="19" s="1"/>
  <c r="K77" i="19"/>
  <c r="U77" i="19" s="1"/>
  <c r="T240" i="19"/>
  <c r="J240" i="19"/>
  <c r="I77" i="19"/>
  <c r="U134" i="19"/>
  <c r="K134" i="19"/>
  <c r="U256" i="19"/>
  <c r="K256" i="19"/>
  <c r="V34" i="19"/>
  <c r="L34" i="19"/>
  <c r="L104" i="19"/>
  <c r="V104" i="19"/>
  <c r="L18" i="19"/>
  <c r="V18" i="19" s="1"/>
  <c r="AA18" i="19" s="1"/>
  <c r="L135" i="19"/>
  <c r="V135" i="19" s="1"/>
  <c r="J161" i="19"/>
  <c r="T161" i="19" s="1"/>
  <c r="L68" i="19"/>
  <c r="V68" i="19" s="1"/>
  <c r="T238" i="19"/>
  <c r="J238" i="19"/>
  <c r="L39" i="19"/>
  <c r="V39" i="19"/>
  <c r="H145" i="19"/>
  <c r="J78" i="19"/>
  <c r="T78" i="19" s="1"/>
  <c r="H78" i="19"/>
  <c r="J75" i="19"/>
  <c r="T75" i="19" s="1"/>
  <c r="L98" i="19"/>
  <c r="V98" i="19"/>
  <c r="J209" i="19"/>
  <c r="T209" i="19" s="1"/>
  <c r="I209" i="19"/>
  <c r="J20" i="19"/>
  <c r="H20" i="19"/>
  <c r="I20" i="19" s="1"/>
  <c r="K117" i="19"/>
  <c r="U117" i="19"/>
  <c r="K236" i="19"/>
  <c r="U236" i="19" s="1"/>
  <c r="T124" i="19"/>
  <c r="J124" i="19"/>
  <c r="I124" i="19"/>
  <c r="U280" i="19"/>
  <c r="K280" i="19"/>
  <c r="K268" i="19"/>
  <c r="U268" i="19" s="1"/>
  <c r="AA16" i="19"/>
  <c r="H247" i="19"/>
  <c r="J228" i="19"/>
  <c r="T228" i="19"/>
  <c r="H228" i="19"/>
  <c r="J87" i="19"/>
  <c r="T87" i="19" s="1"/>
  <c r="I87" i="19"/>
  <c r="H201" i="19"/>
  <c r="I201" i="19" s="1"/>
  <c r="U52" i="19"/>
  <c r="K52" i="19"/>
  <c r="H233" i="19"/>
  <c r="H92" i="19"/>
  <c r="I92" i="19" s="1"/>
  <c r="U76" i="19"/>
  <c r="K76" i="19"/>
  <c r="H172" i="19"/>
  <c r="U35" i="19"/>
  <c r="K35" i="19"/>
  <c r="I35" i="19"/>
  <c r="K226" i="19"/>
  <c r="U226" i="19" s="1"/>
  <c r="L118" i="19"/>
  <c r="V118" i="19" s="1"/>
  <c r="U115" i="19"/>
  <c r="K115" i="19"/>
  <c r="V191" i="19"/>
  <c r="L191" i="19"/>
  <c r="T250" i="19"/>
  <c r="I70" i="19"/>
  <c r="T246" i="19"/>
  <c r="H21" i="19"/>
  <c r="M18" i="19"/>
  <c r="I19" i="19"/>
  <c r="U249" i="19"/>
  <c r="K249" i="19"/>
  <c r="J189" i="19"/>
  <c r="T189" i="19"/>
  <c r="H189" i="19"/>
  <c r="J62" i="19"/>
  <c r="T62" i="19"/>
  <c r="I139" i="19"/>
  <c r="J114" i="19"/>
  <c r="T114" i="19" s="1"/>
  <c r="J24" i="19"/>
  <c r="H24" i="19"/>
  <c r="I24" i="19" s="1"/>
  <c r="K251" i="19"/>
  <c r="U251" i="19"/>
  <c r="L152" i="19"/>
  <c r="V152" i="19" s="1"/>
  <c r="K276" i="19"/>
  <c r="U276" i="19" s="1"/>
  <c r="K62" i="19"/>
  <c r="U62" i="19" s="1"/>
  <c r="K209" i="19"/>
  <c r="U209" i="19" s="1"/>
  <c r="K109" i="19"/>
  <c r="U109" i="19" s="1"/>
  <c r="J47" i="19"/>
  <c r="T47" i="19" s="1"/>
  <c r="I47" i="19"/>
  <c r="V38" i="19"/>
  <c r="L38" i="19"/>
  <c r="K71" i="19"/>
  <c r="U71" i="19" s="1"/>
  <c r="L52" i="19"/>
  <c r="V52" i="19" s="1"/>
  <c r="J122" i="19"/>
  <c r="T122" i="19" s="1"/>
  <c r="I114" i="19"/>
  <c r="L51" i="19"/>
  <c r="V51" i="19" s="1"/>
  <c r="K45" i="19"/>
  <c r="U45" i="19" s="1"/>
  <c r="J188" i="19"/>
  <c r="T188" i="19"/>
  <c r="H188" i="19"/>
  <c r="I188" i="19" s="1"/>
  <c r="J275" i="19"/>
  <c r="T275" i="19"/>
  <c r="H275" i="19"/>
  <c r="U144" i="19"/>
  <c r="K144" i="19"/>
  <c r="I144" i="19"/>
  <c r="U266" i="19"/>
  <c r="K266" i="19"/>
  <c r="J192" i="19"/>
  <c r="T192" i="19" s="1"/>
  <c r="H192" i="19"/>
  <c r="U34" i="19"/>
  <c r="K34" i="19"/>
  <c r="K126" i="19"/>
  <c r="U126" i="19" s="1"/>
  <c r="U214" i="19"/>
  <c r="K214" i="19"/>
  <c r="M23" i="19"/>
  <c r="T273" i="19"/>
  <c r="J273" i="19"/>
  <c r="H273" i="19"/>
  <c r="K94" i="19"/>
  <c r="U94" i="19" s="1"/>
  <c r="L110" i="19"/>
  <c r="V110" i="19" s="1"/>
  <c r="K32" i="19"/>
  <c r="U32" i="19" s="1"/>
  <c r="J175" i="19"/>
  <c r="T175" i="19" s="1"/>
  <c r="I175" i="19"/>
  <c r="U95" i="19"/>
  <c r="K95" i="19"/>
  <c r="J60" i="19"/>
  <c r="T60" i="19"/>
  <c r="H60" i="19"/>
  <c r="I60" i="19" s="1"/>
  <c r="K61" i="19"/>
  <c r="U61" i="19" s="1"/>
  <c r="U162" i="19"/>
  <c r="K162" i="19"/>
  <c r="T107" i="19"/>
  <c r="J107" i="19"/>
  <c r="H107" i="19"/>
  <c r="J83" i="19"/>
  <c r="T83" i="19"/>
  <c r="H83" i="19"/>
  <c r="U25" i="19"/>
  <c r="AA25" i="19" s="1"/>
  <c r="K25" i="19"/>
  <c r="K39" i="19"/>
  <c r="U39" i="19" s="1"/>
  <c r="U173" i="19"/>
  <c r="K173" i="19"/>
  <c r="L23" i="19"/>
  <c r="V23" i="19" s="1"/>
  <c r="U142" i="19"/>
  <c r="K142" i="19"/>
  <c r="U74" i="19"/>
  <c r="K74" i="19"/>
  <c r="H185" i="19"/>
  <c r="I185" i="19" s="1"/>
  <c r="H75" i="19"/>
  <c r="T254" i="19"/>
  <c r="H150" i="19"/>
  <c r="J187" i="19"/>
  <c r="T187" i="19" s="1"/>
  <c r="I181" i="19"/>
  <c r="J26" i="19"/>
  <c r="M26" i="19" s="1"/>
  <c r="H235" i="19"/>
  <c r="I196" i="19"/>
  <c r="T256" i="19"/>
  <c r="H108" i="19"/>
  <c r="U232" i="19"/>
  <c r="K232" i="19"/>
  <c r="K129" i="19"/>
  <c r="U129" i="19" s="1"/>
  <c r="L130" i="19"/>
  <c r="V130" i="19"/>
  <c r="I162" i="19"/>
  <c r="I199" i="19"/>
  <c r="J111" i="19"/>
  <c r="T111" i="19" s="1"/>
  <c r="H111" i="19"/>
  <c r="I111" i="19"/>
  <c r="V165" i="19"/>
  <c r="L165" i="19"/>
  <c r="K105" i="19"/>
  <c r="U105" i="19" s="1"/>
  <c r="I105" i="19"/>
  <c r="U103" i="19"/>
  <c r="K103" i="19"/>
  <c r="J37" i="19"/>
  <c r="T37" i="19"/>
  <c r="H37" i="19"/>
  <c r="K15" i="19"/>
  <c r="M15" i="19" s="1"/>
  <c r="U15" i="19"/>
  <c r="T194" i="19"/>
  <c r="J194" i="19"/>
  <c r="H194" i="19"/>
  <c r="I194" i="19"/>
  <c r="L121" i="19"/>
  <c r="V121" i="19" s="1"/>
  <c r="P19" i="20"/>
  <c r="H59" i="19"/>
  <c r="T117" i="19"/>
  <c r="J117" i="19"/>
  <c r="J200" i="19"/>
  <c r="T200" i="19" s="1"/>
  <c r="H200" i="19"/>
  <c r="I126" i="19"/>
  <c r="K261" i="19"/>
  <c r="U261" i="19"/>
  <c r="T23" i="19"/>
  <c r="U93" i="19"/>
  <c r="K93" i="19"/>
  <c r="J149" i="19"/>
  <c r="T149" i="19"/>
  <c r="H149" i="19"/>
  <c r="L22" i="19"/>
  <c r="M22" i="19" s="1"/>
  <c r="U270" i="19"/>
  <c r="K270" i="19"/>
  <c r="L82" i="19"/>
  <c r="V82" i="19" s="1"/>
  <c r="C12" i="17"/>
  <c r="A10" i="17"/>
  <c r="A11" i="17"/>
  <c r="A12" i="17"/>
  <c r="A13" i="17"/>
  <c r="A14" i="17"/>
  <c r="A15" i="17" s="1"/>
  <c r="A16" i="17" s="1"/>
  <c r="A17" i="17" s="1"/>
  <c r="E30" i="26" l="1"/>
  <c r="I29" i="26"/>
  <c r="P54" i="26"/>
  <c r="U53" i="26"/>
  <c r="L20" i="19"/>
  <c r="V20" i="19"/>
  <c r="L120" i="19"/>
  <c r="V120" i="19" s="1"/>
  <c r="L188" i="19"/>
  <c r="V188" i="19" s="1"/>
  <c r="L201" i="19"/>
  <c r="V201" i="19"/>
  <c r="L92" i="19"/>
  <c r="V92" i="19"/>
  <c r="V60" i="19"/>
  <c r="L60" i="19"/>
  <c r="L170" i="19"/>
  <c r="V170" i="19" s="1"/>
  <c r="L185" i="19"/>
  <c r="V185" i="19"/>
  <c r="AB18" i="19"/>
  <c r="AC18" i="19"/>
  <c r="L24" i="19"/>
  <c r="V24" i="19"/>
  <c r="L106" i="19"/>
  <c r="V106" i="19" s="1"/>
  <c r="K59" i="19"/>
  <c r="U59" i="19"/>
  <c r="K223" i="19"/>
  <c r="U223" i="19" s="1"/>
  <c r="L127" i="19"/>
  <c r="V127" i="19"/>
  <c r="L161" i="19"/>
  <c r="V161" i="19" s="1"/>
  <c r="V22" i="19"/>
  <c r="AA22" i="19" s="1"/>
  <c r="P20" i="20"/>
  <c r="L162" i="19"/>
  <c r="V162" i="19" s="1"/>
  <c r="U108" i="19"/>
  <c r="K108" i="19"/>
  <c r="I108" i="19"/>
  <c r="K21" i="19"/>
  <c r="U21" i="19"/>
  <c r="I21" i="19"/>
  <c r="L77" i="19"/>
  <c r="V77" i="19"/>
  <c r="K70" i="19"/>
  <c r="U70" i="19" s="1"/>
  <c r="K84" i="19"/>
  <c r="U84" i="19" s="1"/>
  <c r="L45" i="19"/>
  <c r="V45" i="19" s="1"/>
  <c r="K36" i="19"/>
  <c r="U36" i="19"/>
  <c r="L42" i="19"/>
  <c r="V42" i="19" s="1"/>
  <c r="K146" i="19"/>
  <c r="U146" i="19" s="1"/>
  <c r="L123" i="19"/>
  <c r="V123" i="19" s="1"/>
  <c r="L137" i="19"/>
  <c r="V137" i="19" s="1"/>
  <c r="L87" i="19"/>
  <c r="V87" i="19" s="1"/>
  <c r="L69" i="19"/>
  <c r="V69" i="19" s="1"/>
  <c r="U149" i="19"/>
  <c r="K149" i="19"/>
  <c r="I149" i="19"/>
  <c r="L126" i="19"/>
  <c r="V126" i="19"/>
  <c r="K37" i="19"/>
  <c r="U37" i="19"/>
  <c r="I37" i="19"/>
  <c r="AB25" i="19"/>
  <c r="L114" i="19"/>
  <c r="V114" i="19" s="1"/>
  <c r="K24" i="19"/>
  <c r="M24" i="19" s="1"/>
  <c r="U24" i="19"/>
  <c r="K189" i="19"/>
  <c r="U189" i="19" s="1"/>
  <c r="I189" i="19"/>
  <c r="L58" i="19"/>
  <c r="V58" i="19" s="1"/>
  <c r="L56" i="19"/>
  <c r="V56" i="19"/>
  <c r="K196" i="19"/>
  <c r="U196" i="19" s="1"/>
  <c r="L50" i="19"/>
  <c r="V50" i="19" s="1"/>
  <c r="L17" i="19"/>
  <c r="V17" i="19" s="1"/>
  <c r="AA17" i="19" s="1"/>
  <c r="L193" i="19"/>
  <c r="V193" i="19"/>
  <c r="K277" i="19"/>
  <c r="U277" i="19" s="1"/>
  <c r="I36" i="19"/>
  <c r="K122" i="19"/>
  <c r="U122" i="19" s="1"/>
  <c r="I146" i="19"/>
  <c r="K182" i="19"/>
  <c r="U182" i="19" s="1"/>
  <c r="I182" i="19"/>
  <c r="V187" i="19"/>
  <c r="L187" i="19"/>
  <c r="L181" i="19"/>
  <c r="V181" i="19" s="1"/>
  <c r="K200" i="19"/>
  <c r="U200" i="19" s="1"/>
  <c r="I200" i="19"/>
  <c r="U150" i="19"/>
  <c r="K150" i="19"/>
  <c r="V70" i="19"/>
  <c r="L70" i="19"/>
  <c r="K92" i="19"/>
  <c r="U92" i="19" s="1"/>
  <c r="U228" i="19"/>
  <c r="K228" i="19"/>
  <c r="K145" i="19"/>
  <c r="U145" i="19" s="1"/>
  <c r="L84" i="19"/>
  <c r="V84" i="19" s="1"/>
  <c r="V199" i="19"/>
  <c r="L199" i="19"/>
  <c r="K83" i="19"/>
  <c r="U83" i="19" s="1"/>
  <c r="U188" i="19"/>
  <c r="K188" i="19"/>
  <c r="L194" i="19"/>
  <c r="V194" i="19" s="1"/>
  <c r="L175" i="19"/>
  <c r="V175" i="19" s="1"/>
  <c r="K233" i="19"/>
  <c r="U233" i="19" s="1"/>
  <c r="L72" i="19"/>
  <c r="V72" i="19" s="1"/>
  <c r="L148" i="19"/>
  <c r="V148" i="19" s="1"/>
  <c r="V159" i="19"/>
  <c r="L159" i="19"/>
  <c r="I83" i="19"/>
  <c r="L122" i="19"/>
  <c r="V122" i="19" s="1"/>
  <c r="K78" i="19"/>
  <c r="U78" i="19" s="1"/>
  <c r="I78" i="19"/>
  <c r="L47" i="19"/>
  <c r="V47" i="19" s="1"/>
  <c r="L111" i="19"/>
  <c r="V111" i="19" s="1"/>
  <c r="V196" i="19"/>
  <c r="L196" i="19"/>
  <c r="L144" i="19"/>
  <c r="V144" i="19" s="1"/>
  <c r="T24" i="19"/>
  <c r="AA24" i="19" s="1"/>
  <c r="L124" i="19"/>
  <c r="V124" i="19" s="1"/>
  <c r="AA15" i="19"/>
  <c r="K194" i="19"/>
  <c r="U194" i="19"/>
  <c r="U111" i="19"/>
  <c r="K111" i="19"/>
  <c r="K235" i="19"/>
  <c r="U235" i="19"/>
  <c r="U75" i="19"/>
  <c r="K75" i="19"/>
  <c r="I75" i="19"/>
  <c r="K273" i="19"/>
  <c r="L35" i="19"/>
  <c r="V35" i="19" s="1"/>
  <c r="L171" i="19"/>
  <c r="V171" i="19" s="1"/>
  <c r="K120" i="19"/>
  <c r="U120" i="19" s="1"/>
  <c r="K199" i="19"/>
  <c r="U199" i="19" s="1"/>
  <c r="L131" i="19"/>
  <c r="V131" i="19" s="1"/>
  <c r="U123" i="19"/>
  <c r="K123" i="19"/>
  <c r="I59" i="19"/>
  <c r="U172" i="19"/>
  <c r="K172" i="19"/>
  <c r="I172" i="19"/>
  <c r="T26" i="19"/>
  <c r="AA26" i="19" s="1"/>
  <c r="U185" i="19"/>
  <c r="K185" i="19"/>
  <c r="K107" i="19"/>
  <c r="U107" i="19"/>
  <c r="I107" i="19"/>
  <c r="K247" i="19"/>
  <c r="U247" i="19"/>
  <c r="K20" i="19"/>
  <c r="M20" i="19" s="1"/>
  <c r="K106" i="19"/>
  <c r="U106" i="19" s="1"/>
  <c r="G22" i="20"/>
  <c r="N21" i="20"/>
  <c r="O21" i="20" s="1"/>
  <c r="K234" i="19"/>
  <c r="U234" i="19" s="1"/>
  <c r="K170" i="19"/>
  <c r="U170" i="19" s="1"/>
  <c r="AA23" i="19"/>
  <c r="L105" i="19"/>
  <c r="V105" i="19" s="1"/>
  <c r="M34" i="19"/>
  <c r="M31" i="19"/>
  <c r="M32" i="19"/>
  <c r="M28" i="19"/>
  <c r="M33" i="19"/>
  <c r="M35" i="19"/>
  <c r="M38" i="19"/>
  <c r="M29" i="19"/>
  <c r="M39" i="19"/>
  <c r="K60" i="19"/>
  <c r="U60" i="19"/>
  <c r="U192" i="19"/>
  <c r="K192" i="19"/>
  <c r="K275" i="19"/>
  <c r="U275" i="19"/>
  <c r="L139" i="19"/>
  <c r="V139" i="19"/>
  <c r="L19" i="19"/>
  <c r="M19" i="19" s="1"/>
  <c r="V19" i="19"/>
  <c r="AA19" i="19" s="1"/>
  <c r="U201" i="19"/>
  <c r="K201" i="19"/>
  <c r="AB16" i="19"/>
  <c r="T20" i="19"/>
  <c r="K205" i="19"/>
  <c r="U205" i="19" s="1"/>
  <c r="I205" i="19"/>
  <c r="I150" i="19"/>
  <c r="K281" i="19"/>
  <c r="U281" i="19" s="1"/>
  <c r="L133" i="19"/>
  <c r="V133" i="19" s="1"/>
  <c r="K72" i="19"/>
  <c r="U72" i="19"/>
  <c r="U186" i="19"/>
  <c r="K186" i="19"/>
  <c r="I186" i="19"/>
  <c r="K30" i="19"/>
  <c r="I30" i="19"/>
  <c r="K159" i="19"/>
  <c r="U159" i="19" s="1"/>
  <c r="M17" i="19"/>
  <c r="I145" i="19"/>
  <c r="I192" i="19"/>
  <c r="C17" i="17"/>
  <c r="E31" i="26" l="1"/>
  <c r="I30" i="26"/>
  <c r="U54" i="26"/>
  <c r="P55" i="26"/>
  <c r="AC19" i="19"/>
  <c r="AB19" i="19"/>
  <c r="M30" i="19"/>
  <c r="AB17" i="19"/>
  <c r="AC17" i="19"/>
  <c r="AC23" i="19"/>
  <c r="AB23" i="19"/>
  <c r="L30" i="19"/>
  <c r="V30" i="19"/>
  <c r="U20" i="19"/>
  <c r="AA20" i="19" s="1"/>
  <c r="AB22" i="19"/>
  <c r="AC22" i="19"/>
  <c r="L182" i="19"/>
  <c r="V182" i="19" s="1"/>
  <c r="N22" i="20"/>
  <c r="O22" i="20" s="1"/>
  <c r="G23" i="20"/>
  <c r="AB24" i="19"/>
  <c r="AC24" i="19"/>
  <c r="V78" i="19"/>
  <c r="L78" i="19"/>
  <c r="L37" i="19"/>
  <c r="M37" i="19" s="1"/>
  <c r="V37" i="19"/>
  <c r="AA37" i="19" s="1"/>
  <c r="L75" i="19"/>
  <c r="V75" i="19" s="1"/>
  <c r="M43" i="19"/>
  <c r="M51" i="19"/>
  <c r="M47" i="19"/>
  <c r="M52" i="19"/>
  <c r="M44" i="19"/>
  <c r="M50" i="19"/>
  <c r="M46" i="19"/>
  <c r="M49" i="19"/>
  <c r="M42" i="19"/>
  <c r="M45" i="19"/>
  <c r="M48" i="19"/>
  <c r="M41" i="19"/>
  <c r="AC15" i="19"/>
  <c r="AB15" i="19"/>
  <c r="U30" i="19"/>
  <c r="AA30" i="19" s="1"/>
  <c r="L200" i="19"/>
  <c r="V200" i="19" s="1"/>
  <c r="U273" i="19"/>
  <c r="N18" i="19"/>
  <c r="O18" i="19" s="1"/>
  <c r="AD18" i="19"/>
  <c r="L59" i="19"/>
  <c r="V59" i="19"/>
  <c r="V108" i="19"/>
  <c r="L108" i="19"/>
  <c r="V146" i="19"/>
  <c r="L146" i="19"/>
  <c r="AB26" i="19"/>
  <c r="AA34" i="19"/>
  <c r="AA28" i="19"/>
  <c r="AA33" i="19"/>
  <c r="AA29" i="19"/>
  <c r="AA31" i="19"/>
  <c r="AA38" i="19"/>
  <c r="AA39" i="19"/>
  <c r="AA32" i="19"/>
  <c r="AA35" i="19"/>
  <c r="L192" i="19"/>
  <c r="V192" i="19" s="1"/>
  <c r="L186" i="19"/>
  <c r="V186" i="19" s="1"/>
  <c r="L172" i="19"/>
  <c r="V172" i="19" s="1"/>
  <c r="L83" i="19"/>
  <c r="V83" i="19" s="1"/>
  <c r="N25" i="19"/>
  <c r="O25" i="19" s="1"/>
  <c r="AD25" i="19"/>
  <c r="AE25" i="19" s="1"/>
  <c r="L149" i="19"/>
  <c r="V149" i="19"/>
  <c r="L107" i="19"/>
  <c r="V107" i="19" s="1"/>
  <c r="AD16" i="19"/>
  <c r="AE16" i="19" s="1"/>
  <c r="N16" i="19"/>
  <c r="O16" i="19" s="1"/>
  <c r="AC16" i="19"/>
  <c r="L145" i="19"/>
  <c r="V145" i="19"/>
  <c r="L150" i="19"/>
  <c r="V150" i="19" s="1"/>
  <c r="L36" i="19"/>
  <c r="M36" i="19" s="1"/>
  <c r="V36" i="19"/>
  <c r="AA36" i="19" s="1"/>
  <c r="L189" i="19"/>
  <c r="V189" i="19" s="1"/>
  <c r="AC25" i="19"/>
  <c r="V21" i="19"/>
  <c r="AA21" i="19" s="1"/>
  <c r="L21" i="19"/>
  <c r="M21" i="19" s="1"/>
  <c r="P21" i="20"/>
  <c r="P22" i="20" s="1"/>
  <c r="AE18" i="19"/>
  <c r="P56" i="26" l="1"/>
  <c r="U55" i="26"/>
  <c r="E32" i="26"/>
  <c r="I31" i="26"/>
  <c r="AB21" i="19"/>
  <c r="AC21" i="19"/>
  <c r="AB30" i="19"/>
  <c r="AB37" i="19"/>
  <c r="AC37" i="19"/>
  <c r="AC36" i="19"/>
  <c r="AB36" i="19"/>
  <c r="AB20" i="19"/>
  <c r="AB29" i="19"/>
  <c r="AC29" i="19"/>
  <c r="AD24" i="19"/>
  <c r="N24" i="19"/>
  <c r="O24" i="19" s="1"/>
  <c r="P24" i="19" s="1"/>
  <c r="N22" i="19"/>
  <c r="O22" i="19" s="1"/>
  <c r="AD22" i="19"/>
  <c r="AE22" i="19" s="1"/>
  <c r="N26" i="19"/>
  <c r="O26" i="19" s="1"/>
  <c r="P26" i="19" s="1"/>
  <c r="AD26" i="19"/>
  <c r="AE26" i="19" s="1"/>
  <c r="AF26" i="19" s="1"/>
  <c r="AB35" i="19"/>
  <c r="AC35" i="19"/>
  <c r="AB33" i="19"/>
  <c r="AC33" i="19"/>
  <c r="N15" i="19"/>
  <c r="O15" i="19" s="1"/>
  <c r="P15" i="19" s="1"/>
  <c r="AD15" i="19"/>
  <c r="AE15" i="19" s="1"/>
  <c r="AF15" i="19" s="1"/>
  <c r="AE24" i="19"/>
  <c r="AD19" i="19"/>
  <c r="AE19" i="19" s="1"/>
  <c r="AF19" i="19" s="1"/>
  <c r="N19" i="19"/>
  <c r="O19" i="19" s="1"/>
  <c r="P19" i="19" s="1"/>
  <c r="AB34" i="19"/>
  <c r="AC34" i="19"/>
  <c r="AB28" i="19"/>
  <c r="N23" i="20"/>
  <c r="O23" i="20" s="1"/>
  <c r="G24" i="20"/>
  <c r="AC26" i="19"/>
  <c r="N17" i="19"/>
  <c r="O17" i="19" s="1"/>
  <c r="P17" i="19" s="1"/>
  <c r="AD17" i="19"/>
  <c r="AE17" i="19" s="1"/>
  <c r="AA43" i="19"/>
  <c r="AA51" i="19"/>
  <c r="AB39" i="19"/>
  <c r="AA47" i="19"/>
  <c r="AA48" i="19"/>
  <c r="AA52" i="19"/>
  <c r="AA42" i="19"/>
  <c r="AA45" i="19"/>
  <c r="AA41" i="19"/>
  <c r="AA44" i="19"/>
  <c r="AA50" i="19"/>
  <c r="AA46" i="19"/>
  <c r="AC39" i="19"/>
  <c r="AA49" i="19"/>
  <c r="N23" i="19"/>
  <c r="O23" i="19" s="1"/>
  <c r="AD23" i="19"/>
  <c r="AE23" i="19" s="1"/>
  <c r="AF23" i="19" s="1"/>
  <c r="AB31" i="19"/>
  <c r="AC31" i="19"/>
  <c r="AB32" i="19"/>
  <c r="AB38" i="19"/>
  <c r="M60" i="19"/>
  <c r="M56" i="19"/>
  <c r="M64" i="19"/>
  <c r="M61" i="19"/>
  <c r="M54" i="19"/>
  <c r="M57" i="19"/>
  <c r="M59" i="19"/>
  <c r="M62" i="19"/>
  <c r="M65" i="19"/>
  <c r="M63" i="19"/>
  <c r="M55" i="19"/>
  <c r="M58" i="19"/>
  <c r="U56" i="26" l="1"/>
  <c r="P57" i="26"/>
  <c r="E33" i="26"/>
  <c r="I32" i="26"/>
  <c r="AF17" i="19"/>
  <c r="AF18" i="19"/>
  <c r="N20" i="19"/>
  <c r="O20" i="19" s="1"/>
  <c r="P20" i="19" s="1"/>
  <c r="AD20" i="19"/>
  <c r="AE20" i="19" s="1"/>
  <c r="AF20" i="19" s="1"/>
  <c r="AB52" i="19"/>
  <c r="AA60" i="19"/>
  <c r="AA56" i="19"/>
  <c r="AA64" i="19"/>
  <c r="AA65" i="19"/>
  <c r="AA57" i="19"/>
  <c r="AA59" i="19"/>
  <c r="AA62" i="19"/>
  <c r="AA61" i="19"/>
  <c r="AA54" i="19"/>
  <c r="AA63" i="19"/>
  <c r="AA55" i="19"/>
  <c r="AA58" i="19"/>
  <c r="AD28" i="19"/>
  <c r="AE28" i="19" s="1"/>
  <c r="AF28" i="19" s="1"/>
  <c r="N28" i="19"/>
  <c r="O28" i="19" s="1"/>
  <c r="P28" i="19" s="1"/>
  <c r="AC38" i="19"/>
  <c r="N31" i="19"/>
  <c r="O31" i="19" s="1"/>
  <c r="P31" i="19" s="1"/>
  <c r="AD31" i="19"/>
  <c r="AE31" i="19" s="1"/>
  <c r="AF31" i="19" s="1"/>
  <c r="AC28" i="19"/>
  <c r="N35" i="19"/>
  <c r="O35" i="19" s="1"/>
  <c r="AD35" i="19"/>
  <c r="AE35" i="19" s="1"/>
  <c r="AD29" i="19"/>
  <c r="AE29" i="19" s="1"/>
  <c r="AF29" i="19" s="1"/>
  <c r="N29" i="19"/>
  <c r="O29" i="19" s="1"/>
  <c r="P29" i="19" s="1"/>
  <c r="N30" i="19"/>
  <c r="O30" i="19" s="1"/>
  <c r="AD30" i="19"/>
  <c r="AE30" i="19" s="1"/>
  <c r="AF24" i="19"/>
  <c r="AD37" i="19"/>
  <c r="N37" i="19"/>
  <c r="O37" i="19" s="1"/>
  <c r="AB46" i="19"/>
  <c r="AC46" i="19"/>
  <c r="AB48" i="19"/>
  <c r="AC48" i="19"/>
  <c r="N36" i="19"/>
  <c r="O36" i="19" s="1"/>
  <c r="P36" i="19" s="1"/>
  <c r="AD36" i="19"/>
  <c r="AE36" i="19" s="1"/>
  <c r="AF36" i="19" s="1"/>
  <c r="AC30" i="19"/>
  <c r="AB42" i="19"/>
  <c r="AC42" i="19"/>
  <c r="AB49" i="19"/>
  <c r="AB47" i="19"/>
  <c r="G25" i="20"/>
  <c r="N24" i="20"/>
  <c r="O24" i="20" s="1"/>
  <c r="AD32" i="19"/>
  <c r="AE32" i="19" s="1"/>
  <c r="AF32" i="19" s="1"/>
  <c r="N32" i="19"/>
  <c r="O32" i="19" s="1"/>
  <c r="P32" i="19" s="1"/>
  <c r="P23" i="19"/>
  <c r="AB44" i="19"/>
  <c r="AC44" i="19"/>
  <c r="N39" i="19"/>
  <c r="O39" i="19" s="1"/>
  <c r="AD39" i="19"/>
  <c r="AE39" i="19" s="1"/>
  <c r="P16" i="19"/>
  <c r="AF25" i="19"/>
  <c r="M70" i="19"/>
  <c r="O70" i="19" s="1"/>
  <c r="M72" i="19"/>
  <c r="M67" i="19"/>
  <c r="O67" i="19" s="1"/>
  <c r="M71" i="19"/>
  <c r="O71" i="19" s="1"/>
  <c r="P71" i="19" s="1"/>
  <c r="M68" i="19"/>
  <c r="O68" i="19" s="1"/>
  <c r="P68" i="19" s="1"/>
  <c r="M69" i="19"/>
  <c r="O69" i="19" s="1"/>
  <c r="P69" i="19" s="1"/>
  <c r="AC32" i="19"/>
  <c r="AB41" i="19"/>
  <c r="AB51" i="19"/>
  <c r="AC51" i="19"/>
  <c r="P23" i="20"/>
  <c r="AF16" i="19"/>
  <c r="N21" i="19"/>
  <c r="O21" i="19" s="1"/>
  <c r="P21" i="19" s="1"/>
  <c r="AD21" i="19"/>
  <c r="P22" i="19"/>
  <c r="AD38" i="19"/>
  <c r="AE38" i="19" s="1"/>
  <c r="AF38" i="19" s="1"/>
  <c r="N38" i="19"/>
  <c r="O38" i="19" s="1"/>
  <c r="P38" i="19" s="1"/>
  <c r="AB50" i="19"/>
  <c r="AC50" i="19"/>
  <c r="P25" i="19"/>
  <c r="AD34" i="19"/>
  <c r="AE34" i="19" s="1"/>
  <c r="AF34" i="19" s="1"/>
  <c r="N34" i="19"/>
  <c r="O34" i="19" s="1"/>
  <c r="P34" i="19" s="1"/>
  <c r="P18" i="19"/>
  <c r="AC45" i="19"/>
  <c r="AB45" i="19"/>
  <c r="AC43" i="19"/>
  <c r="AB43" i="19"/>
  <c r="AD33" i="19"/>
  <c r="AE33" i="19" s="1"/>
  <c r="N33" i="19"/>
  <c r="O33" i="19" s="1"/>
  <c r="P33" i="19" s="1"/>
  <c r="AC20" i="19"/>
  <c r="AE37" i="19"/>
  <c r="AE21" i="19"/>
  <c r="A1" i="15"/>
  <c r="A37" i="15"/>
  <c r="A38" i="15"/>
  <c r="A39" i="15" s="1"/>
  <c r="A40" i="15" s="1"/>
  <c r="A41" i="15" s="1"/>
  <c r="A42" i="15" s="1"/>
  <c r="A43" i="15" s="1"/>
  <c r="A44" i="15" s="1"/>
  <c r="A45" i="15" s="1"/>
  <c r="A46" i="15" s="1"/>
  <c r="A47" i="15" s="1"/>
  <c r="E15" i="14"/>
  <c r="E16" i="14"/>
  <c r="E17" i="14"/>
  <c r="E18" i="14"/>
  <c r="E19" i="14"/>
  <c r="E20" i="14"/>
  <c r="E21" i="14"/>
  <c r="E22" i="14"/>
  <c r="E23" i="14"/>
  <c r="E24" i="14"/>
  <c r="E25" i="14"/>
  <c r="E26" i="14"/>
  <c r="E27" i="14"/>
  <c r="E28" i="14"/>
  <c r="E29" i="14"/>
  <c r="E30" i="14"/>
  <c r="E31" i="14"/>
  <c r="E32" i="14"/>
  <c r="E33" i="14"/>
  <c r="E34" i="14"/>
  <c r="E35" i="14"/>
  <c r="E14" i="14"/>
  <c r="G43" i="14" s="1"/>
  <c r="G44" i="14" s="1"/>
  <c r="P58" i="26" l="1"/>
  <c r="U57" i="26"/>
  <c r="E34" i="26"/>
  <c r="I33" i="26"/>
  <c r="H43" i="14"/>
  <c r="H44" i="14" s="1"/>
  <c r="AC49" i="19"/>
  <c r="AF35" i="19"/>
  <c r="AB59" i="19"/>
  <c r="AC59" i="19" s="1"/>
  <c r="AF21" i="19"/>
  <c r="AD51" i="19"/>
  <c r="AE51" i="19" s="1"/>
  <c r="AF51" i="19" s="1"/>
  <c r="N51" i="19"/>
  <c r="O51" i="19" s="1"/>
  <c r="AF39" i="19"/>
  <c r="N52" i="19"/>
  <c r="O52" i="19" s="1"/>
  <c r="P52" i="19" s="1"/>
  <c r="AD52" i="19"/>
  <c r="AE52" i="19" s="1"/>
  <c r="P39" i="19"/>
  <c r="AD45" i="19"/>
  <c r="AE45" i="19" s="1"/>
  <c r="AF45" i="19" s="1"/>
  <c r="N45" i="19"/>
  <c r="O45" i="19" s="1"/>
  <c r="N41" i="19"/>
  <c r="O41" i="19" s="1"/>
  <c r="P41" i="19" s="1"/>
  <c r="AD41" i="19"/>
  <c r="AE41" i="19" s="1"/>
  <c r="AF41" i="19" s="1"/>
  <c r="N25" i="20"/>
  <c r="O25" i="20" s="1"/>
  <c r="G26" i="20"/>
  <c r="P37" i="19"/>
  <c r="P35" i="19"/>
  <c r="AB58" i="19"/>
  <c r="AC58" i="19" s="1"/>
  <c r="AC52" i="19"/>
  <c r="AB60" i="19"/>
  <c r="AB62" i="19"/>
  <c r="AF37" i="19"/>
  <c r="N47" i="19"/>
  <c r="O47" i="19" s="1"/>
  <c r="AD47" i="19"/>
  <c r="AB57" i="19"/>
  <c r="AC57" i="19"/>
  <c r="AC41" i="19"/>
  <c r="N44" i="19"/>
  <c r="O44" i="19" s="1"/>
  <c r="P44" i="19" s="1"/>
  <c r="AD44" i="19"/>
  <c r="AE44" i="19" s="1"/>
  <c r="AD42" i="19"/>
  <c r="AE42" i="19" s="1"/>
  <c r="AF42" i="19" s="1"/>
  <c r="N42" i="19"/>
  <c r="O42" i="19" s="1"/>
  <c r="N48" i="19"/>
  <c r="O48" i="19" s="1"/>
  <c r="P48" i="19" s="1"/>
  <c r="AD48" i="19"/>
  <c r="AE48" i="19" s="1"/>
  <c r="AB63" i="19"/>
  <c r="AC63" i="19"/>
  <c r="AD50" i="19"/>
  <c r="AE50" i="19" s="1"/>
  <c r="N50" i="19"/>
  <c r="O50" i="19" s="1"/>
  <c r="P70" i="19"/>
  <c r="AE47" i="19"/>
  <c r="AF30" i="19"/>
  <c r="AB54" i="19"/>
  <c r="AC54" i="19" s="1"/>
  <c r="AB64" i="19"/>
  <c r="N49" i="19"/>
  <c r="O49" i="19" s="1"/>
  <c r="P49" i="19" s="1"/>
  <c r="AD49" i="19"/>
  <c r="AE49" i="19" s="1"/>
  <c r="AF49" i="19" s="1"/>
  <c r="AF22" i="19"/>
  <c r="AB55" i="19"/>
  <c r="AC55" i="19"/>
  <c r="O72" i="19"/>
  <c r="P72" i="19" s="1"/>
  <c r="M78" i="19"/>
  <c r="O78" i="19" s="1"/>
  <c r="P78" i="19" s="1"/>
  <c r="M76" i="19"/>
  <c r="O76" i="19" s="1"/>
  <c r="P76" i="19" s="1"/>
  <c r="M84" i="19"/>
  <c r="O84" i="19" s="1"/>
  <c r="P84" i="19" s="1"/>
  <c r="M74" i="19"/>
  <c r="O74" i="19" s="1"/>
  <c r="P74" i="19" s="1"/>
  <c r="M82" i="19"/>
  <c r="O82" i="19" s="1"/>
  <c r="P82" i="19" s="1"/>
  <c r="M81" i="19"/>
  <c r="O81" i="19" s="1"/>
  <c r="M75" i="19"/>
  <c r="O75" i="19" s="1"/>
  <c r="M77" i="19"/>
  <c r="O77" i="19" s="1"/>
  <c r="P77" i="19" s="1"/>
  <c r="M79" i="19"/>
  <c r="O79" i="19" s="1"/>
  <c r="P79" i="19" s="1"/>
  <c r="M83" i="19"/>
  <c r="O83" i="19" s="1"/>
  <c r="M85" i="19"/>
  <c r="M80" i="19"/>
  <c r="O80" i="19" s="1"/>
  <c r="P80" i="19" s="1"/>
  <c r="AC47" i="19"/>
  <c r="AB65" i="19"/>
  <c r="AA67" i="19"/>
  <c r="AA71" i="19"/>
  <c r="AA70" i="19"/>
  <c r="AC65" i="19"/>
  <c r="AA68" i="19"/>
  <c r="AA72" i="19"/>
  <c r="AA69" i="19"/>
  <c r="AF33" i="19"/>
  <c r="AD43" i="19"/>
  <c r="AE43" i="19" s="1"/>
  <c r="AF43" i="19" s="1"/>
  <c r="N43" i="19"/>
  <c r="O43" i="19" s="1"/>
  <c r="P43" i="19" s="1"/>
  <c r="P24" i="20"/>
  <c r="P25" i="20" s="1"/>
  <c r="AD46" i="19"/>
  <c r="AE46" i="19" s="1"/>
  <c r="AF46" i="19" s="1"/>
  <c r="N46" i="19"/>
  <c r="O46" i="19" s="1"/>
  <c r="P46" i="19" s="1"/>
  <c r="P30" i="19"/>
  <c r="AB61" i="19"/>
  <c r="AC61" i="19"/>
  <c r="AB56" i="19"/>
  <c r="AC56" i="19" s="1"/>
  <c r="E37" i="14"/>
  <c r="E43" i="14" s="1"/>
  <c r="E44" i="14" s="1"/>
  <c r="D37" i="14"/>
  <c r="D39" i="14" s="1"/>
  <c r="G35" i="14"/>
  <c r="A35" i="14"/>
  <c r="A36" i="14" s="1"/>
  <c r="A37" i="14" s="1"/>
  <c r="A38" i="14" s="1"/>
  <c r="A39" i="14" s="1"/>
  <c r="A40" i="14" s="1"/>
  <c r="A41" i="14" s="1"/>
  <c r="A42" i="14" s="1"/>
  <c r="A43" i="14" s="1"/>
  <c r="A44" i="14" s="1"/>
  <c r="A45" i="14" s="1"/>
  <c r="A46" i="14" s="1"/>
  <c r="G34" i="14"/>
  <c r="G33" i="14"/>
  <c r="G32" i="14"/>
  <c r="H31" i="14"/>
  <c r="H30" i="14"/>
  <c r="G29" i="14"/>
  <c r="G28" i="14"/>
  <c r="H27" i="14"/>
  <c r="H26" i="14"/>
  <c r="H25" i="14"/>
  <c r="G24" i="14"/>
  <c r="H23" i="14"/>
  <c r="G22" i="14"/>
  <c r="G21" i="14"/>
  <c r="G20" i="14"/>
  <c r="H19" i="14"/>
  <c r="H18" i="14"/>
  <c r="G17" i="14"/>
  <c r="G16" i="14"/>
  <c r="H15" i="14"/>
  <c r="G14" i="14"/>
  <c r="D9" i="14"/>
  <c r="A1" i="14"/>
  <c r="E35" i="26" l="1"/>
  <c r="I34" i="26"/>
  <c r="U58" i="26"/>
  <c r="P59" i="26"/>
  <c r="AE72" i="19"/>
  <c r="AA75" i="19"/>
  <c r="AA83" i="19"/>
  <c r="AA81" i="19"/>
  <c r="AA79" i="19"/>
  <c r="AA78" i="19"/>
  <c r="AC72" i="19"/>
  <c r="AA74" i="19"/>
  <c r="AA76" i="19"/>
  <c r="AA77" i="19"/>
  <c r="AA80" i="19"/>
  <c r="AA82" i="19"/>
  <c r="AA84" i="19"/>
  <c r="AA85" i="19"/>
  <c r="P45" i="19"/>
  <c r="AC68" i="19"/>
  <c r="AE68" i="19"/>
  <c r="AD62" i="19"/>
  <c r="AE62" i="19" s="1"/>
  <c r="N62" i="19"/>
  <c r="O62" i="19" s="1"/>
  <c r="P62" i="19" s="1"/>
  <c r="AE59" i="19"/>
  <c r="P26" i="20"/>
  <c r="P83" i="19"/>
  <c r="AF48" i="19"/>
  <c r="AC62" i="19"/>
  <c r="N54" i="19"/>
  <c r="O54" i="19" s="1"/>
  <c r="P54" i="19" s="1"/>
  <c r="AD54" i="19"/>
  <c r="AE54" i="19" s="1"/>
  <c r="AF54" i="19" s="1"/>
  <c r="AD56" i="19"/>
  <c r="AE56" i="19" s="1"/>
  <c r="AF56" i="19" s="1"/>
  <c r="N56" i="19"/>
  <c r="O56" i="19" s="1"/>
  <c r="P56" i="19" s="1"/>
  <c r="O85" i="19"/>
  <c r="P85" i="19" s="1"/>
  <c r="M87" i="19"/>
  <c r="O87" i="19" s="1"/>
  <c r="M93" i="19"/>
  <c r="O93" i="19" s="1"/>
  <c r="M90" i="19"/>
  <c r="O90" i="19" s="1"/>
  <c r="M98" i="19"/>
  <c r="M95" i="19"/>
  <c r="O95" i="19" s="1"/>
  <c r="P95" i="19" s="1"/>
  <c r="M91" i="19"/>
  <c r="O91" i="19" s="1"/>
  <c r="P91" i="19" s="1"/>
  <c r="M96" i="19"/>
  <c r="O96" i="19" s="1"/>
  <c r="P96" i="19" s="1"/>
  <c r="M89" i="19"/>
  <c r="O89" i="19" s="1"/>
  <c r="P89" i="19" s="1"/>
  <c r="M97" i="19"/>
  <c r="O97" i="19" s="1"/>
  <c r="M92" i="19"/>
  <c r="O92" i="19" s="1"/>
  <c r="M94" i="19"/>
  <c r="O94" i="19" s="1"/>
  <c r="P94" i="19" s="1"/>
  <c r="M88" i="19"/>
  <c r="O88" i="19" s="1"/>
  <c r="P88" i="19" s="1"/>
  <c r="AF47" i="19"/>
  <c r="N57" i="19"/>
  <c r="O57" i="19" s="1"/>
  <c r="P57" i="19" s="1"/>
  <c r="AD57" i="19"/>
  <c r="AE57" i="19" s="1"/>
  <c r="AF57" i="19" s="1"/>
  <c r="AD59" i="19"/>
  <c r="N59" i="19"/>
  <c r="O59" i="19" s="1"/>
  <c r="N64" i="19"/>
  <c r="O64" i="19" s="1"/>
  <c r="AD64" i="19"/>
  <c r="AE67" i="19"/>
  <c r="AC67" i="19"/>
  <c r="P75" i="19"/>
  <c r="AC64" i="19"/>
  <c r="P50" i="19"/>
  <c r="P47" i="19"/>
  <c r="N58" i="19"/>
  <c r="O58" i="19" s="1"/>
  <c r="AD58" i="19"/>
  <c r="AD63" i="19"/>
  <c r="AE63" i="19" s="1"/>
  <c r="AF63" i="19" s="1"/>
  <c r="N63" i="19"/>
  <c r="O63" i="19" s="1"/>
  <c r="P63" i="19" s="1"/>
  <c r="AE58" i="19"/>
  <c r="AE70" i="19"/>
  <c r="AF70" i="19" s="1"/>
  <c r="AC70" i="19"/>
  <c r="AD60" i="19"/>
  <c r="AE60" i="19" s="1"/>
  <c r="AF60" i="19" s="1"/>
  <c r="N60" i="19"/>
  <c r="O60" i="19" s="1"/>
  <c r="P60" i="19" s="1"/>
  <c r="AF52" i="19"/>
  <c r="AC71" i="19"/>
  <c r="AE71" i="19"/>
  <c r="P42" i="19"/>
  <c r="AC60" i="19"/>
  <c r="G27" i="20"/>
  <c r="N26" i="20"/>
  <c r="O26" i="20" s="1"/>
  <c r="N61" i="19"/>
  <c r="O61" i="19" s="1"/>
  <c r="P61" i="19" s="1"/>
  <c r="AD61" i="19"/>
  <c r="AE61" i="19" s="1"/>
  <c r="AE69" i="19"/>
  <c r="AF69" i="19" s="1"/>
  <c r="AC69" i="19"/>
  <c r="N65" i="19"/>
  <c r="O65" i="19" s="1"/>
  <c r="AD65" i="19"/>
  <c r="AE65" i="19" s="1"/>
  <c r="AF65" i="19" s="1"/>
  <c r="P81" i="19"/>
  <c r="AD55" i="19"/>
  <c r="AE55" i="19" s="1"/>
  <c r="N55" i="19"/>
  <c r="O55" i="19" s="1"/>
  <c r="AE64" i="19"/>
  <c r="AF50" i="19"/>
  <c r="AF44" i="19"/>
  <c r="P51" i="19"/>
  <c r="H37" i="14"/>
  <c r="H39" i="14" s="1"/>
  <c r="G37" i="14"/>
  <c r="G39" i="14" s="1"/>
  <c r="P60" i="26" l="1"/>
  <c r="U59" i="26"/>
  <c r="E36" i="26"/>
  <c r="I35" i="26"/>
  <c r="AE79" i="19"/>
  <c r="AC79" i="19"/>
  <c r="AF58" i="19"/>
  <c r="AE80" i="19"/>
  <c r="AF80" i="19" s="1"/>
  <c r="AC80" i="19"/>
  <c r="AE83" i="19"/>
  <c r="AF83" i="19" s="1"/>
  <c r="AC83" i="19"/>
  <c r="P65" i="19"/>
  <c r="P67" i="19"/>
  <c r="AE82" i="19"/>
  <c r="AC82" i="19"/>
  <c r="AF67" i="19"/>
  <c r="AF62" i="19"/>
  <c r="AE77" i="19"/>
  <c r="AC77" i="19"/>
  <c r="AE75" i="19"/>
  <c r="AF75" i="19" s="1"/>
  <c r="AC75" i="19"/>
  <c r="AF59" i="19"/>
  <c r="AF61" i="19"/>
  <c r="AF72" i="19"/>
  <c r="P55" i="19"/>
  <c r="P64" i="19"/>
  <c r="P90" i="19"/>
  <c r="P59" i="19"/>
  <c r="P92" i="19"/>
  <c r="P93" i="19"/>
  <c r="AE84" i="19"/>
  <c r="AF84" i="19" s="1"/>
  <c r="AC84" i="19"/>
  <c r="AE81" i="19"/>
  <c r="AC81" i="19"/>
  <c r="AF71" i="19"/>
  <c r="AF64" i="19"/>
  <c r="O98" i="19"/>
  <c r="P98" i="19" s="1"/>
  <c r="M102" i="19"/>
  <c r="O102" i="19" s="1"/>
  <c r="P102" i="19" s="1"/>
  <c r="M109" i="19"/>
  <c r="O109" i="19" s="1"/>
  <c r="P109" i="19" s="1"/>
  <c r="M111" i="19"/>
  <c r="M101" i="19"/>
  <c r="O101" i="19" s="1"/>
  <c r="M103" i="19"/>
  <c r="O103" i="19" s="1"/>
  <c r="P103" i="19" s="1"/>
  <c r="M106" i="19"/>
  <c r="O106" i="19" s="1"/>
  <c r="P106" i="19" s="1"/>
  <c r="M104" i="19"/>
  <c r="O104" i="19" s="1"/>
  <c r="M108" i="19"/>
  <c r="O108" i="19" s="1"/>
  <c r="M100" i="19"/>
  <c r="O100" i="19" s="1"/>
  <c r="P100" i="19" s="1"/>
  <c r="M107" i="19"/>
  <c r="O107" i="19" s="1"/>
  <c r="P107" i="19" s="1"/>
  <c r="M105" i="19"/>
  <c r="O105" i="19" s="1"/>
  <c r="P105" i="19" s="1"/>
  <c r="M110" i="19"/>
  <c r="O110" i="19" s="1"/>
  <c r="AF68" i="19"/>
  <c r="AE76" i="19"/>
  <c r="AF76" i="19" s="1"/>
  <c r="AC76" i="19"/>
  <c r="P58" i="19"/>
  <c r="AE74" i="19"/>
  <c r="AF74" i="19" s="1"/>
  <c r="AC74" i="19"/>
  <c r="AF55" i="19"/>
  <c r="N27" i="20"/>
  <c r="O27" i="20" s="1"/>
  <c r="G28" i="20"/>
  <c r="P97" i="19"/>
  <c r="P87" i="19"/>
  <c r="AE85" i="19"/>
  <c r="AA90" i="19"/>
  <c r="AA98" i="19"/>
  <c r="AA87" i="19"/>
  <c r="AA95" i="19"/>
  <c r="AA88" i="19"/>
  <c r="AA94" i="19"/>
  <c r="AA89" i="19"/>
  <c r="AA92" i="19"/>
  <c r="AA97" i="19"/>
  <c r="AA93" i="19"/>
  <c r="AA91" i="19"/>
  <c r="AC85" i="19"/>
  <c r="AA96" i="19"/>
  <c r="AE78" i="19"/>
  <c r="AF78" i="19" s="1"/>
  <c r="AC78" i="19"/>
  <c r="E39" i="26" l="1"/>
  <c r="I36" i="26"/>
  <c r="U60" i="26"/>
  <c r="P61" i="26"/>
  <c r="AE88" i="19"/>
  <c r="AC88" i="19"/>
  <c r="G29" i="20"/>
  <c r="N28" i="20"/>
  <c r="O28" i="20" s="1"/>
  <c r="AE95" i="19"/>
  <c r="AF95" i="19" s="1"/>
  <c r="AC95" i="19"/>
  <c r="P110" i="19"/>
  <c r="P101" i="19"/>
  <c r="AF81" i="19"/>
  <c r="AF77" i="19"/>
  <c r="AE94" i="19"/>
  <c r="AC94" i="19"/>
  <c r="AE96" i="19"/>
  <c r="AF96" i="19" s="1"/>
  <c r="AC96" i="19"/>
  <c r="AE91" i="19"/>
  <c r="AC91" i="19"/>
  <c r="AE87" i="19"/>
  <c r="AF87" i="19" s="1"/>
  <c r="AC87" i="19"/>
  <c r="O111" i="19"/>
  <c r="P111" i="19" s="1"/>
  <c r="M118" i="19"/>
  <c r="O118" i="19" s="1"/>
  <c r="P118" i="19" s="1"/>
  <c r="M120" i="19"/>
  <c r="O120" i="19" s="1"/>
  <c r="P120" i="19" s="1"/>
  <c r="M122" i="19"/>
  <c r="O122" i="19" s="1"/>
  <c r="M124" i="19"/>
  <c r="M114" i="19"/>
  <c r="O114" i="19" s="1"/>
  <c r="P114" i="19" s="1"/>
  <c r="M119" i="19"/>
  <c r="O119" i="19" s="1"/>
  <c r="M117" i="19"/>
  <c r="O117" i="19" s="1"/>
  <c r="M113" i="19"/>
  <c r="O113" i="19" s="1"/>
  <c r="P113" i="19" s="1"/>
  <c r="M116" i="19"/>
  <c r="O116" i="19" s="1"/>
  <c r="M123" i="19"/>
  <c r="O123" i="19" s="1"/>
  <c r="M121" i="19"/>
  <c r="O121" i="19" s="1"/>
  <c r="P121" i="19" s="1"/>
  <c r="M115" i="19"/>
  <c r="O115" i="19" s="1"/>
  <c r="AE98" i="19"/>
  <c r="AA104" i="19"/>
  <c r="AA107" i="19"/>
  <c r="AA102" i="19"/>
  <c r="AA108" i="19"/>
  <c r="AA100" i="19"/>
  <c r="AA111" i="19"/>
  <c r="AA105" i="19"/>
  <c r="AA103" i="19"/>
  <c r="AA110" i="19"/>
  <c r="AC98" i="19"/>
  <c r="AA106" i="19"/>
  <c r="AA109" i="19"/>
  <c r="AA101" i="19"/>
  <c r="AE93" i="19"/>
  <c r="AF93" i="19" s="1"/>
  <c r="AC93" i="19"/>
  <c r="AE90" i="19"/>
  <c r="AF90" i="19" s="1"/>
  <c r="AC90" i="19"/>
  <c r="AE92" i="19"/>
  <c r="AC92" i="19"/>
  <c r="AF85" i="19"/>
  <c r="P108" i="19"/>
  <c r="P27" i="20"/>
  <c r="P28" i="20" s="1"/>
  <c r="AF82" i="19"/>
  <c r="AE97" i="19"/>
  <c r="AF97" i="19" s="1"/>
  <c r="AC97" i="19"/>
  <c r="AE89" i="19"/>
  <c r="AF89" i="19" s="1"/>
  <c r="AC89" i="19"/>
  <c r="P104" i="19"/>
  <c r="AF79" i="19"/>
  <c r="E40" i="26" l="1"/>
  <c r="I39" i="26"/>
  <c r="P62" i="26"/>
  <c r="U61" i="26"/>
  <c r="M127" i="19"/>
  <c r="O127" i="19" s="1"/>
  <c r="M129" i="19"/>
  <c r="O129" i="19" s="1"/>
  <c r="M131" i="19"/>
  <c r="O131" i="19" s="1"/>
  <c r="M133" i="19"/>
  <c r="O133" i="19" s="1"/>
  <c r="M130" i="19"/>
  <c r="O130" i="19" s="1"/>
  <c r="P130" i="19" s="1"/>
  <c r="O124" i="19"/>
  <c r="P124" i="19" s="1"/>
  <c r="M132" i="19"/>
  <c r="O132" i="19" s="1"/>
  <c r="P132" i="19" s="1"/>
  <c r="M126" i="19"/>
  <c r="O126" i="19" s="1"/>
  <c r="P126" i="19" s="1"/>
  <c r="M135" i="19"/>
  <c r="O135" i="19" s="1"/>
  <c r="M128" i="19"/>
  <c r="O128" i="19" s="1"/>
  <c r="P128" i="19" s="1"/>
  <c r="M136" i="19"/>
  <c r="O136" i="19" s="1"/>
  <c r="P136" i="19" s="1"/>
  <c r="M137" i="19"/>
  <c r="M134" i="19"/>
  <c r="O134" i="19" s="1"/>
  <c r="AE111" i="19"/>
  <c r="AF111" i="19" s="1"/>
  <c r="AA117" i="19"/>
  <c r="AA119" i="19"/>
  <c r="AA121" i="19"/>
  <c r="AA123" i="19"/>
  <c r="AA115" i="19"/>
  <c r="AC111" i="19"/>
  <c r="AA124" i="19"/>
  <c r="AA114" i="19"/>
  <c r="AA118" i="19"/>
  <c r="AA113" i="19"/>
  <c r="AA120" i="19"/>
  <c r="AA122" i="19"/>
  <c r="AA116" i="19"/>
  <c r="P122" i="19"/>
  <c r="AE101" i="19"/>
  <c r="AC101" i="19"/>
  <c r="AE100" i="19"/>
  <c r="AF100" i="19" s="1"/>
  <c r="AC100" i="19"/>
  <c r="P123" i="19"/>
  <c r="AE103" i="19"/>
  <c r="AF103" i="19" s="1"/>
  <c r="AC103" i="19"/>
  <c r="AE109" i="19"/>
  <c r="AF109" i="19" s="1"/>
  <c r="AC109" i="19"/>
  <c r="P115" i="19"/>
  <c r="AE106" i="19"/>
  <c r="AF106" i="19" s="1"/>
  <c r="AC106" i="19"/>
  <c r="AE102" i="19"/>
  <c r="AC102" i="19"/>
  <c r="AF94" i="19"/>
  <c r="N29" i="20"/>
  <c r="O29" i="20" s="1"/>
  <c r="G30" i="20"/>
  <c r="AE105" i="19"/>
  <c r="AF105" i="19" s="1"/>
  <c r="AC105" i="19"/>
  <c r="P29" i="20"/>
  <c r="P116" i="19"/>
  <c r="AF92" i="19"/>
  <c r="AE107" i="19"/>
  <c r="AC107" i="19"/>
  <c r="P117" i="19"/>
  <c r="AF98" i="19"/>
  <c r="AF91" i="19"/>
  <c r="AC108" i="19"/>
  <c r="AE108" i="19"/>
  <c r="AC110" i="19"/>
  <c r="AE110" i="19"/>
  <c r="AE104" i="19"/>
  <c r="AF104" i="19" s="1"/>
  <c r="AC104" i="19"/>
  <c r="P119" i="19"/>
  <c r="AF88" i="19"/>
  <c r="U62" i="26" l="1"/>
  <c r="P63" i="26"/>
  <c r="E41" i="26"/>
  <c r="I40" i="26"/>
  <c r="AC119" i="19"/>
  <c r="AE119" i="19"/>
  <c r="AC118" i="19"/>
  <c r="AE118" i="19"/>
  <c r="AF118" i="19" s="1"/>
  <c r="AE114" i="19"/>
  <c r="AF114" i="19" s="1"/>
  <c r="AC114" i="19"/>
  <c r="N30" i="20"/>
  <c r="O30" i="20" s="1"/>
  <c r="G31" i="20"/>
  <c r="AF101" i="19"/>
  <c r="AC124" i="19"/>
  <c r="AA126" i="19"/>
  <c r="AA128" i="19"/>
  <c r="AA134" i="19"/>
  <c r="AA136" i="19"/>
  <c r="AA127" i="19"/>
  <c r="AA131" i="19"/>
  <c r="AA133" i="19"/>
  <c r="AA137" i="19"/>
  <c r="AE124" i="19"/>
  <c r="AA135" i="19"/>
  <c r="AA129" i="19"/>
  <c r="AA130" i="19"/>
  <c r="AA132" i="19"/>
  <c r="P134" i="19"/>
  <c r="P133" i="19"/>
  <c r="AF110" i="19"/>
  <c r="AF107" i="19"/>
  <c r="AC116" i="19"/>
  <c r="AE116" i="19"/>
  <c r="AC115" i="19"/>
  <c r="AE115" i="19"/>
  <c r="AF115" i="19" s="1"/>
  <c r="P131" i="19"/>
  <c r="AE117" i="19"/>
  <c r="AC117" i="19"/>
  <c r="AC122" i="19"/>
  <c r="AE122" i="19"/>
  <c r="AC123" i="19"/>
  <c r="AE123" i="19"/>
  <c r="AF123" i="19" s="1"/>
  <c r="P129" i="19"/>
  <c r="AC113" i="19"/>
  <c r="AE113" i="19"/>
  <c r="AF113" i="19" s="1"/>
  <c r="O137" i="19"/>
  <c r="P137" i="19" s="1"/>
  <c r="M139" i="19"/>
  <c r="O139" i="19" s="1"/>
  <c r="P139" i="19" s="1"/>
  <c r="M146" i="19"/>
  <c r="O146" i="19" s="1"/>
  <c r="M149" i="19"/>
  <c r="O149" i="19" s="1"/>
  <c r="M140" i="19"/>
  <c r="O140" i="19" s="1"/>
  <c r="P140" i="19" s="1"/>
  <c r="M143" i="19"/>
  <c r="O143" i="19" s="1"/>
  <c r="P143" i="19" s="1"/>
  <c r="M150" i="19"/>
  <c r="M144" i="19"/>
  <c r="O144" i="19" s="1"/>
  <c r="M147" i="19"/>
  <c r="O147" i="19" s="1"/>
  <c r="M141" i="19"/>
  <c r="O141" i="19" s="1"/>
  <c r="M142" i="19"/>
  <c r="O142" i="19" s="1"/>
  <c r="M145" i="19"/>
  <c r="O145" i="19" s="1"/>
  <c r="P145" i="19" s="1"/>
  <c r="M148" i="19"/>
  <c r="O148" i="19" s="1"/>
  <c r="P148" i="19" s="1"/>
  <c r="AF108" i="19"/>
  <c r="AF102" i="19"/>
  <c r="AC120" i="19"/>
  <c r="AE120" i="19"/>
  <c r="AF120" i="19" s="1"/>
  <c r="AE121" i="19"/>
  <c r="AF121" i="19" s="1"/>
  <c r="AC121" i="19"/>
  <c r="P135" i="19"/>
  <c r="P127" i="19"/>
  <c r="I41" i="26" l="1"/>
  <c r="E42" i="26"/>
  <c r="P64" i="26"/>
  <c r="U63" i="26"/>
  <c r="U64" i="26" s="1"/>
  <c r="AE136" i="19"/>
  <c r="AC136" i="19"/>
  <c r="AE134" i="19"/>
  <c r="AC134" i="19"/>
  <c r="P142" i="19"/>
  <c r="P146" i="19"/>
  <c r="AF122" i="19"/>
  <c r="AE135" i="19"/>
  <c r="AF135" i="19" s="1"/>
  <c r="AC135" i="19"/>
  <c r="AC128" i="19"/>
  <c r="AE128" i="19"/>
  <c r="AC127" i="19"/>
  <c r="AE127" i="19"/>
  <c r="AC126" i="19"/>
  <c r="AE126" i="19"/>
  <c r="AF126" i="19" s="1"/>
  <c r="AC130" i="19"/>
  <c r="AE130" i="19"/>
  <c r="AC129" i="19"/>
  <c r="AE129" i="19"/>
  <c r="AF129" i="19" s="1"/>
  <c r="P147" i="19"/>
  <c r="AA139" i="19"/>
  <c r="AA141" i="19"/>
  <c r="AA143" i="19"/>
  <c r="AA145" i="19"/>
  <c r="AA147" i="19"/>
  <c r="AA149" i="19"/>
  <c r="AE137" i="19"/>
  <c r="AF137" i="19" s="1"/>
  <c r="AC137" i="19"/>
  <c r="AA148" i="19"/>
  <c r="AA142" i="19"/>
  <c r="AA146" i="19"/>
  <c r="AA140" i="19"/>
  <c r="AA150" i="19"/>
  <c r="AA144" i="19"/>
  <c r="AF119" i="19"/>
  <c r="P149" i="19"/>
  <c r="P144" i="19"/>
  <c r="AF117" i="19"/>
  <c r="AC133" i="19"/>
  <c r="AE133" i="19"/>
  <c r="AF133" i="19" s="1"/>
  <c r="AE132" i="19"/>
  <c r="AC132" i="19"/>
  <c r="AF116" i="19"/>
  <c r="P141" i="19"/>
  <c r="AF124" i="19"/>
  <c r="O150" i="19"/>
  <c r="P150" i="19" s="1"/>
  <c r="M153" i="19"/>
  <c r="O153" i="19" s="1"/>
  <c r="P153" i="19" s="1"/>
  <c r="M156" i="19"/>
  <c r="O156" i="19" s="1"/>
  <c r="P156" i="19" s="1"/>
  <c r="M161" i="19"/>
  <c r="O161" i="19" s="1"/>
  <c r="M163" i="19"/>
  <c r="M157" i="19"/>
  <c r="O157" i="19" s="1"/>
  <c r="M154" i="19"/>
  <c r="O154" i="19" s="1"/>
  <c r="M160" i="19"/>
  <c r="O160" i="19" s="1"/>
  <c r="P160" i="19" s="1"/>
  <c r="M155" i="19"/>
  <c r="O155" i="19" s="1"/>
  <c r="P155" i="19" s="1"/>
  <c r="M158" i="19"/>
  <c r="O158" i="19" s="1"/>
  <c r="P158" i="19" s="1"/>
  <c r="M162" i="19"/>
  <c r="O162" i="19" s="1"/>
  <c r="P162" i="19" s="1"/>
  <c r="M159" i="19"/>
  <c r="O159" i="19" s="1"/>
  <c r="M152" i="19"/>
  <c r="O152" i="19" s="1"/>
  <c r="AC131" i="19"/>
  <c r="AE131" i="19"/>
  <c r="AF131" i="19" s="1"/>
  <c r="G32" i="20"/>
  <c r="N31" i="20"/>
  <c r="O31" i="20" s="1"/>
  <c r="P30" i="20"/>
  <c r="P31" i="20" s="1"/>
  <c r="U92" i="26" l="1"/>
  <c r="U74" i="26"/>
  <c r="U107" i="26" s="1"/>
  <c r="U122" i="26" s="1"/>
  <c r="U140" i="26" s="1"/>
  <c r="U155" i="26" s="1"/>
  <c r="U170" i="26" s="1"/>
  <c r="U185" i="26" s="1"/>
  <c r="U200" i="26" s="1"/>
  <c r="U215" i="26" s="1"/>
  <c r="U230" i="26" s="1"/>
  <c r="P74" i="26"/>
  <c r="P107" i="26" s="1"/>
  <c r="P122" i="26" s="1"/>
  <c r="P140" i="26" s="1"/>
  <c r="P155" i="26" s="1"/>
  <c r="P170" i="26" s="1"/>
  <c r="P185" i="26" s="1"/>
  <c r="P200" i="26" s="1"/>
  <c r="P215" i="26" s="1"/>
  <c r="P230" i="26" s="1"/>
  <c r="P245" i="26" s="1"/>
  <c r="P92" i="26"/>
  <c r="I42" i="26"/>
  <c r="E43" i="26"/>
  <c r="AE143" i="19"/>
  <c r="AC143" i="19"/>
  <c r="AE142" i="19"/>
  <c r="AC142" i="19"/>
  <c r="AE141" i="19"/>
  <c r="AC141" i="19"/>
  <c r="N32" i="20"/>
  <c r="O32" i="20" s="1"/>
  <c r="G33" i="20"/>
  <c r="AE148" i="19"/>
  <c r="AC148" i="19"/>
  <c r="AE139" i="19"/>
  <c r="AF139" i="19" s="1"/>
  <c r="AC139" i="19"/>
  <c r="AF127" i="19"/>
  <c r="AE140" i="19"/>
  <c r="AF140" i="19" s="1"/>
  <c r="AC140" i="19"/>
  <c r="AE145" i="19"/>
  <c r="AF145" i="19" s="1"/>
  <c r="AC145" i="19"/>
  <c r="AE146" i="19"/>
  <c r="AC146" i="19"/>
  <c r="P157" i="19"/>
  <c r="AF128" i="19"/>
  <c r="AF134" i="19"/>
  <c r="P152" i="19"/>
  <c r="O163" i="19"/>
  <c r="P163" i="19" s="1"/>
  <c r="M170" i="19"/>
  <c r="O170" i="19" s="1"/>
  <c r="M169" i="19"/>
  <c r="O169" i="19" s="1"/>
  <c r="M168" i="19"/>
  <c r="O168" i="19" s="1"/>
  <c r="M176" i="19"/>
  <c r="M167" i="19"/>
  <c r="O167" i="19" s="1"/>
  <c r="M175" i="19"/>
  <c r="O175" i="19" s="1"/>
  <c r="P175" i="19" s="1"/>
  <c r="M166" i="19"/>
  <c r="O166" i="19" s="1"/>
  <c r="P166" i="19" s="1"/>
  <c r="M174" i="19"/>
  <c r="O174" i="19" s="1"/>
  <c r="M173" i="19"/>
  <c r="O173" i="19" s="1"/>
  <c r="M172" i="19"/>
  <c r="O172" i="19" s="1"/>
  <c r="M171" i="19"/>
  <c r="O171" i="19" s="1"/>
  <c r="P171" i="19" s="1"/>
  <c r="M165" i="19"/>
  <c r="O165" i="19" s="1"/>
  <c r="P165" i="19" s="1"/>
  <c r="AE144" i="19"/>
  <c r="AF144" i="19" s="1"/>
  <c r="AC144" i="19"/>
  <c r="AE149" i="19"/>
  <c r="AF149" i="19" s="1"/>
  <c r="AC149" i="19"/>
  <c r="P154" i="19"/>
  <c r="P159" i="19"/>
  <c r="P161" i="19"/>
  <c r="AF132" i="19"/>
  <c r="AA152" i="19"/>
  <c r="AA154" i="19"/>
  <c r="AA156" i="19"/>
  <c r="AA158" i="19"/>
  <c r="AE150" i="19"/>
  <c r="AA155" i="19"/>
  <c r="AA160" i="19"/>
  <c r="AA162" i="19"/>
  <c r="AA153" i="19"/>
  <c r="AA159" i="19"/>
  <c r="AA161" i="19"/>
  <c r="AA157" i="19"/>
  <c r="AA163" i="19"/>
  <c r="AC150" i="19"/>
  <c r="AE147" i="19"/>
  <c r="AF147" i="19" s="1"/>
  <c r="AC147" i="19"/>
  <c r="AF130" i="19"/>
  <c r="AF136" i="19"/>
  <c r="U245" i="26" l="1"/>
  <c r="U260" i="26" s="1"/>
  <c r="U277" i="26" s="1"/>
  <c r="U292" i="26" s="1"/>
  <c r="P260" i="26"/>
  <c r="P277" i="26" s="1"/>
  <c r="P343" i="26" s="1"/>
  <c r="E44" i="26"/>
  <c r="I43" i="26"/>
  <c r="AE156" i="19"/>
  <c r="AC156" i="19"/>
  <c r="AE154" i="19"/>
  <c r="AC154" i="19"/>
  <c r="P32" i="20"/>
  <c r="P167" i="19"/>
  <c r="AE162" i="19"/>
  <c r="AF162" i="19" s="1"/>
  <c r="AC162" i="19"/>
  <c r="O176" i="19"/>
  <c r="P176" i="19" s="1"/>
  <c r="M179" i="19"/>
  <c r="O179" i="19" s="1"/>
  <c r="M187" i="19"/>
  <c r="O187" i="19" s="1"/>
  <c r="M178" i="19"/>
  <c r="O178" i="19" s="1"/>
  <c r="P178" i="19" s="1"/>
  <c r="M186" i="19"/>
  <c r="O186" i="19" s="1"/>
  <c r="M185" i="19"/>
  <c r="O185" i="19" s="1"/>
  <c r="M184" i="19"/>
  <c r="O184" i="19" s="1"/>
  <c r="M183" i="19"/>
  <c r="O183" i="19" s="1"/>
  <c r="P183" i="19" s="1"/>
  <c r="M182" i="19"/>
  <c r="O182" i="19" s="1"/>
  <c r="M189" i="19"/>
  <c r="M180" i="19"/>
  <c r="O180" i="19" s="1"/>
  <c r="P180" i="19" s="1"/>
  <c r="M181" i="19"/>
  <c r="O181" i="19" s="1"/>
  <c r="P181" i="19" s="1"/>
  <c r="M188" i="19"/>
  <c r="O188" i="19" s="1"/>
  <c r="P188" i="19" s="1"/>
  <c r="AF141" i="19"/>
  <c r="AE159" i="19"/>
  <c r="AF159" i="19" s="1"/>
  <c r="AC159" i="19"/>
  <c r="AE152" i="19"/>
  <c r="AF152" i="19" s="1"/>
  <c r="AC152" i="19"/>
  <c r="AE155" i="19"/>
  <c r="AF155" i="19" s="1"/>
  <c r="AC155" i="19"/>
  <c r="P172" i="19"/>
  <c r="P169" i="19"/>
  <c r="AF142" i="19"/>
  <c r="AE153" i="19"/>
  <c r="AF153" i="19" s="1"/>
  <c r="AC153" i="19"/>
  <c r="AE163" i="19"/>
  <c r="AA167" i="19"/>
  <c r="AA175" i="19"/>
  <c r="AA166" i="19"/>
  <c r="AA174" i="19"/>
  <c r="AA165" i="19"/>
  <c r="AA173" i="19"/>
  <c r="AA172" i="19"/>
  <c r="AA171" i="19"/>
  <c r="AA170" i="19"/>
  <c r="AC163" i="19"/>
  <c r="AA169" i="19"/>
  <c r="AA176" i="19"/>
  <c r="AA168" i="19"/>
  <c r="AF150" i="19"/>
  <c r="P173" i="19"/>
  <c r="P170" i="19"/>
  <c r="AF146" i="19"/>
  <c r="AE161" i="19"/>
  <c r="AC161" i="19"/>
  <c r="G34" i="20"/>
  <c r="N33" i="20"/>
  <c r="O33" i="20" s="1"/>
  <c r="AE160" i="19"/>
  <c r="AF160" i="19" s="1"/>
  <c r="AC160" i="19"/>
  <c r="P168" i="19"/>
  <c r="AE157" i="19"/>
  <c r="AF157" i="19" s="1"/>
  <c r="AC157" i="19"/>
  <c r="AE158" i="19"/>
  <c r="AF158" i="19" s="1"/>
  <c r="AC158" i="19"/>
  <c r="P174" i="19"/>
  <c r="AF148" i="19"/>
  <c r="AF143" i="19"/>
  <c r="E45" i="26" l="1"/>
  <c r="I44" i="26"/>
  <c r="P292" i="26"/>
  <c r="P346" i="26"/>
  <c r="AE168" i="19"/>
  <c r="AC168" i="19"/>
  <c r="AE174" i="19"/>
  <c r="AC174" i="19"/>
  <c r="AE169" i="19"/>
  <c r="AF169" i="19" s="1"/>
  <c r="AC169" i="19"/>
  <c r="AE166" i="19"/>
  <c r="AF166" i="19" s="1"/>
  <c r="AC166" i="19"/>
  <c r="P186" i="19"/>
  <c r="P33" i="20"/>
  <c r="AE173" i="19"/>
  <c r="AC173" i="19"/>
  <c r="AE165" i="19"/>
  <c r="AF165" i="19" s="1"/>
  <c r="AC165" i="19"/>
  <c r="AE176" i="19"/>
  <c r="AF176" i="19" s="1"/>
  <c r="AC176" i="19"/>
  <c r="AA184" i="19"/>
  <c r="AA183" i="19"/>
  <c r="AA182" i="19"/>
  <c r="AA181" i="19"/>
  <c r="AA189" i="19"/>
  <c r="AA180" i="19"/>
  <c r="AA188" i="19"/>
  <c r="AA179" i="19"/>
  <c r="AA187" i="19"/>
  <c r="AA178" i="19"/>
  <c r="AA185" i="19"/>
  <c r="AA186" i="19"/>
  <c r="AE170" i="19"/>
  <c r="AF170" i="19" s="1"/>
  <c r="AC170" i="19"/>
  <c r="AE167" i="19"/>
  <c r="AF167" i="19" s="1"/>
  <c r="AC167" i="19"/>
  <c r="P187" i="19"/>
  <c r="AF154" i="19"/>
  <c r="N34" i="20"/>
  <c r="O34" i="20" s="1"/>
  <c r="G35" i="20"/>
  <c r="AE171" i="19"/>
  <c r="AF171" i="19" s="1"/>
  <c r="AC171" i="19"/>
  <c r="AF163" i="19"/>
  <c r="M196" i="19"/>
  <c r="O196" i="19" s="1"/>
  <c r="P196" i="19" s="1"/>
  <c r="O189" i="19"/>
  <c r="P189" i="19" s="1"/>
  <c r="M192" i="19"/>
  <c r="O192" i="19" s="1"/>
  <c r="M200" i="19"/>
  <c r="O200" i="19" s="1"/>
  <c r="P200" i="19" s="1"/>
  <c r="M191" i="19"/>
  <c r="O191" i="19" s="1"/>
  <c r="P191" i="19" s="1"/>
  <c r="M193" i="19"/>
  <c r="O193" i="19" s="1"/>
  <c r="P193" i="19" s="1"/>
  <c r="M194" i="19"/>
  <c r="O194" i="19" s="1"/>
  <c r="P194" i="19" s="1"/>
  <c r="M195" i="19"/>
  <c r="O195" i="19" s="1"/>
  <c r="P195" i="19" s="1"/>
  <c r="M197" i="19"/>
  <c r="O197" i="19" s="1"/>
  <c r="P197" i="19" s="1"/>
  <c r="M198" i="19"/>
  <c r="O198" i="19" s="1"/>
  <c r="M199" i="19"/>
  <c r="O199" i="19" s="1"/>
  <c r="P199" i="19" s="1"/>
  <c r="M201" i="19"/>
  <c r="O201" i="19" s="1"/>
  <c r="P201" i="19" s="1"/>
  <c r="M202" i="19"/>
  <c r="P179" i="19"/>
  <c r="P184" i="19"/>
  <c r="P185" i="19"/>
  <c r="AF161" i="19"/>
  <c r="AE175" i="19"/>
  <c r="AC175" i="19"/>
  <c r="AE172" i="19"/>
  <c r="AC172" i="19"/>
  <c r="P182" i="19"/>
  <c r="AF156" i="19"/>
  <c r="I45" i="26" l="1"/>
  <c r="I46" i="26" s="1"/>
  <c r="I47" i="26" s="1"/>
  <c r="I48" i="26" s="1"/>
  <c r="I49" i="26" s="1"/>
  <c r="I50" i="26" s="1"/>
  <c r="E46" i="26"/>
  <c r="E47" i="26" s="1"/>
  <c r="E48" i="26" s="1"/>
  <c r="E49" i="26" s="1"/>
  <c r="E50" i="26" s="1"/>
  <c r="E52" i="26" s="1"/>
  <c r="AE188" i="19"/>
  <c r="AC188" i="19"/>
  <c r="AA193" i="19"/>
  <c r="AA201" i="19"/>
  <c r="AE189" i="19"/>
  <c r="AF189" i="19" s="1"/>
  <c r="AA197" i="19"/>
  <c r="AA192" i="19"/>
  <c r="AA194" i="19"/>
  <c r="AA195" i="19"/>
  <c r="AA196" i="19"/>
  <c r="AA198" i="19"/>
  <c r="AA199" i="19"/>
  <c r="AA200" i="19"/>
  <c r="AA202" i="19"/>
  <c r="AC189" i="19"/>
  <c r="AA191" i="19"/>
  <c r="N35" i="20"/>
  <c r="O35" i="20" s="1"/>
  <c r="G36" i="20"/>
  <c r="AE185" i="19"/>
  <c r="AC185" i="19"/>
  <c r="AE182" i="19"/>
  <c r="AF182" i="19" s="1"/>
  <c r="AC182" i="19"/>
  <c r="AF173" i="19"/>
  <c r="AF174" i="19"/>
  <c r="M204" i="19"/>
  <c r="O204" i="19" s="1"/>
  <c r="P204" i="19" s="1"/>
  <c r="M208" i="19"/>
  <c r="O208" i="19" s="1"/>
  <c r="M205" i="19"/>
  <c r="O205" i="19" s="1"/>
  <c r="P205" i="19" s="1"/>
  <c r="M210" i="19"/>
  <c r="O210" i="19" s="1"/>
  <c r="M215" i="19"/>
  <c r="M209" i="19"/>
  <c r="O209" i="19" s="1"/>
  <c r="P209" i="19" s="1"/>
  <c r="M213" i="19"/>
  <c r="O213" i="19" s="1"/>
  <c r="P213" i="19" s="1"/>
  <c r="M207" i="19"/>
  <c r="O207" i="19" s="1"/>
  <c r="P207" i="19" s="1"/>
  <c r="M214" i="19"/>
  <c r="O214" i="19" s="1"/>
  <c r="O202" i="19"/>
  <c r="P202" i="19" s="1"/>
  <c r="M206" i="19"/>
  <c r="O206" i="19" s="1"/>
  <c r="P206" i="19" s="1"/>
  <c r="M211" i="19"/>
  <c r="O211" i="19" s="1"/>
  <c r="P211" i="19" s="1"/>
  <c r="M212" i="19"/>
  <c r="O212" i="19" s="1"/>
  <c r="P212" i="19" s="1"/>
  <c r="AE186" i="19"/>
  <c r="AF186" i="19" s="1"/>
  <c r="AC186" i="19"/>
  <c r="AF172" i="19"/>
  <c r="P192" i="19"/>
  <c r="AE178" i="19"/>
  <c r="AF178" i="19" s="1"/>
  <c r="AC178" i="19"/>
  <c r="AE183" i="19"/>
  <c r="AC183" i="19"/>
  <c r="P34" i="20"/>
  <c r="P35" i="20" s="1"/>
  <c r="AE179" i="19"/>
  <c r="AF179" i="19" s="1"/>
  <c r="AC179" i="19"/>
  <c r="AE180" i="19"/>
  <c r="AC180" i="19"/>
  <c r="AE181" i="19"/>
  <c r="AF181" i="19" s="1"/>
  <c r="AC181" i="19"/>
  <c r="AF175" i="19"/>
  <c r="P198" i="19"/>
  <c r="AE187" i="19"/>
  <c r="AF187" i="19" s="1"/>
  <c r="AC187" i="19"/>
  <c r="AE184" i="19"/>
  <c r="AF184" i="19" s="1"/>
  <c r="AC184" i="19"/>
  <c r="AF168" i="19"/>
  <c r="I52" i="26" l="1"/>
  <c r="E53" i="26"/>
  <c r="AC192" i="19"/>
  <c r="AE192" i="19"/>
  <c r="AE191" i="19"/>
  <c r="AF191" i="19" s="1"/>
  <c r="AC191" i="19"/>
  <c r="AA210" i="19"/>
  <c r="AA206" i="19"/>
  <c r="AA208" i="19"/>
  <c r="AA213" i="19"/>
  <c r="AA207" i="19"/>
  <c r="AC202" i="19"/>
  <c r="AE202" i="19"/>
  <c r="AF202" i="19" s="1"/>
  <c r="AA205" i="19"/>
  <c r="AA214" i="19"/>
  <c r="AA211" i="19"/>
  <c r="AA215" i="19"/>
  <c r="AA212" i="19"/>
  <c r="AA204" i="19"/>
  <c r="AA209" i="19"/>
  <c r="AC200" i="19"/>
  <c r="AE200" i="19"/>
  <c r="AF183" i="19"/>
  <c r="P210" i="19"/>
  <c r="AE199" i="19"/>
  <c r="AF199" i="19" s="1"/>
  <c r="AC199" i="19"/>
  <c r="AC201" i="19"/>
  <c r="AE201" i="19"/>
  <c r="O215" i="19"/>
  <c r="P215" i="19" s="1"/>
  <c r="M221" i="19"/>
  <c r="O221" i="19" s="1"/>
  <c r="P221" i="19" s="1"/>
  <c r="M225" i="19"/>
  <c r="O225" i="19" s="1"/>
  <c r="M222" i="19"/>
  <c r="O222" i="19" s="1"/>
  <c r="P222" i="19" s="1"/>
  <c r="M228" i="19"/>
  <c r="M224" i="19"/>
  <c r="O224" i="19" s="1"/>
  <c r="P224" i="19" s="1"/>
  <c r="M220" i="19"/>
  <c r="O220" i="19" s="1"/>
  <c r="M227" i="19"/>
  <c r="O227" i="19" s="1"/>
  <c r="M223" i="19"/>
  <c r="O223" i="19" s="1"/>
  <c r="M226" i="19"/>
  <c r="O226" i="19" s="1"/>
  <c r="M218" i="19"/>
  <c r="O218" i="19" s="1"/>
  <c r="M219" i="19"/>
  <c r="O219" i="19" s="1"/>
  <c r="P219" i="19" s="1"/>
  <c r="M217" i="19"/>
  <c r="O217" i="19" s="1"/>
  <c r="P217" i="19" s="1"/>
  <c r="AF185" i="19"/>
  <c r="AC198" i="19"/>
  <c r="AE198" i="19"/>
  <c r="AC193" i="19"/>
  <c r="AE193" i="19"/>
  <c r="AF193" i="19" s="1"/>
  <c r="AC194" i="19"/>
  <c r="AE194" i="19"/>
  <c r="AF194" i="19" s="1"/>
  <c r="P208" i="19"/>
  <c r="G37" i="20"/>
  <c r="N36" i="20"/>
  <c r="O36" i="20" s="1"/>
  <c r="AC196" i="19"/>
  <c r="AE196" i="19"/>
  <c r="AF196" i="19" s="1"/>
  <c r="P36" i="20"/>
  <c r="AC197" i="19"/>
  <c r="AE197" i="19"/>
  <c r="AF197" i="19" s="1"/>
  <c r="AF180" i="19"/>
  <c r="P214" i="19"/>
  <c r="AE195" i="19"/>
  <c r="AC195" i="19"/>
  <c r="AF188" i="19"/>
  <c r="I53" i="26" l="1"/>
  <c r="E54" i="26"/>
  <c r="N37" i="20"/>
  <c r="O37" i="20" s="1"/>
  <c r="G38" i="20"/>
  <c r="AE208" i="19"/>
  <c r="AC208" i="19"/>
  <c r="AC213" i="19"/>
  <c r="AE213" i="19"/>
  <c r="AF213" i="19" s="1"/>
  <c r="P225" i="19"/>
  <c r="AF200" i="19"/>
  <c r="AE205" i="19"/>
  <c r="AC205" i="19"/>
  <c r="AC212" i="19"/>
  <c r="AE212" i="19"/>
  <c r="AF212" i="19" s="1"/>
  <c r="M234" i="19"/>
  <c r="O234" i="19" s="1"/>
  <c r="P234" i="19" s="1"/>
  <c r="M238" i="19"/>
  <c r="O238" i="19" s="1"/>
  <c r="P238" i="19" s="1"/>
  <c r="M241" i="19"/>
  <c r="O228" i="19"/>
  <c r="P228" i="19" s="1"/>
  <c r="M231" i="19"/>
  <c r="O231" i="19" s="1"/>
  <c r="M235" i="19"/>
  <c r="O235" i="19" s="1"/>
  <c r="M239" i="19"/>
  <c r="O239" i="19" s="1"/>
  <c r="M233" i="19"/>
  <c r="O233" i="19" s="1"/>
  <c r="M237" i="19"/>
  <c r="O237" i="19" s="1"/>
  <c r="M232" i="19"/>
  <c r="O232" i="19" s="1"/>
  <c r="P232" i="19" s="1"/>
  <c r="M236" i="19"/>
  <c r="O236" i="19" s="1"/>
  <c r="P236" i="19" s="1"/>
  <c r="M240" i="19"/>
  <c r="O240" i="19" s="1"/>
  <c r="P240" i="19" s="1"/>
  <c r="M230" i="19"/>
  <c r="O230" i="19" s="1"/>
  <c r="AC211" i="19"/>
  <c r="AE211" i="19"/>
  <c r="P218" i="19"/>
  <c r="AC214" i="19"/>
  <c r="AE214" i="19"/>
  <c r="AF214" i="19" s="1"/>
  <c r="P37" i="20"/>
  <c r="P223" i="19"/>
  <c r="AE215" i="19"/>
  <c r="AA218" i="19"/>
  <c r="AA222" i="19"/>
  <c r="AA226" i="19"/>
  <c r="AA220" i="19"/>
  <c r="AA227" i="19"/>
  <c r="AA225" i="19"/>
  <c r="AA223" i="19"/>
  <c r="AA219" i="19"/>
  <c r="AC215" i="19"/>
  <c r="AA221" i="19"/>
  <c r="AA228" i="19"/>
  <c r="AA224" i="19"/>
  <c r="AA217" i="19"/>
  <c r="AC210" i="19"/>
  <c r="AE210" i="19"/>
  <c r="AF210" i="19" s="1"/>
  <c r="P226" i="19"/>
  <c r="AF198" i="19"/>
  <c r="P227" i="19"/>
  <c r="AF201" i="19"/>
  <c r="AC209" i="19"/>
  <c r="AE209" i="19"/>
  <c r="AF209" i="19" s="1"/>
  <c r="AF192" i="19"/>
  <c r="AC206" i="19"/>
  <c r="AE206" i="19"/>
  <c r="AF206" i="19" s="1"/>
  <c r="AF195" i="19"/>
  <c r="P220" i="19"/>
  <c r="AE204" i="19"/>
  <c r="AF204" i="19" s="1"/>
  <c r="AC204" i="19"/>
  <c r="AC207" i="19"/>
  <c r="AE207" i="19"/>
  <c r="AF207" i="19" s="1"/>
  <c r="E55" i="26" l="1"/>
  <c r="I54" i="26"/>
  <c r="AC223" i="19"/>
  <c r="AE223" i="19"/>
  <c r="AF223" i="19" s="1"/>
  <c r="AC227" i="19"/>
  <c r="AE227" i="19"/>
  <c r="AC224" i="19"/>
  <c r="AE224" i="19"/>
  <c r="AF224" i="19" s="1"/>
  <c r="AE226" i="19"/>
  <c r="AF226" i="19" s="1"/>
  <c r="AC226" i="19"/>
  <c r="O241" i="19"/>
  <c r="M243" i="19"/>
  <c r="M256" i="19" s="1"/>
  <c r="M253" i="19"/>
  <c r="O253" i="19" s="1"/>
  <c r="M249" i="19"/>
  <c r="O249" i="19" s="1"/>
  <c r="P249" i="19" s="1"/>
  <c r="M246" i="19"/>
  <c r="O246" i="19" s="1"/>
  <c r="M245" i="19"/>
  <c r="O245" i="19" s="1"/>
  <c r="M252" i="19"/>
  <c r="O252" i="19" s="1"/>
  <c r="P252" i="19" s="1"/>
  <c r="M254" i="19"/>
  <c r="O254" i="19" s="1"/>
  <c r="P254" i="19" s="1"/>
  <c r="M248" i="19"/>
  <c r="O248" i="19" s="1"/>
  <c r="M255" i="19"/>
  <c r="O255" i="19" s="1"/>
  <c r="M250" i="19"/>
  <c r="O250" i="19" s="1"/>
  <c r="P250" i="19" s="1"/>
  <c r="M251" i="19"/>
  <c r="O251" i="19" s="1"/>
  <c r="P251" i="19" s="1"/>
  <c r="M247" i="19"/>
  <c r="O247" i="19" s="1"/>
  <c r="P247" i="19" s="1"/>
  <c r="AE217" i="19"/>
  <c r="AF217" i="19" s="1"/>
  <c r="AC217" i="19"/>
  <c r="P237" i="19"/>
  <c r="AE228" i="19"/>
  <c r="AA230" i="19"/>
  <c r="AA232" i="19"/>
  <c r="AA233" i="19"/>
  <c r="AA236" i="19"/>
  <c r="AA237" i="19"/>
  <c r="AA231" i="19"/>
  <c r="AA235" i="19"/>
  <c r="AA239" i="19"/>
  <c r="AA234" i="19"/>
  <c r="AA240" i="19"/>
  <c r="AA238" i="19"/>
  <c r="AA241" i="19"/>
  <c r="AC228" i="19"/>
  <c r="AC222" i="19"/>
  <c r="AE222" i="19"/>
  <c r="AF211" i="19"/>
  <c r="P239" i="19"/>
  <c r="AF208" i="19"/>
  <c r="AE225" i="19"/>
  <c r="AC225" i="19"/>
  <c r="P233" i="19"/>
  <c r="AE221" i="19"/>
  <c r="AF221" i="19" s="1"/>
  <c r="AC221" i="19"/>
  <c r="AC218" i="19"/>
  <c r="AE218" i="19"/>
  <c r="P235" i="19"/>
  <c r="N38" i="20"/>
  <c r="O38" i="20" s="1"/>
  <c r="G39" i="20"/>
  <c r="P38" i="20"/>
  <c r="AC220" i="19"/>
  <c r="AE220" i="19"/>
  <c r="AC219" i="19"/>
  <c r="AE219" i="19"/>
  <c r="AF219" i="19" s="1"/>
  <c r="AF215" i="19"/>
  <c r="P230" i="19"/>
  <c r="P231" i="19"/>
  <c r="AF205" i="19"/>
  <c r="E56" i="26" l="1"/>
  <c r="I55" i="26"/>
  <c r="O256" i="19"/>
  <c r="M258" i="19"/>
  <c r="M261" i="19" s="1"/>
  <c r="O261" i="19" s="1"/>
  <c r="M268" i="19"/>
  <c r="O268" i="19" s="1"/>
  <c r="AC241" i="19"/>
  <c r="AE241" i="19"/>
  <c r="AA248" i="19"/>
  <c r="AA252" i="19"/>
  <c r="AA256" i="19"/>
  <c r="AA245" i="19"/>
  <c r="AA249" i="19"/>
  <c r="AA253" i="19"/>
  <c r="AA255" i="19"/>
  <c r="AA251" i="19"/>
  <c r="AA254" i="19"/>
  <c r="AA247" i="19"/>
  <c r="AA250" i="19"/>
  <c r="AA246" i="19"/>
  <c r="AF225" i="19"/>
  <c r="AE233" i="19"/>
  <c r="AF233" i="19" s="1"/>
  <c r="AC233" i="19"/>
  <c r="AE232" i="19"/>
  <c r="AC232" i="19"/>
  <c r="AF227" i="19"/>
  <c r="AC238" i="19"/>
  <c r="AE238" i="19"/>
  <c r="AF238" i="19" s="1"/>
  <c r="AC240" i="19"/>
  <c r="AE240" i="19"/>
  <c r="AF240" i="19" s="1"/>
  <c r="AF218" i="19"/>
  <c r="AC230" i="19"/>
  <c r="AE230" i="19"/>
  <c r="AF230" i="19" s="1"/>
  <c r="P253" i="19"/>
  <c r="AE237" i="19"/>
  <c r="AC237" i="19"/>
  <c r="G40" i="20"/>
  <c r="N39" i="20"/>
  <c r="O39" i="20" s="1"/>
  <c r="AE236" i="19"/>
  <c r="AC236" i="19"/>
  <c r="P246" i="19"/>
  <c r="AC234" i="19"/>
  <c r="AE234" i="19"/>
  <c r="AF228" i="19"/>
  <c r="P248" i="19"/>
  <c r="AC231" i="19"/>
  <c r="AE231" i="19"/>
  <c r="AF231" i="19" s="1"/>
  <c r="P255" i="19"/>
  <c r="AC239" i="19"/>
  <c r="AE239" i="19"/>
  <c r="AF220" i="19"/>
  <c r="AF222" i="19"/>
  <c r="AC235" i="19"/>
  <c r="AE235" i="19"/>
  <c r="AF235" i="19" s="1"/>
  <c r="P241" i="19"/>
  <c r="O243" i="19"/>
  <c r="P243" i="19" s="1"/>
  <c r="E57" i="26" l="1"/>
  <c r="I56" i="26"/>
  <c r="AC253" i="19"/>
  <c r="AE253" i="19"/>
  <c r="AC249" i="19"/>
  <c r="AE249" i="19"/>
  <c r="AF249" i="19" s="1"/>
  <c r="AF237" i="19"/>
  <c r="M263" i="19"/>
  <c r="O263" i="19" s="1"/>
  <c r="P263" i="19" s="1"/>
  <c r="AF236" i="19"/>
  <c r="AC255" i="19"/>
  <c r="AE255" i="19"/>
  <c r="AF255" i="19" s="1"/>
  <c r="O258" i="19"/>
  <c r="P258" i="19"/>
  <c r="P256" i="19"/>
  <c r="AC246" i="19"/>
  <c r="AE246" i="19"/>
  <c r="AF246" i="19" s="1"/>
  <c r="AC245" i="19"/>
  <c r="AE245" i="19"/>
  <c r="AF245" i="19" s="1"/>
  <c r="AF239" i="19"/>
  <c r="AC250" i="19"/>
  <c r="AE250" i="19"/>
  <c r="AC252" i="19"/>
  <c r="AE252" i="19"/>
  <c r="AF252" i="19" s="1"/>
  <c r="M267" i="19"/>
  <c r="O267" i="19" s="1"/>
  <c r="M266" i="19"/>
  <c r="O266" i="19" s="1"/>
  <c r="P266" i="19" s="1"/>
  <c r="N40" i="20"/>
  <c r="O40" i="20" s="1"/>
  <c r="G41" i="20"/>
  <c r="M260" i="19"/>
  <c r="O260" i="19" s="1"/>
  <c r="P260" i="19" s="1"/>
  <c r="M265" i="19"/>
  <c r="O265" i="19" s="1"/>
  <c r="AF234" i="19"/>
  <c r="M262" i="19"/>
  <c r="O262" i="19" s="1"/>
  <c r="P262" i="19" s="1"/>
  <c r="AC254" i="19"/>
  <c r="AE254" i="19"/>
  <c r="AC248" i="19"/>
  <c r="AE248" i="19"/>
  <c r="M271" i="19"/>
  <c r="M269" i="19"/>
  <c r="O269" i="19" s="1"/>
  <c r="P269" i="19" s="1"/>
  <c r="P39" i="20"/>
  <c r="P40" i="20" s="1"/>
  <c r="M270" i="19"/>
  <c r="O270" i="19" s="1"/>
  <c r="P270" i="19" s="1"/>
  <c r="AA262" i="19"/>
  <c r="AA270" i="19"/>
  <c r="AC256" i="19"/>
  <c r="AE256" i="19"/>
  <c r="AF256" i="19" s="1"/>
  <c r="AA263" i="19"/>
  <c r="AA267" i="19"/>
  <c r="AA271" i="19"/>
  <c r="AA261" i="19"/>
  <c r="AA265" i="19"/>
  <c r="AA260" i="19"/>
  <c r="AA264" i="19"/>
  <c r="AA269" i="19"/>
  <c r="AA266" i="19"/>
  <c r="AA268" i="19"/>
  <c r="AC247" i="19"/>
  <c r="AE247" i="19"/>
  <c r="AF247" i="19" s="1"/>
  <c r="P245" i="19"/>
  <c r="AF232" i="19"/>
  <c r="AC251" i="19"/>
  <c r="AE251" i="19"/>
  <c r="AF241" i="19"/>
  <c r="M264" i="19"/>
  <c r="O264" i="19" s="1"/>
  <c r="I57" i="26" l="1"/>
  <c r="E58" i="26"/>
  <c r="AC265" i="19"/>
  <c r="AE265" i="19"/>
  <c r="P264" i="19"/>
  <c r="AC267" i="19"/>
  <c r="AE267" i="19"/>
  <c r="AC263" i="19"/>
  <c r="AE263" i="19"/>
  <c r="AF263" i="19" s="1"/>
  <c r="AC261" i="19"/>
  <c r="AE261" i="19"/>
  <c r="P267" i="19"/>
  <c r="AA275" i="19"/>
  <c r="AA279" i="19"/>
  <c r="AA283" i="19"/>
  <c r="AA276" i="19"/>
  <c r="AA280" i="19"/>
  <c r="AA284" i="19"/>
  <c r="AC271" i="19"/>
  <c r="AA273" i="19"/>
  <c r="AA277" i="19"/>
  <c r="AA281" i="19"/>
  <c r="AA278" i="19"/>
  <c r="AA282" i="19"/>
  <c r="AE271" i="19"/>
  <c r="AF271" i="19" s="1"/>
  <c r="AA274" i="19"/>
  <c r="AC268" i="19"/>
  <c r="AE268" i="19"/>
  <c r="M278" i="19"/>
  <c r="O278" i="19" s="1"/>
  <c r="M282" i="19"/>
  <c r="O282" i="19" s="1"/>
  <c r="M275" i="19"/>
  <c r="O275" i="19" s="1"/>
  <c r="M279" i="19"/>
  <c r="O279" i="19" s="1"/>
  <c r="P279" i="19" s="1"/>
  <c r="M283" i="19"/>
  <c r="O283" i="19" s="1"/>
  <c r="P283" i="19" s="1"/>
  <c r="M276" i="19"/>
  <c r="O276" i="19" s="1"/>
  <c r="M280" i="19"/>
  <c r="O280" i="19" s="1"/>
  <c r="M284" i="19"/>
  <c r="O284" i="19" s="1"/>
  <c r="O271" i="19"/>
  <c r="P271" i="19" s="1"/>
  <c r="M277" i="19"/>
  <c r="O277" i="19" s="1"/>
  <c r="P277" i="19" s="1"/>
  <c r="M281" i="19"/>
  <c r="O281" i="19" s="1"/>
  <c r="P281" i="19" s="1"/>
  <c r="M274" i="19"/>
  <c r="O274" i="19" s="1"/>
  <c r="M273" i="19"/>
  <c r="O273" i="19" s="1"/>
  <c r="P273" i="19" s="1"/>
  <c r="AF248" i="19"/>
  <c r="AF253" i="19"/>
  <c r="AC262" i="19"/>
  <c r="AE262" i="19"/>
  <c r="AF262" i="19" s="1"/>
  <c r="AC266" i="19"/>
  <c r="AE266" i="19"/>
  <c r="AF266" i="19" s="1"/>
  <c r="AF250" i="19"/>
  <c r="AF251" i="19"/>
  <c r="P265" i="19"/>
  <c r="AC269" i="19"/>
  <c r="AE269" i="19"/>
  <c r="AF269" i="19" s="1"/>
  <c r="G42" i="20"/>
  <c r="N41" i="20"/>
  <c r="O41" i="20" s="1"/>
  <c r="AC264" i="19"/>
  <c r="AE264" i="19"/>
  <c r="AC260" i="19"/>
  <c r="AE260" i="19"/>
  <c r="AF260" i="19" s="1"/>
  <c r="AC270" i="19"/>
  <c r="AE270" i="19"/>
  <c r="AF270" i="19" s="1"/>
  <c r="AF254" i="19"/>
  <c r="P268" i="19"/>
  <c r="P261" i="19"/>
  <c r="E59" i="26" l="1"/>
  <c r="E60" i="26" s="1"/>
  <c r="E61" i="26" s="1"/>
  <c r="E62" i="26" s="1"/>
  <c r="E63" i="26" s="1"/>
  <c r="E64" i="26" s="1"/>
  <c r="I58" i="26"/>
  <c r="I59" i="26" s="1"/>
  <c r="I60" i="26" s="1"/>
  <c r="I61" i="26" s="1"/>
  <c r="I62" i="26" s="1"/>
  <c r="I63" i="26" s="1"/>
  <c r="I64" i="26" s="1"/>
  <c r="AC280" i="19"/>
  <c r="AE280" i="19"/>
  <c r="P274" i="19"/>
  <c r="AC276" i="19"/>
  <c r="AE276" i="19"/>
  <c r="AF276" i="19" s="1"/>
  <c r="P275" i="19"/>
  <c r="AE278" i="19"/>
  <c r="AF278" i="19" s="1"/>
  <c r="AC278" i="19"/>
  <c r="P282" i="19"/>
  <c r="AF267" i="19"/>
  <c r="P278" i="19"/>
  <c r="P284" i="19"/>
  <c r="AE273" i="19"/>
  <c r="AF273" i="19" s="1"/>
  <c r="AC273" i="19"/>
  <c r="P41" i="20"/>
  <c r="AC279" i="19"/>
  <c r="AE279" i="19"/>
  <c r="AE277" i="19"/>
  <c r="AC277" i="19"/>
  <c r="P280" i="19"/>
  <c r="AF261" i="19"/>
  <c r="AF265" i="19"/>
  <c r="AF264" i="19"/>
  <c r="AE282" i="19"/>
  <c r="AC282" i="19"/>
  <c r="AC283" i="19"/>
  <c r="AE283" i="19"/>
  <c r="AF283" i="19" s="1"/>
  <c r="AE281" i="19"/>
  <c r="AF281" i="19" s="1"/>
  <c r="AC281" i="19"/>
  <c r="G43" i="20"/>
  <c r="N42" i="20"/>
  <c r="O42" i="20" s="1"/>
  <c r="AC275" i="19"/>
  <c r="AE275" i="19"/>
  <c r="AF268" i="19"/>
  <c r="P276" i="19"/>
  <c r="AE274" i="19"/>
  <c r="AF274" i="19" s="1"/>
  <c r="AC274" i="19"/>
  <c r="AC284" i="19"/>
  <c r="AE284" i="19"/>
  <c r="AF284" i="19" s="1"/>
  <c r="I74" i="26" l="1"/>
  <c r="I107" i="26" s="1"/>
  <c r="I122" i="26" s="1"/>
  <c r="I140" i="26" s="1"/>
  <c r="I155" i="26" s="1"/>
  <c r="I170" i="26" s="1"/>
  <c r="I185" i="26" s="1"/>
  <c r="I200" i="26" s="1"/>
  <c r="I215" i="26" s="1"/>
  <c r="I230" i="26" s="1"/>
  <c r="I245" i="26" s="1"/>
  <c r="I260" i="26" s="1"/>
  <c r="I277" i="26" s="1"/>
  <c r="I292" i="26" s="1"/>
  <c r="I92" i="26"/>
  <c r="E92" i="26"/>
  <c r="E74" i="26"/>
  <c r="E107" i="26" s="1"/>
  <c r="E122" i="26" s="1"/>
  <c r="E140" i="26" s="1"/>
  <c r="E155" i="26" s="1"/>
  <c r="E170" i="26" s="1"/>
  <c r="E185" i="26" s="1"/>
  <c r="E200" i="26" s="1"/>
  <c r="E215" i="26" s="1"/>
  <c r="E230" i="26" s="1"/>
  <c r="E245" i="26" s="1"/>
  <c r="E260" i="26" s="1"/>
  <c r="E277" i="26" s="1"/>
  <c r="E292" i="26" s="1"/>
  <c r="E323" i="26" s="1"/>
  <c r="P42" i="20"/>
  <c r="AF275" i="19"/>
  <c r="AF279" i="19"/>
  <c r="AF280" i="19"/>
  <c r="G44" i="20"/>
  <c r="N43" i="20"/>
  <c r="O43" i="20" s="1"/>
  <c r="AF277" i="19"/>
  <c r="AF282" i="19"/>
  <c r="P43" i="20" l="1"/>
  <c r="G45" i="20"/>
  <c r="N44" i="20"/>
  <c r="O44" i="20"/>
  <c r="N45" i="20" l="1"/>
  <c r="O45" i="20" s="1"/>
  <c r="G46" i="20"/>
  <c r="P44" i="20"/>
  <c r="P45" i="20" s="1"/>
  <c r="P46" i="20" l="1"/>
  <c r="N46" i="20"/>
  <c r="G47" i="20"/>
  <c r="O46" i="20"/>
  <c r="P47" i="20" l="1"/>
  <c r="G48" i="20"/>
  <c r="N47" i="20"/>
  <c r="O47" i="20" s="1"/>
  <c r="G49" i="20" l="1"/>
  <c r="N48" i="20"/>
  <c r="P48" i="20" s="1"/>
  <c r="P49" i="20" l="1"/>
  <c r="G50" i="20"/>
  <c r="N49" i="20"/>
  <c r="O49" i="20" s="1"/>
  <c r="O48" i="20"/>
  <c r="N50" i="20" l="1"/>
  <c r="P50" i="20" s="1"/>
  <c r="G51" i="20"/>
  <c r="P51" i="20" l="1"/>
  <c r="G52" i="20"/>
  <c r="N51" i="20"/>
  <c r="O51" i="20" s="1"/>
  <c r="O50" i="20"/>
  <c r="G53" i="20" l="1"/>
  <c r="N52" i="20"/>
  <c r="O52" i="20" s="1"/>
  <c r="G54" i="20" l="1"/>
  <c r="N53" i="20"/>
  <c r="O53" i="20" s="1"/>
  <c r="P52" i="20"/>
  <c r="P53" i="20" l="1"/>
  <c r="G55" i="20"/>
  <c r="N54" i="20"/>
  <c r="O54" i="20" s="1"/>
  <c r="G56" i="20" l="1"/>
  <c r="N55" i="20"/>
  <c r="O55" i="20" s="1"/>
  <c r="P54" i="20"/>
  <c r="P55" i="20" s="1"/>
  <c r="G57" i="20" l="1"/>
  <c r="N56" i="20"/>
  <c r="P56" i="20" s="1"/>
  <c r="O56" i="20" l="1"/>
  <c r="G58" i="20"/>
  <c r="N57" i="20"/>
  <c r="O57" i="20" s="1"/>
  <c r="P57" i="20" l="1"/>
  <c r="P58" i="20" s="1"/>
  <c r="N58" i="20"/>
  <c r="G59" i="20"/>
  <c r="O58" i="20"/>
  <c r="N59" i="20" l="1"/>
  <c r="O59" i="20" s="1"/>
  <c r="G60" i="20"/>
  <c r="O60" i="20" l="1"/>
  <c r="P59" i="20"/>
  <c r="G61" i="20"/>
  <c r="N60" i="20"/>
  <c r="G62" i="20" l="1"/>
  <c r="N61" i="20"/>
  <c r="O61" i="20" s="1"/>
  <c r="P60" i="20"/>
  <c r="P61" i="20" s="1"/>
  <c r="G63" i="20" l="1"/>
  <c r="N62" i="20"/>
  <c r="P62" i="20" s="1"/>
  <c r="P63" i="20" l="1"/>
  <c r="G64" i="20"/>
  <c r="N63" i="20"/>
  <c r="O63" i="20" s="1"/>
  <c r="O62" i="20"/>
  <c r="C21" i="11"/>
  <c r="E21" i="11"/>
  <c r="P64" i="20" l="1"/>
  <c r="N64" i="20"/>
  <c r="O64" i="20" s="1"/>
  <c r="G65" i="20"/>
  <c r="G66" i="20" l="1"/>
  <c r="N65" i="20"/>
  <c r="O65" i="20" s="1"/>
  <c r="P65" i="20" l="1"/>
  <c r="G67" i="20"/>
  <c r="N66" i="20"/>
  <c r="O66" i="20" s="1"/>
  <c r="G68" i="20" l="1"/>
  <c r="N67" i="20"/>
  <c r="O67" i="20" s="1"/>
  <c r="P66" i="20"/>
  <c r="P67" i="20" s="1"/>
  <c r="G69" i="20" l="1"/>
  <c r="N68" i="20"/>
  <c r="P68" i="20" s="1"/>
  <c r="G70" i="20" l="1"/>
  <c r="N69" i="20"/>
  <c r="O69" i="20" s="1"/>
  <c r="O68" i="20"/>
  <c r="G71" i="20" l="1"/>
  <c r="N70" i="20"/>
  <c r="O70" i="20" s="1"/>
  <c r="P69" i="20"/>
  <c r="P70" i="20" s="1"/>
  <c r="G72" i="20" l="1"/>
  <c r="N71" i="20"/>
  <c r="O71" i="20" s="1"/>
  <c r="G73" i="20" l="1"/>
  <c r="N72" i="20"/>
  <c r="O72" i="20" s="1"/>
  <c r="P71" i="20"/>
  <c r="P72" i="20" s="1"/>
  <c r="G74" i="20" l="1"/>
  <c r="N73" i="20"/>
  <c r="O73" i="20" s="1"/>
  <c r="G75" i="20" l="1"/>
  <c r="N74" i="20"/>
  <c r="O74" i="20" s="1"/>
  <c r="P73" i="20"/>
  <c r="P74" i="20" s="1"/>
  <c r="G76" i="20" l="1"/>
  <c r="N75" i="20"/>
  <c r="O75" i="20" s="1"/>
  <c r="G77" i="20" l="1"/>
  <c r="N76" i="20"/>
  <c r="O76" i="20" s="1"/>
  <c r="P75" i="20"/>
  <c r="P76" i="20" s="1"/>
  <c r="G78" i="20" l="1"/>
  <c r="N77" i="20"/>
  <c r="O77" i="20" s="1"/>
  <c r="G79" i="20" l="1"/>
  <c r="N78" i="20"/>
  <c r="O78" i="20" s="1"/>
  <c r="P77" i="20"/>
  <c r="P78" i="20" l="1"/>
  <c r="P79" i="20" s="1"/>
  <c r="G80" i="20"/>
  <c r="N79" i="20"/>
  <c r="O79" i="20" s="1"/>
  <c r="G81" i="20" l="1"/>
  <c r="N80" i="20"/>
  <c r="P80" i="20" s="1"/>
  <c r="G82" i="20" l="1"/>
  <c r="N81" i="20"/>
  <c r="O81" i="20" s="1"/>
  <c r="O80" i="20"/>
  <c r="G83" i="20" l="1"/>
  <c r="N82" i="20"/>
  <c r="O82" i="20" s="1"/>
  <c r="P81" i="20"/>
  <c r="P82" i="20" s="1"/>
  <c r="G84" i="20" l="1"/>
  <c r="N83" i="20"/>
  <c r="O83" i="20" s="1"/>
  <c r="G85" i="20" l="1"/>
  <c r="N84" i="20"/>
  <c r="O84" i="20" s="1"/>
  <c r="P83" i="20"/>
  <c r="P84" i="20" s="1"/>
  <c r="G86" i="20" l="1"/>
  <c r="N85" i="20"/>
  <c r="O85" i="20" s="1"/>
  <c r="P85" i="20" l="1"/>
  <c r="N86" i="20"/>
  <c r="O86" i="20" s="1"/>
  <c r="G87" i="20"/>
  <c r="N87" i="20" l="1"/>
  <c r="O87" i="20" s="1"/>
  <c r="G88" i="20"/>
  <c r="P86" i="20"/>
  <c r="P87" i="20" s="1"/>
  <c r="N88" i="20" l="1"/>
  <c r="G89" i="20"/>
  <c r="P88" i="20"/>
  <c r="O88" i="20"/>
  <c r="G90" i="20" l="1"/>
  <c r="N89" i="20"/>
  <c r="O89" i="20" s="1"/>
  <c r="P89" i="20" l="1"/>
  <c r="G91" i="20"/>
  <c r="N90" i="20"/>
  <c r="O90" i="20" s="1"/>
  <c r="G92" i="20" l="1"/>
  <c r="N91" i="20"/>
  <c r="O91" i="20" s="1"/>
  <c r="P90" i="20"/>
  <c r="P91" i="20" l="1"/>
  <c r="G93" i="20"/>
  <c r="N92" i="20"/>
  <c r="O92" i="20" s="1"/>
  <c r="G94" i="20" l="1"/>
  <c r="N93" i="20"/>
  <c r="O93" i="20" s="1"/>
  <c r="P92" i="20"/>
  <c r="P93" i="20" s="1"/>
  <c r="G95" i="20" l="1"/>
  <c r="N94" i="20"/>
  <c r="P94" i="20" s="1"/>
  <c r="G96" i="20" l="1"/>
  <c r="N95" i="20"/>
  <c r="O95" i="20" s="1"/>
  <c r="O94" i="20"/>
  <c r="G97" i="20" l="1"/>
  <c r="N96" i="20"/>
  <c r="O96" i="20"/>
  <c r="P95" i="20"/>
  <c r="P96" i="20" s="1"/>
  <c r="G98" i="20" l="1"/>
  <c r="N97" i="20"/>
  <c r="O97" i="20" s="1"/>
  <c r="G99" i="20" l="1"/>
  <c r="N98" i="20"/>
  <c r="O98" i="20" s="1"/>
  <c r="P97" i="20"/>
  <c r="P98" i="20" s="1"/>
  <c r="G100" i="20" l="1"/>
  <c r="N99" i="20"/>
  <c r="O99" i="20" s="1"/>
  <c r="O100" i="20" l="1"/>
  <c r="N100" i="20"/>
  <c r="G101" i="20"/>
  <c r="P99" i="20"/>
  <c r="P100" i="20" s="1"/>
  <c r="N101" i="20" l="1"/>
  <c r="O101" i="20" s="1"/>
  <c r="G102" i="20"/>
  <c r="P101" i="20"/>
  <c r="G103" i="20" l="1"/>
  <c r="N102" i="20"/>
  <c r="P102" i="20" s="1"/>
  <c r="O102" i="20"/>
  <c r="G104" i="20" l="1"/>
  <c r="N103" i="20"/>
  <c r="O103" i="20" s="1"/>
  <c r="O104" i="20" l="1"/>
  <c r="N104" i="20"/>
  <c r="G105" i="20"/>
  <c r="P103" i="20"/>
  <c r="P104" i="20" s="1"/>
  <c r="N105" i="20" l="1"/>
  <c r="O105" i="20" s="1"/>
  <c r="G106" i="20"/>
  <c r="P105" i="20"/>
  <c r="G107" i="20" l="1"/>
  <c r="N106" i="20"/>
  <c r="P106" i="20" s="1"/>
  <c r="O106" i="20"/>
  <c r="N107" i="20" l="1"/>
  <c r="O107" i="20" s="1"/>
  <c r="G108" i="20"/>
  <c r="N108" i="20" l="1"/>
  <c r="G109" i="20"/>
  <c r="O108" i="20"/>
  <c r="P107" i="20"/>
  <c r="P108" i="20" s="1"/>
  <c r="N109" i="20" l="1"/>
  <c r="O109" i="20" s="1"/>
  <c r="G110" i="20"/>
  <c r="G111" i="20" l="1"/>
  <c r="N110" i="20"/>
  <c r="O110" i="20" s="1"/>
  <c r="P109" i="20"/>
  <c r="P110" i="20" s="1"/>
  <c r="N111" i="20" l="1"/>
  <c r="O111" i="20" s="1"/>
  <c r="G112" i="20"/>
  <c r="N112" i="20" l="1"/>
  <c r="G113" i="20"/>
  <c r="O112" i="20"/>
  <c r="P111" i="20"/>
  <c r="P112" i="20" s="1"/>
  <c r="N113" i="20" l="1"/>
  <c r="O113" i="20" s="1"/>
  <c r="G114" i="20"/>
  <c r="G115" i="20" l="1"/>
  <c r="N114" i="20"/>
  <c r="O114" i="20"/>
  <c r="P113" i="20"/>
  <c r="P114" i="20" s="1"/>
  <c r="G116" i="20" l="1"/>
  <c r="N115" i="20"/>
  <c r="O115" i="20" s="1"/>
  <c r="N116" i="20" l="1"/>
  <c r="O116" i="20" s="1"/>
  <c r="G117" i="20"/>
  <c r="P115" i="20"/>
  <c r="P116" i="20" s="1"/>
  <c r="N117" i="20" l="1"/>
  <c r="O117" i="20" s="1"/>
  <c r="G118" i="20"/>
  <c r="G119" i="20" l="1"/>
  <c r="N118" i="20"/>
  <c r="O118" i="20" s="1"/>
  <c r="P117" i="20"/>
  <c r="P118" i="20" s="1"/>
  <c r="G120" i="20" l="1"/>
  <c r="N119" i="20"/>
  <c r="O119" i="20" s="1"/>
  <c r="N120" i="20" l="1"/>
  <c r="O120" i="20" s="1"/>
  <c r="G121" i="20"/>
  <c r="P119" i="20"/>
  <c r="P120" i="20" s="1"/>
  <c r="N121" i="20" l="1"/>
  <c r="O121" i="20" s="1"/>
  <c r="G122" i="20"/>
  <c r="G123" i="20" l="1"/>
  <c r="N122" i="20"/>
  <c r="O122" i="20"/>
  <c r="P121" i="20"/>
  <c r="P122" i="20" s="1"/>
  <c r="N123" i="20" l="1"/>
  <c r="O123" i="20" s="1"/>
  <c r="G124" i="20"/>
  <c r="N124" i="20" l="1"/>
  <c r="G125" i="20"/>
  <c r="O124" i="20"/>
  <c r="P123" i="20"/>
  <c r="P124" i="20" s="1"/>
  <c r="N125" i="20" l="1"/>
  <c r="O125" i="20" s="1"/>
  <c r="G126" i="20"/>
  <c r="G127" i="20" l="1"/>
  <c r="N126" i="20"/>
  <c r="O126" i="20"/>
  <c r="P125" i="20"/>
  <c r="P126" i="20" s="1"/>
  <c r="P127" i="20" l="1"/>
  <c r="N127" i="20"/>
  <c r="O127" i="20" s="1"/>
  <c r="G128" i="20"/>
  <c r="N128" i="20" l="1"/>
  <c r="O128" i="20" s="1"/>
  <c r="G129" i="20"/>
  <c r="P128" i="20" l="1"/>
  <c r="P129" i="20" s="1"/>
  <c r="N129" i="20"/>
  <c r="O129" i="20" s="1"/>
  <c r="G130" i="20"/>
  <c r="G131" i="20" l="1"/>
  <c r="N130" i="20"/>
  <c r="P130" i="20" s="1"/>
  <c r="O130" i="20" l="1"/>
  <c r="G132" i="20"/>
  <c r="N131" i="20"/>
  <c r="O131" i="20" s="1"/>
  <c r="N132" i="20" l="1"/>
  <c r="G133" i="20"/>
  <c r="O132" i="20"/>
  <c r="P131" i="20"/>
  <c r="P132" i="20" s="1"/>
  <c r="P133" i="20" l="1"/>
  <c r="N133" i="20"/>
  <c r="O133" i="20" s="1"/>
  <c r="G134" i="20"/>
  <c r="P134" i="20" l="1"/>
  <c r="G135" i="20"/>
  <c r="N134" i="20"/>
  <c r="O134" i="20"/>
  <c r="G136" i="20" l="1"/>
  <c r="N135" i="20"/>
  <c r="O135" i="20" s="1"/>
  <c r="O136" i="20" l="1"/>
  <c r="N136" i="20"/>
  <c r="G137" i="20"/>
  <c r="P135" i="20"/>
  <c r="P136" i="20" s="1"/>
  <c r="P137" i="20" l="1"/>
  <c r="N137" i="20"/>
  <c r="O137" i="20" s="1"/>
  <c r="G138" i="20"/>
  <c r="G139" i="20" l="1"/>
  <c r="N138" i="20"/>
  <c r="P138" i="20" s="1"/>
  <c r="O138" i="20"/>
  <c r="P139" i="20" l="1"/>
  <c r="N139" i="20"/>
  <c r="O139" i="20" s="1"/>
  <c r="G140" i="20"/>
  <c r="N140" i="20" l="1"/>
  <c r="O140" i="20" s="1"/>
  <c r="G141" i="20"/>
  <c r="P140" i="20" l="1"/>
  <c r="P141" i="20" s="1"/>
  <c r="N141" i="20"/>
  <c r="O141" i="20" s="1"/>
  <c r="G142" i="20"/>
  <c r="P142" i="20" l="1"/>
  <c r="G143" i="20"/>
  <c r="N142" i="20"/>
  <c r="O142" i="20"/>
  <c r="N143" i="20" l="1"/>
  <c r="O143" i="20" s="1"/>
  <c r="G144" i="20"/>
  <c r="N144" i="20" l="1"/>
  <c r="O144" i="20" s="1"/>
  <c r="G145" i="20"/>
  <c r="P143" i="20"/>
  <c r="P144" i="20" l="1"/>
  <c r="N145" i="20"/>
  <c r="O145" i="20" s="1"/>
  <c r="G146" i="20"/>
  <c r="G147" i="20" l="1"/>
  <c r="N146" i="20"/>
  <c r="O146" i="20"/>
  <c r="P145" i="20"/>
  <c r="P146" i="20" s="1"/>
  <c r="P147" i="20" l="1"/>
  <c r="G148" i="20"/>
  <c r="N147" i="20"/>
  <c r="O147" i="20" s="1"/>
  <c r="P148" i="20" l="1"/>
  <c r="N148" i="20"/>
  <c r="O148" i="20" s="1"/>
  <c r="G149" i="20"/>
  <c r="N149" i="20" l="1"/>
  <c r="O149" i="20" s="1"/>
  <c r="G150" i="20"/>
  <c r="O150" i="20" l="1"/>
  <c r="P149" i="20"/>
  <c r="P150" i="20" s="1"/>
  <c r="G151" i="20"/>
  <c r="N150" i="20"/>
  <c r="P151" i="20" l="1"/>
  <c r="G152" i="20"/>
  <c r="N151" i="20"/>
  <c r="O151" i="20" s="1"/>
  <c r="N152" i="20" l="1"/>
  <c r="P152" i="20" s="1"/>
  <c r="G153" i="20"/>
  <c r="N153" i="20" l="1"/>
  <c r="O153" i="20" s="1"/>
  <c r="G154" i="20"/>
  <c r="O152" i="20"/>
  <c r="G155" i="20" l="1"/>
  <c r="N154" i="20"/>
  <c r="O154" i="20"/>
  <c r="P153" i="20"/>
  <c r="P154" i="20" s="1"/>
  <c r="N155" i="20" l="1"/>
  <c r="O155" i="20" s="1"/>
  <c r="G156" i="20"/>
  <c r="N156" i="20" l="1"/>
  <c r="O156" i="20" s="1"/>
  <c r="G157" i="20"/>
  <c r="P155" i="20"/>
  <c r="N157" i="20" l="1"/>
  <c r="O157" i="20" s="1"/>
  <c r="G158" i="20"/>
  <c r="P156" i="20"/>
  <c r="P157" i="20" s="1"/>
  <c r="P158" i="20" l="1"/>
  <c r="G159" i="20"/>
  <c r="N158" i="20"/>
  <c r="O158" i="20"/>
  <c r="N159" i="20" l="1"/>
  <c r="O159" i="20" s="1"/>
  <c r="G160" i="20"/>
  <c r="P159" i="20"/>
  <c r="N160" i="20" l="1"/>
  <c r="P160" i="20" s="1"/>
  <c r="G161" i="20"/>
  <c r="O160" i="20"/>
  <c r="N161" i="20" l="1"/>
  <c r="O161" i="20" s="1"/>
  <c r="G162" i="20"/>
  <c r="G163" i="20" l="1"/>
  <c r="N162" i="20"/>
  <c r="O162" i="20"/>
  <c r="P161" i="20"/>
  <c r="P162" i="20" s="1"/>
  <c r="G164" i="20" l="1"/>
  <c r="N163" i="20"/>
  <c r="O163" i="20" s="1"/>
  <c r="N164" i="20" l="1"/>
  <c r="O164" i="20" s="1"/>
  <c r="G165" i="20"/>
  <c r="P163" i="20"/>
  <c r="P164" i="20" s="1"/>
  <c r="G166" i="20" l="1"/>
  <c r="N165" i="20"/>
  <c r="O165" i="20" s="1"/>
  <c r="G167" i="20" l="1"/>
  <c r="N166" i="20"/>
  <c r="O166" i="20" s="1"/>
  <c r="P165" i="20"/>
  <c r="P166" i="20" s="1"/>
  <c r="N167" i="20" l="1"/>
  <c r="O167" i="20" s="1"/>
  <c r="G168" i="20"/>
  <c r="N168" i="20" l="1"/>
  <c r="G169" i="20"/>
  <c r="O168" i="20"/>
  <c r="P167" i="20"/>
  <c r="P168" i="20" s="1"/>
  <c r="N169" i="20" l="1"/>
  <c r="O169" i="20" s="1"/>
  <c r="G170" i="20"/>
  <c r="G171" i="20" l="1"/>
  <c r="N170" i="20"/>
  <c r="O170" i="20" s="1"/>
  <c r="P169" i="20"/>
  <c r="P170" i="20" s="1"/>
  <c r="G172" i="20" l="1"/>
  <c r="N171" i="20"/>
  <c r="O171" i="20" s="1"/>
  <c r="N172" i="20" l="1"/>
  <c r="O172" i="20" s="1"/>
  <c r="G173" i="20"/>
  <c r="P171" i="20"/>
  <c r="P172" i="20" l="1"/>
  <c r="G174" i="20"/>
  <c r="N173" i="20"/>
  <c r="O173" i="20" s="1"/>
  <c r="G175" i="20" l="1"/>
  <c r="N174" i="20"/>
  <c r="O174" i="20" s="1"/>
  <c r="P173" i="20"/>
  <c r="N175" i="20" l="1"/>
  <c r="O175" i="20" s="1"/>
  <c r="G176" i="20"/>
  <c r="P174" i="20"/>
  <c r="P175" i="20" s="1"/>
  <c r="N176" i="20" l="1"/>
  <c r="P176" i="20" s="1"/>
  <c r="G177" i="20"/>
  <c r="O176" i="20"/>
  <c r="N177" i="20" l="1"/>
  <c r="O177" i="20" s="1"/>
  <c r="G178" i="20"/>
  <c r="G179" i="20" l="1"/>
  <c r="N178" i="20"/>
  <c r="O178" i="20"/>
  <c r="P177" i="20"/>
  <c r="P178" i="20" s="1"/>
  <c r="G180" i="20" l="1"/>
  <c r="N179" i="20"/>
  <c r="O179" i="20" s="1"/>
  <c r="N180" i="20" l="1"/>
  <c r="O180" i="20" s="1"/>
  <c r="G181" i="20"/>
  <c r="P179" i="20"/>
  <c r="P180" i="20" s="1"/>
  <c r="G182" i="20" l="1"/>
  <c r="N181" i="20"/>
  <c r="O181" i="20" s="1"/>
  <c r="G183" i="20" l="1"/>
  <c r="N182" i="20"/>
  <c r="O182" i="20" s="1"/>
  <c r="P181" i="20"/>
  <c r="P182" i="20" s="1"/>
  <c r="N183" i="20" l="1"/>
  <c r="O183" i="20" s="1"/>
  <c r="G184" i="20"/>
  <c r="N184" i="20" l="1"/>
  <c r="G185" i="20"/>
  <c r="O184" i="20"/>
  <c r="P183" i="20"/>
  <c r="P184" i="20" s="1"/>
  <c r="N185" i="20" l="1"/>
  <c r="O185" i="20" s="1"/>
  <c r="G186" i="20"/>
  <c r="G187" i="20" l="1"/>
  <c r="N186" i="20"/>
  <c r="O186" i="20"/>
  <c r="P185" i="20"/>
  <c r="P186" i="20" s="1"/>
  <c r="N187" i="20" l="1"/>
  <c r="O187" i="20" s="1"/>
  <c r="G188" i="20"/>
  <c r="N188" i="20" l="1"/>
  <c r="G189" i="20"/>
  <c r="O188" i="20"/>
  <c r="P187" i="20"/>
  <c r="P188" i="20" s="1"/>
  <c r="N189" i="20" l="1"/>
  <c r="O189" i="20" s="1"/>
  <c r="G190" i="20"/>
  <c r="G191" i="20" l="1"/>
  <c r="N190" i="20"/>
  <c r="O190" i="20"/>
  <c r="P189" i="20"/>
  <c r="P190" i="20" s="1"/>
  <c r="N191" i="20" l="1"/>
  <c r="O191" i="20" s="1"/>
  <c r="G192" i="20"/>
  <c r="N192" i="20" l="1"/>
  <c r="G193" i="20"/>
  <c r="O192" i="20"/>
  <c r="P191" i="20"/>
  <c r="P192" i="20" s="1"/>
  <c r="N193" i="20" l="1"/>
  <c r="O193" i="20" s="1"/>
  <c r="G194" i="20"/>
  <c r="G195" i="20" l="1"/>
  <c r="N194" i="20"/>
  <c r="O194" i="20"/>
  <c r="P193" i="20"/>
  <c r="P194" i="20" s="1"/>
  <c r="G196" i="20" l="1"/>
  <c r="N195" i="20"/>
  <c r="O195" i="20" s="1"/>
  <c r="G197" i="20" l="1"/>
  <c r="N196" i="20"/>
  <c r="O196" i="20" s="1"/>
  <c r="P195" i="20"/>
  <c r="P196" i="20" s="1"/>
  <c r="N197" i="20" l="1"/>
  <c r="O197" i="20" s="1"/>
  <c r="G198" i="20"/>
  <c r="G199" i="20" l="1"/>
  <c r="N198" i="20"/>
  <c r="O198" i="20"/>
  <c r="P197" i="20"/>
  <c r="P198" i="20" s="1"/>
  <c r="G200" i="20" l="1"/>
  <c r="N199" i="20"/>
  <c r="O199" i="20" s="1"/>
  <c r="G201" i="20" l="1"/>
  <c r="N200" i="20"/>
  <c r="O200" i="20" s="1"/>
  <c r="P199" i="20"/>
  <c r="P200" i="20" s="1"/>
  <c r="N201" i="20" l="1"/>
  <c r="O201" i="20" s="1"/>
  <c r="G202" i="20"/>
  <c r="G203" i="20" l="1"/>
  <c r="N202" i="20"/>
  <c r="O202" i="20"/>
  <c r="P201" i="20"/>
  <c r="P202" i="20" s="1"/>
  <c r="G204" i="20" l="1"/>
  <c r="N203" i="20"/>
  <c r="O203" i="20" s="1"/>
  <c r="G205" i="20" l="1"/>
  <c r="N204" i="20"/>
  <c r="O204" i="20" s="1"/>
  <c r="P203" i="20"/>
  <c r="P204" i="20" s="1"/>
  <c r="N205" i="20" l="1"/>
  <c r="O205" i="20" s="1"/>
  <c r="G206" i="20"/>
  <c r="G207" i="20" l="1"/>
  <c r="N206" i="20"/>
  <c r="O206" i="20"/>
  <c r="P205" i="20"/>
  <c r="P206" i="20" s="1"/>
  <c r="G208" i="20" l="1"/>
  <c r="N207" i="20"/>
  <c r="O207" i="20" s="1"/>
  <c r="G209" i="20" l="1"/>
  <c r="N208" i="20"/>
  <c r="O208" i="20" s="1"/>
  <c r="P207" i="20"/>
  <c r="P208" i="20" s="1"/>
  <c r="N209" i="20" l="1"/>
  <c r="O209" i="20" s="1"/>
  <c r="G210" i="20"/>
  <c r="G211" i="20" l="1"/>
  <c r="N210" i="20"/>
  <c r="O210" i="20"/>
  <c r="P209" i="20"/>
  <c r="P210" i="20" s="1"/>
  <c r="G212" i="20" l="1"/>
  <c r="N211" i="20"/>
  <c r="O211" i="20" s="1"/>
  <c r="G213" i="20" l="1"/>
  <c r="N212" i="20"/>
  <c r="O212" i="20" s="1"/>
  <c r="P211" i="20"/>
  <c r="P212" i="20" s="1"/>
  <c r="N213" i="20" l="1"/>
  <c r="O213" i="20" s="1"/>
  <c r="G214" i="20"/>
  <c r="G215" i="20" l="1"/>
  <c r="N214" i="20"/>
  <c r="O214" i="20"/>
  <c r="P213" i="20"/>
  <c r="P214" i="20" s="1"/>
  <c r="G216" i="20" l="1"/>
  <c r="N215" i="20"/>
  <c r="O215" i="20" s="1"/>
  <c r="G217" i="20" l="1"/>
  <c r="N216" i="20"/>
  <c r="O216" i="20" s="1"/>
  <c r="P215" i="20"/>
  <c r="P216" i="20" l="1"/>
  <c r="N217" i="20"/>
  <c r="O217" i="20" s="1"/>
  <c r="G218" i="20"/>
  <c r="G219" i="20" l="1"/>
  <c r="N218" i="20"/>
  <c r="O218" i="20"/>
  <c r="P217" i="20"/>
  <c r="P218" i="20" s="1"/>
  <c r="G220" i="20" l="1"/>
  <c r="N219" i="20"/>
  <c r="O219" i="20" s="1"/>
  <c r="G221" i="20" l="1"/>
  <c r="N220" i="20"/>
  <c r="O220" i="20" s="1"/>
  <c r="P219" i="20"/>
  <c r="P220" i="20" s="1"/>
  <c r="N221" i="20" l="1"/>
  <c r="O221" i="20" s="1"/>
  <c r="G222" i="20"/>
  <c r="G223" i="20" l="1"/>
  <c r="N222" i="20"/>
  <c r="O222" i="20"/>
  <c r="P221" i="20"/>
  <c r="P222" i="20" s="1"/>
  <c r="G224" i="20" l="1"/>
  <c r="N223" i="20"/>
  <c r="O223" i="20" s="1"/>
  <c r="G225" i="20" l="1"/>
  <c r="N224" i="20"/>
  <c r="O224" i="20" s="1"/>
  <c r="P223" i="20"/>
  <c r="P224" i="20" s="1"/>
  <c r="N225" i="20" l="1"/>
  <c r="O225" i="20" s="1"/>
  <c r="G226" i="20"/>
  <c r="G227" i="20" l="1"/>
  <c r="N226" i="20"/>
  <c r="O226" i="20"/>
  <c r="P225" i="20"/>
  <c r="P226" i="20" s="1"/>
  <c r="G228" i="20" l="1"/>
  <c r="N227" i="20"/>
  <c r="O227" i="20" s="1"/>
  <c r="G229" i="20" l="1"/>
  <c r="N228" i="20"/>
  <c r="O228" i="20" s="1"/>
  <c r="P227" i="20"/>
  <c r="P228" i="20" s="1"/>
  <c r="G230" i="20" l="1"/>
  <c r="N229" i="20"/>
  <c r="O229" i="20" s="1"/>
  <c r="G231" i="20" l="1"/>
  <c r="N230" i="20"/>
  <c r="O230" i="20" s="1"/>
  <c r="P229" i="20"/>
  <c r="P230" i="20" l="1"/>
  <c r="G232" i="20"/>
  <c r="N231" i="20"/>
  <c r="O231" i="20" s="1"/>
  <c r="G233" i="20" l="1"/>
  <c r="N232" i="20"/>
  <c r="O232" i="20" s="1"/>
  <c r="P231" i="20"/>
  <c r="P232" i="20" s="1"/>
  <c r="N233" i="20" l="1"/>
  <c r="O233" i="20" s="1"/>
  <c r="G234" i="20"/>
  <c r="G235" i="20" l="1"/>
  <c r="N234" i="20"/>
  <c r="O234" i="20"/>
  <c r="P233" i="20"/>
  <c r="P234" i="20" s="1"/>
  <c r="G236" i="20" l="1"/>
  <c r="N235" i="20"/>
  <c r="O235" i="20" s="1"/>
  <c r="G237" i="20" l="1"/>
  <c r="N236" i="20"/>
  <c r="O236" i="20" s="1"/>
  <c r="P235" i="20"/>
  <c r="P236" i="20" s="1"/>
  <c r="N237" i="20" l="1"/>
  <c r="O237" i="20" s="1"/>
  <c r="G238" i="20"/>
  <c r="G239" i="20" l="1"/>
  <c r="N238" i="20"/>
  <c r="O238" i="20"/>
  <c r="P237" i="20"/>
  <c r="P238" i="20" s="1"/>
  <c r="G240" i="20" l="1"/>
  <c r="N239" i="20"/>
  <c r="O239" i="20" s="1"/>
  <c r="G241" i="20" l="1"/>
  <c r="N240" i="20"/>
  <c r="O240" i="20" s="1"/>
  <c r="P239" i="20"/>
  <c r="P240" i="20" l="1"/>
  <c r="N241" i="20"/>
  <c r="O241" i="20" s="1"/>
  <c r="G242" i="20"/>
  <c r="G243" i="20" l="1"/>
  <c r="N242" i="20"/>
  <c r="O242" i="20"/>
  <c r="P241" i="20"/>
  <c r="P242" i="20" s="1"/>
  <c r="N243" i="20" l="1"/>
  <c r="O243" i="20" s="1"/>
  <c r="G244" i="20"/>
  <c r="G245" i="20" l="1"/>
  <c r="N244" i="20"/>
  <c r="O244" i="20"/>
  <c r="P243" i="20"/>
  <c r="P244" i="20" s="1"/>
  <c r="G246" i="20" l="1"/>
  <c r="N245" i="20"/>
  <c r="O245" i="20" s="1"/>
  <c r="G247" i="20" l="1"/>
  <c r="N246" i="20"/>
  <c r="O246" i="20" s="1"/>
  <c r="P245" i="20"/>
  <c r="P246" i="20" s="1"/>
  <c r="G248" i="20" l="1"/>
  <c r="N247" i="20"/>
  <c r="O247" i="20" s="1"/>
  <c r="G249" i="20" l="1"/>
  <c r="N248" i="20"/>
  <c r="O248" i="20" s="1"/>
  <c r="P247" i="20"/>
  <c r="P248" i="20" l="1"/>
  <c r="N249" i="20"/>
  <c r="O249" i="20" s="1"/>
  <c r="G250" i="20"/>
  <c r="G251" i="20" l="1"/>
  <c r="N250" i="20"/>
  <c r="O250" i="20"/>
  <c r="P249" i="20"/>
  <c r="P250" i="20" s="1"/>
  <c r="N251" i="20" l="1"/>
  <c r="O251" i="20" s="1"/>
  <c r="G252" i="20"/>
  <c r="G253" i="20" l="1"/>
  <c r="N252" i="20"/>
  <c r="O252" i="20"/>
  <c r="P251" i="20"/>
  <c r="P252" i="20" s="1"/>
  <c r="G254" i="20" l="1"/>
  <c r="N253" i="20"/>
  <c r="O253" i="20" s="1"/>
  <c r="G255" i="20" l="1"/>
  <c r="N254" i="20"/>
  <c r="O254" i="20" s="1"/>
  <c r="P253" i="20"/>
  <c r="P254" i="20" s="1"/>
  <c r="N255" i="20" l="1"/>
  <c r="O255" i="20" s="1"/>
  <c r="G256" i="20"/>
  <c r="G257" i="20" l="1"/>
  <c r="N256" i="20"/>
  <c r="O256" i="20"/>
  <c r="P255" i="20"/>
  <c r="P256" i="20" s="1"/>
  <c r="N257" i="20" l="1"/>
  <c r="O257" i="20" s="1"/>
  <c r="G258" i="20"/>
  <c r="G259" i="20" l="1"/>
  <c r="N258" i="20"/>
  <c r="O258" i="20"/>
  <c r="P257" i="20"/>
  <c r="P258" i="20" s="1"/>
  <c r="N259" i="20" l="1"/>
  <c r="O259" i="20" s="1"/>
  <c r="G260" i="20"/>
  <c r="G261" i="20" l="1"/>
  <c r="N260" i="20"/>
  <c r="O260" i="20"/>
  <c r="P259" i="20"/>
  <c r="P260" i="20" s="1"/>
  <c r="G262" i="20" l="1"/>
  <c r="N261" i="20"/>
  <c r="O261" i="20" s="1"/>
  <c r="G263" i="20" l="1"/>
  <c r="N262" i="20"/>
  <c r="O262" i="20" s="1"/>
  <c r="P261" i="20"/>
  <c r="P262" i="20" s="1"/>
  <c r="G264" i="20" l="1"/>
  <c r="N263" i="20"/>
  <c r="O263" i="20" s="1"/>
  <c r="G265" i="20" l="1"/>
  <c r="N264" i="20"/>
  <c r="O264" i="20" s="1"/>
  <c r="P263" i="20"/>
  <c r="P264" i="20" s="1"/>
  <c r="N265" i="20" l="1"/>
  <c r="O265" i="20" s="1"/>
  <c r="G266" i="20"/>
  <c r="G267" i="20" l="1"/>
  <c r="N266" i="20"/>
  <c r="O266" i="20"/>
  <c r="P265" i="20"/>
  <c r="P266" i="20" s="1"/>
  <c r="G268" i="20" l="1"/>
  <c r="N267" i="20"/>
  <c r="O267" i="20" s="1"/>
  <c r="G269" i="20" l="1"/>
  <c r="N268" i="20"/>
  <c r="O268" i="20" s="1"/>
  <c r="P267" i="20"/>
  <c r="P268" i="20" l="1"/>
  <c r="G270" i="20"/>
  <c r="N269" i="20"/>
  <c r="O269" i="20" s="1"/>
  <c r="G271" i="20" l="1"/>
  <c r="N270" i="20"/>
  <c r="O270" i="20" s="1"/>
  <c r="P269" i="20"/>
  <c r="P270" i="20" s="1"/>
  <c r="G272" i="20" l="1"/>
  <c r="N271" i="20"/>
  <c r="O271" i="20" s="1"/>
  <c r="G273" i="20" l="1"/>
  <c r="N272" i="20"/>
  <c r="O272" i="20" s="1"/>
  <c r="P271" i="20"/>
  <c r="P272" i="20" l="1"/>
  <c r="G274" i="20"/>
  <c r="N273" i="20"/>
  <c r="O273" i="20" s="1"/>
  <c r="G275" i="20" l="1"/>
  <c r="N274" i="20"/>
  <c r="O274" i="20" s="1"/>
  <c r="P273" i="20"/>
  <c r="P274" i="20" l="1"/>
  <c r="G276" i="20"/>
  <c r="N275" i="20"/>
  <c r="O275" i="20" s="1"/>
  <c r="G277" i="20" l="1"/>
  <c r="N276" i="20"/>
  <c r="O276" i="20" s="1"/>
  <c r="P275" i="20"/>
  <c r="P276" i="20" s="1"/>
  <c r="N277" i="20" l="1"/>
  <c r="O277" i="20" s="1"/>
  <c r="G278" i="20"/>
  <c r="G279" i="20" l="1"/>
  <c r="N278" i="20"/>
  <c r="O278" i="20"/>
  <c r="P277" i="20"/>
  <c r="P278" i="20" s="1"/>
  <c r="G280" i="20" l="1"/>
  <c r="N279" i="20"/>
  <c r="O279" i="20" s="1"/>
  <c r="G281" i="20" l="1"/>
  <c r="N280" i="20"/>
  <c r="O280" i="20" s="1"/>
  <c r="P279" i="20"/>
  <c r="P280" i="20" s="1"/>
  <c r="N281" i="20" l="1"/>
  <c r="O281" i="20" s="1"/>
  <c r="G282" i="20"/>
  <c r="G283" i="20" l="1"/>
  <c r="N282" i="20"/>
  <c r="O282" i="20"/>
  <c r="P281" i="20"/>
  <c r="P282" i="20" s="1"/>
  <c r="G284" i="20" l="1"/>
  <c r="N283" i="20"/>
  <c r="O283" i="20" s="1"/>
  <c r="G285" i="20" l="1"/>
  <c r="N284" i="20"/>
  <c r="O284" i="20" s="1"/>
  <c r="P283" i="20"/>
  <c r="P284" i="20" s="1"/>
  <c r="G286" i="20" l="1"/>
  <c r="N285" i="20"/>
  <c r="O285" i="20" s="1"/>
  <c r="N286" i="20" l="1"/>
  <c r="O286" i="20" s="1"/>
  <c r="G287" i="20"/>
  <c r="P285" i="20"/>
  <c r="P286" i="20" s="1"/>
  <c r="G288" i="20" l="1"/>
  <c r="N287" i="20"/>
  <c r="O287" i="20" s="1"/>
  <c r="N288" i="20" l="1"/>
  <c r="O288" i="20" s="1"/>
  <c r="G289" i="20"/>
  <c r="P287" i="20"/>
  <c r="P288" i="20" s="1"/>
  <c r="G290" i="20" l="1"/>
  <c r="N289" i="20"/>
  <c r="O289" i="20" s="1"/>
  <c r="G291" i="20" l="1"/>
  <c r="N290" i="20"/>
  <c r="O290" i="20" s="1"/>
  <c r="P289" i="20"/>
  <c r="P290" i="20" l="1"/>
  <c r="G292" i="20"/>
  <c r="N291" i="20"/>
  <c r="O291" i="20" s="1"/>
  <c r="G293" i="20" l="1"/>
  <c r="N292" i="20"/>
  <c r="O292" i="20" s="1"/>
  <c r="P291" i="20"/>
  <c r="P292" i="20" s="1"/>
  <c r="G294" i="20" l="1"/>
  <c r="N293" i="20"/>
  <c r="O293" i="20" s="1"/>
  <c r="G295" i="20" l="1"/>
  <c r="N294" i="20"/>
  <c r="O294" i="20" s="1"/>
  <c r="P293" i="20"/>
  <c r="P294" i="20" s="1"/>
  <c r="G296" i="20" l="1"/>
  <c r="N295" i="20"/>
  <c r="O295" i="20" s="1"/>
  <c r="G297" i="20" l="1"/>
  <c r="N296" i="20"/>
  <c r="O296" i="20" s="1"/>
  <c r="P295" i="20"/>
  <c r="P296" i="20" l="1"/>
  <c r="G298" i="20"/>
  <c r="N297" i="20"/>
  <c r="O297" i="20" s="1"/>
  <c r="G299" i="20" l="1"/>
  <c r="N298" i="20"/>
  <c r="O298" i="20" s="1"/>
  <c r="P297" i="20"/>
  <c r="P298" i="20" s="1"/>
  <c r="G300" i="20" l="1"/>
  <c r="N299" i="20"/>
  <c r="O299" i="20" s="1"/>
  <c r="G301" i="20" l="1"/>
  <c r="N300" i="20"/>
  <c r="O300" i="20" s="1"/>
  <c r="P299" i="20"/>
  <c r="P300" i="20" l="1"/>
  <c r="G302" i="20"/>
  <c r="N301" i="20"/>
  <c r="O301" i="20" s="1"/>
  <c r="N302" i="20" l="1"/>
  <c r="O302" i="20" s="1"/>
  <c r="G303" i="20"/>
  <c r="P301" i="20"/>
  <c r="P302" i="20" s="1"/>
  <c r="G304" i="20" l="1"/>
  <c r="N303" i="20"/>
  <c r="O303" i="20" s="1"/>
  <c r="N304" i="20" l="1"/>
  <c r="O304" i="20" s="1"/>
  <c r="G305" i="20"/>
  <c r="P303" i="20"/>
  <c r="P304" i="20" s="1"/>
  <c r="G306" i="20" l="1"/>
  <c r="N305" i="20"/>
  <c r="O305" i="20" s="1"/>
  <c r="G307" i="20" l="1"/>
  <c r="N306" i="20"/>
  <c r="O306" i="20" s="1"/>
  <c r="P305" i="20"/>
  <c r="P306" i="20" s="1"/>
  <c r="G308" i="20" l="1"/>
  <c r="N307" i="20"/>
  <c r="O307" i="20" s="1"/>
  <c r="G309" i="20" l="1"/>
  <c r="N308" i="20"/>
  <c r="O308" i="20" s="1"/>
  <c r="P307" i="20"/>
  <c r="P308" i="20" s="1"/>
  <c r="G310" i="20" l="1"/>
  <c r="N309" i="20"/>
  <c r="O309" i="20" s="1"/>
  <c r="G311" i="20" l="1"/>
  <c r="N310" i="20"/>
  <c r="O310" i="20" s="1"/>
  <c r="P309" i="20"/>
  <c r="P310" i="20" s="1"/>
  <c r="G312" i="20" l="1"/>
  <c r="N311" i="20"/>
  <c r="O311" i="20" s="1"/>
  <c r="G313" i="20" l="1"/>
  <c r="N312" i="20"/>
  <c r="O312" i="20" s="1"/>
  <c r="P311" i="20"/>
  <c r="P312" i="20" s="1"/>
  <c r="G314" i="20" l="1"/>
  <c r="N313" i="20"/>
  <c r="O313" i="20" s="1"/>
  <c r="G315" i="20" l="1"/>
  <c r="N314" i="20"/>
  <c r="O314" i="20" s="1"/>
  <c r="P313" i="20"/>
  <c r="P314" i="20" l="1"/>
  <c r="G316" i="20"/>
  <c r="N315" i="20"/>
  <c r="O315" i="20" s="1"/>
  <c r="G317" i="20" l="1"/>
  <c r="N316" i="20"/>
  <c r="O316" i="20"/>
  <c r="P315" i="20"/>
  <c r="P316" i="20" s="1"/>
  <c r="G318" i="20" l="1"/>
  <c r="N317" i="20"/>
  <c r="O317" i="20" s="1"/>
  <c r="N318" i="20" l="1"/>
  <c r="O318" i="20" s="1"/>
  <c r="G319" i="20"/>
  <c r="P317" i="20"/>
  <c r="P318" i="20" s="1"/>
  <c r="G320" i="20" l="1"/>
  <c r="N319" i="20"/>
  <c r="O319" i="20" s="1"/>
  <c r="G321" i="20" l="1"/>
  <c r="N320" i="20"/>
  <c r="O320" i="20" s="1"/>
  <c r="P319" i="20"/>
  <c r="P320" i="20" l="1"/>
  <c r="G322" i="20"/>
  <c r="N321" i="20"/>
  <c r="O321" i="20" s="1"/>
  <c r="G323" i="20" l="1"/>
  <c r="N322" i="20"/>
  <c r="O322" i="20" s="1"/>
  <c r="P321" i="20"/>
  <c r="P322" i="20" l="1"/>
  <c r="G324" i="20"/>
  <c r="N323" i="20"/>
  <c r="O323" i="20" s="1"/>
  <c r="G325" i="20" l="1"/>
  <c r="N324" i="20"/>
  <c r="O324" i="20" s="1"/>
  <c r="P323" i="20"/>
  <c r="P324" i="20" s="1"/>
  <c r="G326" i="20" l="1"/>
  <c r="N325" i="20"/>
  <c r="O325" i="20" s="1"/>
  <c r="G327" i="20" l="1"/>
  <c r="N326" i="20"/>
  <c r="O326" i="20" s="1"/>
  <c r="P325" i="20"/>
  <c r="P326" i="20" s="1"/>
  <c r="G328" i="20" l="1"/>
  <c r="N327" i="20"/>
  <c r="O327" i="20" s="1"/>
  <c r="G329" i="20" l="1"/>
  <c r="N328" i="20"/>
  <c r="O328" i="20" s="1"/>
  <c r="P327" i="20"/>
  <c r="P328" i="20" s="1"/>
  <c r="G330" i="20" l="1"/>
  <c r="N329" i="20"/>
  <c r="O329" i="20" s="1"/>
  <c r="G331" i="20" l="1"/>
  <c r="N330" i="20"/>
  <c r="O330" i="20" s="1"/>
  <c r="P329" i="20"/>
  <c r="P330" i="20" s="1"/>
  <c r="G332" i="20" l="1"/>
  <c r="N331" i="20"/>
  <c r="O331" i="20" s="1"/>
  <c r="G333" i="20" l="1"/>
  <c r="N332" i="20"/>
  <c r="O332" i="20" s="1"/>
  <c r="P331" i="20"/>
  <c r="P332" i="20" s="1"/>
  <c r="G334" i="20" l="1"/>
  <c r="N333" i="20"/>
  <c r="O333" i="20" s="1"/>
  <c r="G335" i="20" l="1"/>
  <c r="N334" i="20"/>
  <c r="O334" i="20" s="1"/>
  <c r="P333" i="20"/>
  <c r="P334" i="20" s="1"/>
  <c r="G336" i="20" l="1"/>
  <c r="N335" i="20"/>
  <c r="O335" i="20" s="1"/>
  <c r="G337" i="20" l="1"/>
  <c r="N336" i="20"/>
  <c r="O336" i="20" s="1"/>
  <c r="P335" i="20"/>
  <c r="P336" i="20" l="1"/>
  <c r="G338" i="20"/>
  <c r="N337" i="20"/>
  <c r="O337" i="20" s="1"/>
  <c r="G339" i="20" l="1"/>
  <c r="N338" i="20"/>
  <c r="O338" i="20" s="1"/>
  <c r="P337" i="20"/>
  <c r="P338" i="20" l="1"/>
  <c r="G340" i="20"/>
  <c r="N339" i="20"/>
  <c r="O339" i="20" s="1"/>
  <c r="G341" i="20" l="1"/>
  <c r="N340" i="20"/>
  <c r="O340" i="20" s="1"/>
  <c r="P339" i="20"/>
  <c r="P340" i="20" s="1"/>
  <c r="G342" i="20" l="1"/>
  <c r="N341" i="20"/>
  <c r="O341" i="20" s="1"/>
  <c r="G343" i="20" l="1"/>
  <c r="N342" i="20"/>
  <c r="O342" i="20" s="1"/>
  <c r="P341" i="20"/>
  <c r="P342" i="20" l="1"/>
  <c r="P343" i="20" s="1"/>
  <c r="G344" i="20"/>
  <c r="N343" i="20"/>
  <c r="O343" i="20" s="1"/>
  <c r="G345" i="20" l="1"/>
  <c r="N344" i="20"/>
  <c r="O344" i="20" s="1"/>
  <c r="P344" i="20"/>
  <c r="G346" i="20" l="1"/>
  <c r="N345" i="20"/>
  <c r="O345" i="20" s="1"/>
  <c r="G347" i="20" l="1"/>
  <c r="N346" i="20"/>
  <c r="O346" i="20" s="1"/>
  <c r="P345" i="20"/>
  <c r="P346" i="20" s="1"/>
  <c r="G348" i="20" l="1"/>
  <c r="N347" i="20"/>
  <c r="O347" i="20" s="1"/>
  <c r="G349" i="20" l="1"/>
  <c r="N348" i="20"/>
  <c r="O348" i="20" s="1"/>
  <c r="P347" i="20"/>
  <c r="P348" i="20" l="1"/>
  <c r="G350" i="20"/>
  <c r="N349" i="20"/>
  <c r="O349" i="20" s="1"/>
  <c r="G351" i="20" l="1"/>
  <c r="N350" i="20"/>
  <c r="O350" i="20" s="1"/>
  <c r="P349" i="20"/>
  <c r="P350" i="20" s="1"/>
  <c r="G352" i="20" l="1"/>
  <c r="N351" i="20"/>
  <c r="O351" i="20" s="1"/>
  <c r="G353" i="20" l="1"/>
  <c r="N352" i="20"/>
  <c r="O352" i="20" s="1"/>
  <c r="P351" i="20"/>
  <c r="P352" i="20" l="1"/>
  <c r="G354" i="20"/>
  <c r="N353" i="20"/>
  <c r="O353" i="20" s="1"/>
  <c r="G355" i="20" l="1"/>
  <c r="N354" i="20"/>
  <c r="O354" i="20" s="1"/>
  <c r="P353" i="20"/>
  <c r="P354" i="20" s="1"/>
  <c r="N355" i="20" l="1"/>
  <c r="O355" i="20" s="1"/>
  <c r="G356" i="20"/>
  <c r="G357" i="20" l="1"/>
  <c r="N356" i="20"/>
  <c r="O356" i="20"/>
  <c r="P355" i="20"/>
  <c r="P356" i="20" s="1"/>
  <c r="G358" i="20" l="1"/>
  <c r="N357" i="20"/>
  <c r="O357" i="20" s="1"/>
  <c r="G359" i="20" l="1"/>
  <c r="N358" i="20"/>
  <c r="O358" i="20" s="1"/>
  <c r="P357" i="20"/>
  <c r="P358" i="20" s="1"/>
  <c r="N359" i="20" l="1"/>
  <c r="O359" i="20" s="1"/>
  <c r="G360" i="20"/>
  <c r="G361" i="20" l="1"/>
  <c r="N360" i="20"/>
  <c r="O360" i="20"/>
  <c r="P359" i="20"/>
  <c r="P360" i="20" s="1"/>
  <c r="G362" i="20" l="1"/>
  <c r="N361" i="20"/>
  <c r="O361" i="20" s="1"/>
  <c r="N362" i="20" l="1"/>
  <c r="O362" i="20" s="1"/>
  <c r="G363" i="20"/>
  <c r="P361" i="20"/>
  <c r="P362" i="20" s="1"/>
  <c r="G364" i="20" l="1"/>
  <c r="N363" i="20"/>
  <c r="O363" i="20" s="1"/>
  <c r="G365" i="20" l="1"/>
  <c r="N364" i="20"/>
  <c r="O364" i="20" s="1"/>
  <c r="P363" i="20"/>
  <c r="P364" i="20" s="1"/>
  <c r="G366" i="20" l="1"/>
  <c r="N365" i="20"/>
  <c r="O365" i="20" s="1"/>
  <c r="N366" i="20" l="1"/>
  <c r="O366" i="20" s="1"/>
  <c r="G367" i="20"/>
  <c r="P365" i="20"/>
  <c r="P366" i="20" s="1"/>
  <c r="N367" i="20" l="1"/>
  <c r="O367" i="20" s="1"/>
  <c r="G368" i="20"/>
  <c r="G369" i="20" l="1"/>
  <c r="N368" i="20"/>
  <c r="O368" i="20"/>
  <c r="P367" i="20"/>
  <c r="P368" i="20" s="1"/>
  <c r="N369" i="20" l="1"/>
  <c r="O369" i="20" s="1"/>
  <c r="G370" i="20"/>
  <c r="G371" i="20" l="1"/>
  <c r="N370" i="20"/>
  <c r="O370" i="20"/>
  <c r="P369" i="20"/>
  <c r="P370" i="20" s="1"/>
  <c r="G372" i="20" l="1"/>
  <c r="N371" i="20"/>
  <c r="O371" i="20" s="1"/>
  <c r="G373" i="20" l="1"/>
  <c r="N372" i="20"/>
  <c r="O372" i="20" s="1"/>
  <c r="P371" i="20"/>
  <c r="P372" i="20" l="1"/>
  <c r="N373" i="20"/>
  <c r="O373" i="20" s="1"/>
  <c r="G374" i="20"/>
  <c r="G375" i="20" l="1"/>
  <c r="N374" i="20"/>
  <c r="O374" i="20"/>
  <c r="P373" i="20"/>
  <c r="P374" i="20" s="1"/>
  <c r="G376" i="20" l="1"/>
  <c r="N375" i="20"/>
  <c r="O375" i="20" s="1"/>
  <c r="O376" i="20" l="1"/>
  <c r="G377" i="20"/>
  <c r="N376" i="20"/>
  <c r="P375" i="20"/>
  <c r="P376" i="20" s="1"/>
  <c r="N377" i="20" l="1"/>
  <c r="O377" i="20" s="1"/>
  <c r="G378" i="20"/>
  <c r="G379" i="20" l="1"/>
  <c r="N378" i="20"/>
  <c r="O378" i="20"/>
  <c r="P377" i="20"/>
  <c r="P378" i="20" s="1"/>
  <c r="G380" i="20" l="1"/>
  <c r="N379" i="20"/>
  <c r="O379" i="20" s="1"/>
  <c r="G381" i="20" l="1"/>
  <c r="N380" i="20"/>
  <c r="O380" i="20" s="1"/>
  <c r="P379" i="20"/>
  <c r="P380" i="20" s="1"/>
  <c r="G382" i="20" l="1"/>
  <c r="N381" i="20"/>
  <c r="O381" i="20" s="1"/>
  <c r="P381" i="20"/>
  <c r="G383" i="20" l="1"/>
  <c r="N382" i="20"/>
  <c r="P382" i="20" s="1"/>
  <c r="G384" i="20" l="1"/>
  <c r="N383" i="20"/>
  <c r="O383" i="20" s="1"/>
  <c r="O382" i="20"/>
  <c r="G385" i="20" l="1"/>
  <c r="N384" i="20"/>
  <c r="O384" i="20" s="1"/>
  <c r="P383" i="20"/>
  <c r="P384" i="20" s="1"/>
  <c r="N385" i="20" l="1"/>
  <c r="O385" i="20" s="1"/>
  <c r="G386" i="20"/>
  <c r="P385" i="20"/>
  <c r="G387" i="20" l="1"/>
  <c r="N386" i="20"/>
  <c r="P386" i="20" s="1"/>
  <c r="O386" i="20"/>
  <c r="G388" i="20" l="1"/>
  <c r="N387" i="20"/>
  <c r="O387" i="20" s="1"/>
  <c r="G389" i="20" l="1"/>
  <c r="N388" i="20"/>
  <c r="O388" i="20" s="1"/>
  <c r="P387" i="20"/>
  <c r="P388" i="20" l="1"/>
  <c r="N389" i="20"/>
  <c r="O389" i="20" s="1"/>
  <c r="G390" i="20"/>
  <c r="G391" i="20" l="1"/>
  <c r="N390" i="20"/>
  <c r="O390" i="20"/>
  <c r="P389" i="20"/>
  <c r="P390" i="20" s="1"/>
  <c r="N391" i="20" l="1"/>
  <c r="O391" i="20" s="1"/>
  <c r="G392" i="20"/>
  <c r="G393" i="20" l="1"/>
  <c r="N392" i="20"/>
  <c r="O392" i="20"/>
  <c r="P391" i="20"/>
  <c r="P392" i="20" s="1"/>
  <c r="G394" i="20" l="1"/>
  <c r="N393" i="20"/>
  <c r="O393" i="20" s="1"/>
  <c r="G395" i="20" l="1"/>
  <c r="N394" i="20"/>
  <c r="O394" i="20" s="1"/>
  <c r="P393" i="20"/>
  <c r="P394" i="20" s="1"/>
  <c r="G396" i="20" l="1"/>
  <c r="N395" i="20"/>
  <c r="O395" i="20" s="1"/>
  <c r="G397" i="20" l="1"/>
  <c r="N396" i="20"/>
  <c r="O396" i="20" s="1"/>
  <c r="P395" i="20"/>
  <c r="P396" i="20" s="1"/>
  <c r="G398" i="20" l="1"/>
  <c r="N397" i="20"/>
  <c r="O397" i="20" s="1"/>
  <c r="G399" i="20" l="1"/>
  <c r="N398" i="20"/>
  <c r="O398" i="20" s="1"/>
  <c r="P397" i="20"/>
  <c r="P398" i="20" l="1"/>
  <c r="N399" i="20"/>
  <c r="O399" i="20" s="1"/>
  <c r="G400" i="20"/>
  <c r="G401" i="20" l="1"/>
  <c r="N400" i="20"/>
  <c r="O400" i="20"/>
  <c r="P399" i="20"/>
  <c r="P400" i="20" s="1"/>
  <c r="G402" i="20" l="1"/>
  <c r="N401" i="20"/>
  <c r="O401" i="20" s="1"/>
  <c r="G403" i="20" l="1"/>
  <c r="N402" i="20"/>
  <c r="O402" i="20" s="1"/>
  <c r="P401" i="20"/>
  <c r="P402" i="20" s="1"/>
  <c r="G404" i="20" l="1"/>
  <c r="N403" i="20"/>
  <c r="O403" i="20" s="1"/>
  <c r="G405" i="20" l="1"/>
  <c r="N404" i="20"/>
  <c r="O404" i="20" s="1"/>
  <c r="P403" i="20"/>
  <c r="P404" i="20" s="1"/>
  <c r="G406" i="20" l="1"/>
  <c r="N405" i="20"/>
  <c r="O405" i="20" s="1"/>
  <c r="G407" i="20" l="1"/>
  <c r="N406" i="20"/>
  <c r="O406" i="20" s="1"/>
  <c r="P405" i="20"/>
  <c r="P406" i="20" l="1"/>
  <c r="G408" i="20"/>
  <c r="N407" i="20"/>
  <c r="O407" i="20" s="1"/>
  <c r="G409" i="20" l="1"/>
  <c r="N408" i="20"/>
  <c r="O408" i="20" s="1"/>
  <c r="P407" i="20"/>
  <c r="P408" i="20" l="1"/>
  <c r="G410" i="20"/>
  <c r="N409" i="20"/>
  <c r="O409" i="20" s="1"/>
  <c r="G411" i="20" l="1"/>
  <c r="N410" i="20"/>
  <c r="O410" i="20" s="1"/>
  <c r="P409" i="20"/>
  <c r="P410" i="20" s="1"/>
  <c r="G412" i="20" l="1"/>
  <c r="N411" i="20"/>
  <c r="O411" i="20" s="1"/>
  <c r="G413" i="20" l="1"/>
  <c r="E435" i="20"/>
  <c r="N412" i="20"/>
  <c r="O412" i="20" s="1"/>
  <c r="P411" i="20"/>
  <c r="P412" i="20" s="1"/>
  <c r="P435" i="20" l="1"/>
  <c r="G435" i="20"/>
  <c r="F435" i="20"/>
  <c r="G414" i="20"/>
  <c r="N413" i="20"/>
  <c r="O413" i="20" s="1"/>
  <c r="G415" i="20" l="1"/>
  <c r="N414" i="20"/>
  <c r="O414" i="20" s="1"/>
  <c r="P413" i="20"/>
  <c r="P414" i="20" s="1"/>
  <c r="G416" i="20" l="1"/>
  <c r="N415" i="20"/>
  <c r="O415" i="20" s="1"/>
  <c r="G417" i="20" l="1"/>
  <c r="N416" i="20"/>
  <c r="O416" i="20" s="1"/>
  <c r="P415" i="20"/>
  <c r="P416" i="20" s="1"/>
  <c r="G418" i="20" l="1"/>
  <c r="N417" i="20"/>
  <c r="O417" i="20" s="1"/>
  <c r="G419" i="20" l="1"/>
  <c r="N418" i="20"/>
  <c r="O418" i="20" s="1"/>
  <c r="P417" i="20"/>
  <c r="P418" i="20" s="1"/>
  <c r="G420" i="20" l="1"/>
  <c r="N419" i="20"/>
  <c r="O419" i="20" s="1"/>
  <c r="G421" i="20" l="1"/>
  <c r="N420" i="20"/>
  <c r="O420" i="20" s="1"/>
  <c r="P419" i="20"/>
  <c r="P420" i="20" s="1"/>
  <c r="G422" i="20" l="1"/>
  <c r="N421" i="20"/>
  <c r="O421" i="20" s="1"/>
  <c r="G423" i="20" l="1"/>
  <c r="N422" i="20"/>
  <c r="O422" i="20" s="1"/>
  <c r="P421" i="20"/>
  <c r="P422" i="20" s="1"/>
  <c r="G424" i="20" l="1"/>
  <c r="N423" i="20"/>
  <c r="O423" i="20" s="1"/>
  <c r="G425" i="20" l="1"/>
  <c r="N424" i="20"/>
  <c r="O424" i="20" s="1"/>
  <c r="P423" i="20"/>
  <c r="P424" i="20" s="1"/>
  <c r="G426" i="20" l="1"/>
  <c r="N425" i="20"/>
  <c r="O425" i="20" s="1"/>
  <c r="G427" i="20" l="1"/>
  <c r="N426" i="20"/>
  <c r="O426" i="20" s="1"/>
  <c r="P425" i="20"/>
  <c r="P426" i="20" l="1"/>
  <c r="G428" i="20"/>
  <c r="N427" i="20"/>
  <c r="O427" i="20" s="1"/>
  <c r="O428" i="20" l="1"/>
  <c r="G429" i="20"/>
  <c r="N428" i="20"/>
  <c r="P427" i="20"/>
  <c r="P428" i="20" s="1"/>
  <c r="P429" i="20" l="1"/>
  <c r="G430" i="20"/>
  <c r="N429" i="20"/>
  <c r="O429" i="20" s="1"/>
  <c r="G431" i="20" l="1"/>
  <c r="N430" i="20"/>
  <c r="P430" i="20" s="1"/>
  <c r="O430" i="20" l="1"/>
  <c r="G432" i="20"/>
  <c r="N431" i="20"/>
  <c r="O431" i="20" s="1"/>
  <c r="G433" i="20" l="1"/>
  <c r="N432" i="20"/>
  <c r="O432" i="20" s="1"/>
  <c r="P431" i="20"/>
  <c r="P432" i="20" s="1"/>
  <c r="G434" i="20" l="1"/>
  <c r="N433" i="20"/>
  <c r="O433" i="20" s="1"/>
  <c r="N434" i="20" l="1"/>
  <c r="O434" i="20" s="1"/>
  <c r="G436" i="20"/>
  <c r="P433" i="20"/>
  <c r="P434" i="20" s="1"/>
  <c r="G437" i="20" l="1"/>
  <c r="N436" i="20"/>
  <c r="O436" i="20" s="1"/>
  <c r="P436" i="20"/>
  <c r="N437" i="20" l="1"/>
  <c r="P437" i="20" s="1"/>
  <c r="E460" i="20"/>
  <c r="G438" i="20"/>
  <c r="P460" i="20" l="1"/>
  <c r="G460" i="20"/>
  <c r="F460" i="20"/>
  <c r="G439" i="20"/>
  <c r="N438" i="20"/>
  <c r="O438" i="20" s="1"/>
  <c r="O437" i="20"/>
  <c r="G440" i="20" l="1"/>
  <c r="N439" i="20"/>
  <c r="O439" i="20" s="1"/>
  <c r="P438" i="20"/>
  <c r="P439" i="20" s="1"/>
  <c r="G441" i="20" l="1"/>
  <c r="N440" i="20"/>
  <c r="O440" i="20" s="1"/>
  <c r="G442" i="20" l="1"/>
  <c r="N441" i="20"/>
  <c r="O441" i="20" s="1"/>
  <c r="P440" i="20"/>
  <c r="P441" i="20" s="1"/>
  <c r="N442" i="20" l="1"/>
  <c r="O442" i="20" s="1"/>
  <c r="G443" i="20"/>
  <c r="G444" i="20" l="1"/>
  <c r="N443" i="20"/>
  <c r="O443" i="20"/>
  <c r="P442" i="20"/>
  <c r="P443" i="20" s="1"/>
  <c r="G445" i="20" l="1"/>
  <c r="N444" i="20"/>
  <c r="O444" i="20" s="1"/>
  <c r="N445" i="20" l="1"/>
  <c r="O445" i="20" s="1"/>
  <c r="G446" i="20"/>
  <c r="P444" i="20"/>
  <c r="P445" i="20" s="1"/>
  <c r="N446" i="20" l="1"/>
  <c r="O446" i="20" s="1"/>
  <c r="G447" i="20"/>
  <c r="G448" i="20" l="1"/>
  <c r="N447" i="20"/>
  <c r="O447" i="20"/>
  <c r="P446" i="20"/>
  <c r="P447" i="20" s="1"/>
  <c r="G449" i="20" l="1"/>
  <c r="N448" i="20"/>
  <c r="O448" i="20" s="1"/>
  <c r="G450" i="20" l="1"/>
  <c r="N449" i="20"/>
  <c r="O449" i="20" s="1"/>
  <c r="P448" i="20"/>
  <c r="P449" i="20" l="1"/>
  <c r="N450" i="20"/>
  <c r="O450" i="20" s="1"/>
  <c r="G451" i="20"/>
  <c r="G452" i="20" l="1"/>
  <c r="N451" i="20"/>
  <c r="O451" i="20"/>
  <c r="P450" i="20"/>
  <c r="P451" i="20" s="1"/>
  <c r="G453" i="20" l="1"/>
  <c r="N452" i="20"/>
  <c r="O452" i="20" s="1"/>
  <c r="G454" i="20" l="1"/>
  <c r="N453" i="20"/>
  <c r="O453" i="20" s="1"/>
  <c r="P452" i="20"/>
  <c r="P453" i="20" s="1"/>
  <c r="N454" i="20" l="1"/>
  <c r="O454" i="20" s="1"/>
  <c r="G455" i="20"/>
  <c r="G456" i="20" l="1"/>
  <c r="N455" i="20"/>
  <c r="O455" i="20"/>
  <c r="P454" i="20"/>
  <c r="P455" i="20" s="1"/>
  <c r="G457" i="20" l="1"/>
  <c r="N456" i="20"/>
  <c r="O456" i="20" s="1"/>
  <c r="G458" i="20" l="1"/>
  <c r="N457" i="20"/>
  <c r="O457" i="20" s="1"/>
  <c r="P456" i="20"/>
  <c r="P457" i="20" s="1"/>
  <c r="N458" i="20" l="1"/>
  <c r="O458" i="20" s="1"/>
  <c r="G459" i="20"/>
  <c r="G461" i="20" l="1"/>
  <c r="N459" i="20"/>
  <c r="O459" i="20"/>
  <c r="P458" i="20"/>
  <c r="P459" i="20" s="1"/>
  <c r="N461" i="20" l="1"/>
  <c r="O461" i="20" s="1"/>
  <c r="G462" i="20"/>
  <c r="G463" i="20" l="1"/>
  <c r="N462" i="20"/>
  <c r="O462" i="20"/>
  <c r="P461" i="20"/>
  <c r="P462" i="20" s="1"/>
  <c r="G464" i="20" l="1"/>
  <c r="N463" i="20"/>
  <c r="O463" i="20" s="1"/>
  <c r="G465" i="20" l="1"/>
  <c r="N464" i="20"/>
  <c r="O464" i="20" s="1"/>
  <c r="P463" i="20"/>
  <c r="P464" i="20" l="1"/>
  <c r="N465" i="20"/>
  <c r="O465" i="20" s="1"/>
  <c r="G466" i="20"/>
  <c r="G467" i="20" l="1"/>
  <c r="N466" i="20"/>
  <c r="O466" i="20"/>
  <c r="P465" i="20"/>
  <c r="P466" i="20" s="1"/>
  <c r="G468" i="20" l="1"/>
  <c r="N467" i="20"/>
  <c r="O467" i="20" s="1"/>
  <c r="G469" i="20" l="1"/>
  <c r="N468" i="20"/>
  <c r="O468" i="20" s="1"/>
  <c r="P467" i="20"/>
  <c r="P468" i="20" l="1"/>
  <c r="N469" i="20"/>
  <c r="O469" i="20" s="1"/>
  <c r="G470" i="20"/>
  <c r="G471" i="20" l="1"/>
  <c r="N470" i="20"/>
  <c r="O470" i="20"/>
  <c r="P469" i="20"/>
  <c r="P470" i="20" s="1"/>
  <c r="G472" i="20" l="1"/>
  <c r="N471" i="20"/>
  <c r="O471" i="20" s="1"/>
  <c r="G473" i="20" l="1"/>
  <c r="N472" i="20"/>
  <c r="O472" i="20" s="1"/>
  <c r="P471" i="20"/>
  <c r="P472" i="20" l="1"/>
  <c r="N473" i="20"/>
  <c r="O473" i="20" s="1"/>
  <c r="G474" i="20"/>
  <c r="G475" i="20" l="1"/>
  <c r="N474" i="20"/>
  <c r="O474" i="20"/>
  <c r="P473" i="20"/>
  <c r="P474" i="20" s="1"/>
  <c r="G476" i="20" l="1"/>
  <c r="N475" i="20"/>
  <c r="O475" i="20" s="1"/>
  <c r="N476" i="20" l="1"/>
  <c r="O476" i="20" s="1"/>
  <c r="G477" i="20"/>
  <c r="P475" i="20"/>
  <c r="P476" i="20" s="1"/>
  <c r="E31" i="15"/>
  <c r="G31" i="15"/>
  <c r="E15" i="15"/>
  <c r="G15" i="15"/>
  <c r="N477" i="20" l="1"/>
  <c r="O477" i="20" s="1"/>
  <c r="G478" i="20"/>
  <c r="E19" i="15"/>
  <c r="G19" i="15"/>
  <c r="E24" i="15"/>
  <c r="G24" i="15"/>
  <c r="E28" i="15"/>
  <c r="G28" i="15"/>
  <c r="E32" i="15"/>
  <c r="G32" i="15"/>
  <c r="E27" i="15"/>
  <c r="G27" i="15"/>
  <c r="E20" i="15"/>
  <c r="G20" i="15"/>
  <c r="G479" i="20" l="1"/>
  <c r="N478" i="20"/>
  <c r="O478" i="20"/>
  <c r="P477" i="20"/>
  <c r="P478" i="20" s="1"/>
  <c r="E26" i="15"/>
  <c r="E38" i="15" s="1"/>
  <c r="G26" i="15"/>
  <c r="G38" i="15" s="1"/>
  <c r="D38" i="15"/>
  <c r="F38" i="15" s="1"/>
  <c r="G480" i="20" l="1"/>
  <c r="N479" i="20"/>
  <c r="O479" i="20" s="1"/>
  <c r="D46" i="15"/>
  <c r="D47" i="15"/>
  <c r="G481" i="20" l="1"/>
  <c r="N480" i="20"/>
  <c r="O480" i="20" s="1"/>
  <c r="P479" i="20"/>
  <c r="P480" i="20" l="1"/>
  <c r="N481" i="20"/>
  <c r="O481" i="20" s="1"/>
  <c r="G482" i="20"/>
  <c r="G483" i="20" l="1"/>
  <c r="N482" i="20"/>
  <c r="O482" i="20"/>
  <c r="P481" i="20"/>
  <c r="P482" i="20" s="1"/>
  <c r="G484" i="20" l="1"/>
  <c r="N483" i="20"/>
  <c r="O483" i="20" s="1"/>
  <c r="N484" i="20" l="1"/>
  <c r="O484" i="20" s="1"/>
  <c r="G485" i="20"/>
  <c r="P483" i="20"/>
  <c r="P484" i="20" s="1"/>
  <c r="N485" i="20" l="1"/>
  <c r="O485" i="20" s="1"/>
  <c r="G486" i="20"/>
  <c r="N486" i="20" s="1"/>
  <c r="P485" i="20"/>
  <c r="P486" i="20" s="1"/>
  <c r="O486" i="20" l="1"/>
</calcChain>
</file>

<file path=xl/comments1.xml><?xml version="1.0" encoding="utf-8"?>
<comments xmlns="http://schemas.openxmlformats.org/spreadsheetml/2006/main">
  <authors>
    <author>Liu, Yiou</author>
  </authors>
  <commentList>
    <comment ref="Q10" authorId="0" shapeId="0">
      <text>
        <r>
          <rPr>
            <b/>
            <sz val="9"/>
            <color indexed="81"/>
            <rFont val="Tahoma"/>
            <family val="2"/>
          </rPr>
          <t>Liu, Yiou:</t>
        </r>
        <r>
          <rPr>
            <sz val="9"/>
            <color indexed="81"/>
            <rFont val="Tahoma"/>
            <family val="2"/>
          </rPr>
          <t xml:space="preserve">
changed from $187,761,051 from 1st close, due to CAISO PRSC impact of $7,318,773.24</t>
        </r>
      </text>
    </comment>
    <comment ref="I13" authorId="0" shapeId="0">
      <text>
        <r>
          <rPr>
            <sz val="9"/>
            <color indexed="81"/>
            <rFont val="Tahoma"/>
            <family val="2"/>
          </rPr>
          <t xml:space="preserve">
order 44700254 Mercuria Energy mapped to SAP after close by Fiancnail System. The original number used for JE283 was (6,478,499). True-up of April amount in May close.</t>
        </r>
      </text>
    </comment>
    <comment ref="Q13" authorId="0" shapeId="0">
      <text>
        <r>
          <rPr>
            <b/>
            <sz val="9"/>
            <color indexed="81"/>
            <rFont val="Tahoma"/>
            <family val="2"/>
          </rPr>
          <t>Liu, Yiou:</t>
        </r>
        <r>
          <rPr>
            <sz val="9"/>
            <color indexed="81"/>
            <rFont val="Tahoma"/>
            <family val="2"/>
          </rPr>
          <t xml:space="preserve">
change from (92,490,993) from 1st close. Due to CAISO PRSC impact of $654,439.58 and Dynasty YTD impact of 1,173,422.1</t>
        </r>
      </text>
    </comment>
    <comment ref="Q14" authorId="0" shapeId="0">
      <text>
        <r>
          <rPr>
            <b/>
            <sz val="9"/>
            <color indexed="81"/>
            <rFont val="Tahoma"/>
            <family val="2"/>
          </rPr>
          <t>Liu, Yiou:</t>
        </r>
        <r>
          <rPr>
            <sz val="9"/>
            <color indexed="81"/>
            <rFont val="Tahoma"/>
            <family val="2"/>
          </rPr>
          <t xml:space="preserve">
Changed from 12,716,227 to 21,067,717 in 3rd close due to BPA Transmission adj JE of $8,351,490</t>
        </r>
      </text>
    </comment>
  </commentList>
</comments>
</file>

<file path=xl/comments2.xml><?xml version="1.0" encoding="utf-8"?>
<comments xmlns="http://schemas.openxmlformats.org/spreadsheetml/2006/main">
  <authors>
    <author>Liu, Yiou</author>
    <author>amoore</author>
  </authors>
  <commentList>
    <comment ref="H12" authorId="0" shapeId="0">
      <text>
        <r>
          <rPr>
            <b/>
            <sz val="9"/>
            <color indexed="81"/>
            <rFont val="Tahoma"/>
            <family val="2"/>
          </rPr>
          <t>Liu, Yiou:</t>
        </r>
        <r>
          <rPr>
            <sz val="9"/>
            <color indexed="81"/>
            <rFont val="Tahoma"/>
            <family val="2"/>
          </rPr>
          <t xml:space="preserve">
We don't have $40M cap anymore.</t>
        </r>
      </text>
    </comment>
    <comment ref="A87" authorId="1" shapeId="0">
      <text>
        <r>
          <rPr>
            <b/>
            <sz val="8"/>
            <color indexed="81"/>
            <rFont val="Tahoma"/>
            <family val="2"/>
          </rPr>
          <t>amoore:</t>
        </r>
        <r>
          <rPr>
            <sz val="8"/>
            <color indexed="81"/>
            <rFont val="Tahoma"/>
            <family val="2"/>
          </rPr>
          <t xml:space="preserve">
PCA 7 runs January - December 2008</t>
        </r>
      </text>
    </comment>
    <comment ref="A100" authorId="1" shapeId="0">
      <text>
        <r>
          <rPr>
            <b/>
            <sz val="8"/>
            <color indexed="81"/>
            <rFont val="Tahoma"/>
            <family val="2"/>
          </rPr>
          <t>amoore:</t>
        </r>
        <r>
          <rPr>
            <sz val="8"/>
            <color indexed="81"/>
            <rFont val="Tahoma"/>
            <family val="2"/>
          </rPr>
          <t xml:space="preserve">
PCA 8 runs January - December 2009</t>
        </r>
      </text>
    </comment>
    <comment ref="A113" authorId="1" shapeId="0">
      <text>
        <r>
          <rPr>
            <b/>
            <sz val="8"/>
            <color indexed="81"/>
            <rFont val="Tahoma"/>
            <family val="2"/>
          </rPr>
          <t>amoore:</t>
        </r>
        <r>
          <rPr>
            <sz val="8"/>
            <color indexed="81"/>
            <rFont val="Tahoma"/>
            <family val="2"/>
          </rPr>
          <t xml:space="preserve">
PCA 9 runs January - December 2010</t>
        </r>
      </text>
    </comment>
    <comment ref="A126" authorId="1" shapeId="0">
      <text>
        <r>
          <rPr>
            <b/>
            <sz val="8"/>
            <color indexed="81"/>
            <rFont val="Tahoma"/>
            <family val="2"/>
          </rPr>
          <t>amoore:</t>
        </r>
        <r>
          <rPr>
            <sz val="8"/>
            <color indexed="81"/>
            <rFont val="Tahoma"/>
            <family val="2"/>
          </rPr>
          <t xml:space="preserve">
PCA 10 runs January - December 2011.
</t>
        </r>
      </text>
    </comment>
    <comment ref="A139" authorId="1" shapeId="0">
      <text>
        <r>
          <rPr>
            <b/>
            <sz val="8"/>
            <color indexed="81"/>
            <rFont val="Tahoma"/>
            <family val="2"/>
          </rPr>
          <t>amoore:</t>
        </r>
        <r>
          <rPr>
            <sz val="8"/>
            <color indexed="81"/>
            <rFont val="Tahoma"/>
            <family val="2"/>
          </rPr>
          <t xml:space="preserve">
PCA 11 runs January - December 2012.
</t>
        </r>
      </text>
    </comment>
    <comment ref="A152" authorId="1" shapeId="0">
      <text>
        <r>
          <rPr>
            <b/>
            <sz val="8"/>
            <color indexed="81"/>
            <rFont val="Tahoma"/>
            <family val="2"/>
          </rPr>
          <t>amoore:</t>
        </r>
        <r>
          <rPr>
            <sz val="8"/>
            <color indexed="81"/>
            <rFont val="Tahoma"/>
            <family val="2"/>
          </rPr>
          <t xml:space="preserve">
PCA 12 runs January - December 2013
.
</t>
        </r>
      </text>
    </comment>
    <comment ref="A165" authorId="1" shapeId="0">
      <text>
        <r>
          <rPr>
            <b/>
            <sz val="8"/>
            <color indexed="81"/>
            <rFont val="Tahoma"/>
            <family val="2"/>
          </rPr>
          <t>amoore:</t>
        </r>
        <r>
          <rPr>
            <sz val="8"/>
            <color indexed="81"/>
            <rFont val="Tahoma"/>
            <family val="2"/>
          </rPr>
          <t xml:space="preserve">
PCA 13 runs January - December 2014.
</t>
        </r>
      </text>
    </comment>
    <comment ref="A178" authorId="1" shapeId="0">
      <text>
        <r>
          <rPr>
            <b/>
            <sz val="8"/>
            <color indexed="81"/>
            <rFont val="Tahoma"/>
            <family val="2"/>
          </rPr>
          <t>amoore:</t>
        </r>
        <r>
          <rPr>
            <sz val="8"/>
            <color indexed="81"/>
            <rFont val="Tahoma"/>
            <family val="2"/>
          </rPr>
          <t xml:space="preserve">
PCA 14 runs January - December 2015.
</t>
        </r>
      </text>
    </comment>
    <comment ref="A191" authorId="1" shapeId="0">
      <text>
        <r>
          <rPr>
            <b/>
            <sz val="8"/>
            <color indexed="81"/>
            <rFont val="Tahoma"/>
            <family val="2"/>
          </rPr>
          <t>amoore:</t>
        </r>
        <r>
          <rPr>
            <sz val="8"/>
            <color indexed="81"/>
            <rFont val="Tahoma"/>
            <family val="2"/>
          </rPr>
          <t xml:space="preserve">
PCA 15 runs January - December 2016.
</t>
        </r>
      </text>
    </comment>
    <comment ref="A204" authorId="1" shapeId="0">
      <text>
        <r>
          <rPr>
            <b/>
            <sz val="8"/>
            <color indexed="81"/>
            <rFont val="Tahoma"/>
            <family val="2"/>
          </rPr>
          <t>amoore:</t>
        </r>
        <r>
          <rPr>
            <sz val="8"/>
            <color indexed="81"/>
            <rFont val="Tahoma"/>
            <family val="2"/>
          </rPr>
          <t xml:space="preserve">
PCA 16 runs January - December 2017.
</t>
        </r>
      </text>
    </comment>
    <comment ref="A217" authorId="1" shapeId="0">
      <text>
        <r>
          <rPr>
            <b/>
            <sz val="8"/>
            <color indexed="81"/>
            <rFont val="Tahoma"/>
            <family val="2"/>
          </rPr>
          <t>amoore:</t>
        </r>
        <r>
          <rPr>
            <sz val="8"/>
            <color indexed="81"/>
            <rFont val="Tahoma"/>
            <family val="2"/>
          </rPr>
          <t xml:space="preserve">
PCA 17 runs January - December 2018.
</t>
        </r>
      </text>
    </comment>
    <comment ref="A230" authorId="1" shapeId="0">
      <text>
        <r>
          <rPr>
            <b/>
            <sz val="8"/>
            <color indexed="81"/>
            <rFont val="Tahoma"/>
            <family val="2"/>
          </rPr>
          <t>amoore:</t>
        </r>
        <r>
          <rPr>
            <sz val="8"/>
            <color indexed="81"/>
            <rFont val="Tahoma"/>
            <family val="2"/>
          </rPr>
          <t xml:space="preserve">
PCA 18 runs January - December 2019.
</t>
        </r>
      </text>
    </comment>
    <comment ref="A245" authorId="1" shapeId="0">
      <text>
        <r>
          <rPr>
            <b/>
            <sz val="8"/>
            <color indexed="81"/>
            <rFont val="Tahoma"/>
            <family val="2"/>
          </rPr>
          <t>amoore:</t>
        </r>
        <r>
          <rPr>
            <sz val="8"/>
            <color indexed="81"/>
            <rFont val="Tahoma"/>
            <family val="2"/>
          </rPr>
          <t xml:space="preserve">
PCA 19 runs January - December 2020.
</t>
        </r>
      </text>
    </comment>
    <comment ref="A260" authorId="1" shapeId="0">
      <text>
        <r>
          <rPr>
            <b/>
            <sz val="8"/>
            <color indexed="81"/>
            <rFont val="Tahoma"/>
            <family val="2"/>
          </rPr>
          <t>amoore:</t>
        </r>
        <r>
          <rPr>
            <sz val="8"/>
            <color indexed="81"/>
            <rFont val="Tahoma"/>
            <family val="2"/>
          </rPr>
          <t xml:space="preserve">
PCA 20 runs January - December 2021.
</t>
        </r>
      </text>
    </comment>
    <comment ref="A273" authorId="1" shapeId="0">
      <text>
        <r>
          <rPr>
            <b/>
            <sz val="8"/>
            <color indexed="81"/>
            <rFont val="Tahoma"/>
            <family val="2"/>
          </rPr>
          <t>amoore:</t>
        </r>
        <r>
          <rPr>
            <sz val="8"/>
            <color indexed="81"/>
            <rFont val="Tahoma"/>
            <family val="2"/>
          </rPr>
          <t xml:space="preserve">
PCA 20 runs January - December 2021.
</t>
        </r>
      </text>
    </comment>
    <comment ref="B297" authorId="0" shapeId="0">
      <text>
        <r>
          <rPr>
            <b/>
            <sz val="9"/>
            <color indexed="81"/>
            <rFont val="Tahoma"/>
            <family val="2"/>
          </rPr>
          <t>Liu, Yiou:</t>
        </r>
        <r>
          <rPr>
            <sz val="9"/>
            <color indexed="81"/>
            <rFont val="Tahoma"/>
            <family val="2"/>
          </rPr>
          <t xml:space="preserve">
Below $17M</t>
        </r>
      </text>
    </comment>
    <comment ref="B298" authorId="0" shapeId="0">
      <text>
        <r>
          <rPr>
            <b/>
            <sz val="9"/>
            <color indexed="81"/>
            <rFont val="Tahoma"/>
            <family val="2"/>
          </rPr>
          <t>Liu, Yiou:</t>
        </r>
        <r>
          <rPr>
            <sz val="9"/>
            <color indexed="81"/>
            <rFont val="Tahoma"/>
            <family val="2"/>
          </rPr>
          <t xml:space="preserve">
$17M to $40M. If our cost is higher than what we collected from customer, and we have a positive imbalance</t>
        </r>
      </text>
    </comment>
    <comment ref="B299" authorId="0" shapeId="0">
      <text>
        <r>
          <rPr>
            <b/>
            <sz val="9"/>
            <color indexed="81"/>
            <rFont val="Tahoma"/>
            <family val="2"/>
          </rPr>
          <t>Liu, Yiou:</t>
        </r>
        <r>
          <rPr>
            <sz val="9"/>
            <color indexed="81"/>
            <rFont val="Tahoma"/>
            <family val="2"/>
          </rPr>
          <t xml:space="preserve">
$17M to $40M. If our cost is lower than what we collected from customer, and we have a negative imbalance</t>
        </r>
      </text>
    </comment>
    <comment ref="B300" authorId="0" shapeId="0">
      <text>
        <r>
          <rPr>
            <b/>
            <sz val="9"/>
            <color indexed="81"/>
            <rFont val="Tahoma"/>
            <family val="2"/>
          </rPr>
          <t>Liu, Yiou:</t>
        </r>
        <r>
          <rPr>
            <sz val="9"/>
            <color indexed="81"/>
            <rFont val="Tahoma"/>
            <family val="2"/>
          </rPr>
          <t xml:space="preserve">
The part of amount above $40M</t>
        </r>
      </text>
    </comment>
  </commentList>
</comments>
</file>

<file path=xl/comments3.xml><?xml version="1.0" encoding="utf-8"?>
<comments xmlns="http://schemas.openxmlformats.org/spreadsheetml/2006/main">
  <authors>
    <author>amoore</author>
    <author>PSE</author>
    <author>Moore, Annette</author>
  </authors>
  <commentList>
    <comment ref="K35"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K39"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N43" authorId="1" shapeId="0">
      <text>
        <r>
          <rPr>
            <b/>
            <sz val="8"/>
            <color indexed="81"/>
            <rFont val="Tahoma"/>
            <family val="2"/>
          </rPr>
          <t>PSE:</t>
        </r>
        <r>
          <rPr>
            <sz val="8"/>
            <color indexed="81"/>
            <rFont val="Tahoma"/>
            <family val="2"/>
          </rPr>
          <t xml:space="preserve">
Interest reduced 437.54 due to incorrect rate used for July 4.25% was used, it should have been 4.00%
</t>
        </r>
      </text>
    </comment>
    <comment ref="N44" authorId="1" shapeId="0">
      <text>
        <r>
          <rPr>
            <b/>
            <sz val="8"/>
            <color indexed="81"/>
            <rFont val="Tahoma"/>
            <family val="2"/>
          </rPr>
          <t>PSE:</t>
        </r>
        <r>
          <rPr>
            <sz val="8"/>
            <color indexed="81"/>
            <rFont val="Tahoma"/>
            <family val="2"/>
          </rPr>
          <t xml:space="preserve">
Interest reduced 14.59 due to incorrect rate used for July 4.25% was used, it should have been 4.00%
</t>
        </r>
      </text>
    </comment>
    <comment ref="K59"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N67" authorId="1" shapeId="0">
      <text>
        <r>
          <rPr>
            <b/>
            <sz val="8"/>
            <color indexed="81"/>
            <rFont val="Tahoma"/>
            <family val="2"/>
          </rPr>
          <t>PSE:</t>
        </r>
        <r>
          <rPr>
            <sz val="8"/>
            <color indexed="81"/>
            <rFont val="Tahoma"/>
            <family val="2"/>
          </rPr>
          <t xml:space="preserve">
Interest reduced 437.54 due to incorrect rate used for July 4.25% was used, it should have been 4.00%
</t>
        </r>
      </text>
    </comment>
    <comment ref="N68" authorId="1" shapeId="0">
      <text>
        <r>
          <rPr>
            <b/>
            <sz val="8"/>
            <color indexed="81"/>
            <rFont val="Tahoma"/>
            <family val="2"/>
          </rPr>
          <t>PSE:</t>
        </r>
        <r>
          <rPr>
            <sz val="8"/>
            <color indexed="81"/>
            <rFont val="Tahoma"/>
            <family val="2"/>
          </rPr>
          <t xml:space="preserve">
Interest reduced 14.59 due to incorrect rate used for July 4.25% was used, it should have been 4.00%
</t>
        </r>
      </text>
    </comment>
    <comment ref="K83"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N85" authorId="0" shapeId="0">
      <text>
        <r>
          <rPr>
            <b/>
            <sz val="8"/>
            <color indexed="81"/>
            <rFont val="Tahoma"/>
            <family val="2"/>
          </rPr>
          <t>amoore:</t>
        </r>
        <r>
          <rPr>
            <sz val="8"/>
            <color indexed="81"/>
            <rFont val="Tahoma"/>
            <family val="2"/>
          </rPr>
          <t xml:space="preserve">
Includes $(7,999.01) for correction of prior period  interest. April'04,'05,'06 and June'04.</t>
        </r>
      </text>
    </comment>
    <comment ref="N87" authorId="0" shapeId="0">
      <text>
        <r>
          <rPr>
            <b/>
            <sz val="8"/>
            <color indexed="81"/>
            <rFont val="Tahoma"/>
            <family val="2"/>
          </rPr>
          <t>amoore:</t>
        </r>
        <r>
          <rPr>
            <sz val="8"/>
            <color indexed="81"/>
            <rFont val="Tahoma"/>
            <family val="2"/>
          </rPr>
          <t xml:space="preserve">
Includes adj of $(1,472) for correction of Hopkins Ridge tax depreciaton (from Rates Dept.)</t>
        </r>
      </text>
    </comment>
    <comment ref="B89" authorId="0" shapeId="0">
      <text>
        <r>
          <rPr>
            <b/>
            <sz val="8"/>
            <color indexed="81"/>
            <rFont val="Tahoma"/>
            <family val="2"/>
          </rPr>
          <t>amoore:</t>
        </r>
        <r>
          <rPr>
            <sz val="8"/>
            <color indexed="81"/>
            <rFont val="Tahoma"/>
            <family val="2"/>
          </rPr>
          <t xml:space="preserve">
July 2006</t>
        </r>
      </text>
    </comment>
    <comment ref="B101" authorId="0" shapeId="0">
      <text>
        <r>
          <rPr>
            <b/>
            <sz val="8"/>
            <color indexed="81"/>
            <rFont val="Tahoma"/>
            <family val="2"/>
          </rPr>
          <t>amoore:</t>
        </r>
        <r>
          <rPr>
            <sz val="8"/>
            <color indexed="81"/>
            <rFont val="Tahoma"/>
            <family val="2"/>
          </rPr>
          <t xml:space="preserve">
January 2007
</t>
        </r>
      </text>
    </comment>
    <comment ref="B125" authorId="0" shapeId="0">
      <text>
        <r>
          <rPr>
            <b/>
            <sz val="8"/>
            <color indexed="81"/>
            <rFont val="Tahoma"/>
            <family val="2"/>
          </rPr>
          <t>amoore:</t>
        </r>
        <r>
          <rPr>
            <sz val="8"/>
            <color indexed="81"/>
            <rFont val="Tahoma"/>
            <family val="2"/>
          </rPr>
          <t xml:space="preserve">
January 2008
</t>
        </r>
      </text>
    </comment>
    <comment ref="B149" authorId="0" shapeId="0">
      <text>
        <r>
          <rPr>
            <b/>
            <sz val="8"/>
            <color indexed="81"/>
            <rFont val="Tahoma"/>
            <family val="2"/>
          </rPr>
          <t>amoore:</t>
        </r>
        <r>
          <rPr>
            <sz val="8"/>
            <color indexed="81"/>
            <rFont val="Tahoma"/>
            <family val="2"/>
          </rPr>
          <t xml:space="preserve">
January 2009
</t>
        </r>
      </text>
    </comment>
    <comment ref="B173" authorId="0" shapeId="0">
      <text>
        <r>
          <rPr>
            <b/>
            <sz val="8"/>
            <color indexed="81"/>
            <rFont val="Tahoma"/>
            <family val="2"/>
          </rPr>
          <t>amoore:</t>
        </r>
        <r>
          <rPr>
            <sz val="8"/>
            <color indexed="81"/>
            <rFont val="Tahoma"/>
            <family val="2"/>
          </rPr>
          <t xml:space="preserve">
January 2010
</t>
        </r>
      </text>
    </comment>
    <comment ref="B197" authorId="0" shapeId="0">
      <text>
        <r>
          <rPr>
            <b/>
            <sz val="8"/>
            <color indexed="81"/>
            <rFont val="Tahoma"/>
            <family val="2"/>
          </rPr>
          <t>amoore:</t>
        </r>
        <r>
          <rPr>
            <sz val="8"/>
            <color indexed="81"/>
            <rFont val="Tahoma"/>
            <family val="2"/>
          </rPr>
          <t xml:space="preserve">
January 2011
</t>
        </r>
      </text>
    </comment>
    <comment ref="B221" authorId="0" shapeId="0">
      <text>
        <r>
          <rPr>
            <b/>
            <sz val="8"/>
            <color indexed="81"/>
            <rFont val="Tahoma"/>
            <family val="2"/>
          </rPr>
          <t>amoore:</t>
        </r>
        <r>
          <rPr>
            <sz val="8"/>
            <color indexed="81"/>
            <rFont val="Tahoma"/>
            <family val="2"/>
          </rPr>
          <t xml:space="preserve">
January 2012
</t>
        </r>
      </text>
    </comment>
    <comment ref="B245" authorId="0" shapeId="0">
      <text>
        <r>
          <rPr>
            <b/>
            <sz val="8"/>
            <color indexed="81"/>
            <rFont val="Tahoma"/>
            <family val="2"/>
          </rPr>
          <t>amoore:</t>
        </r>
        <r>
          <rPr>
            <sz val="8"/>
            <color indexed="81"/>
            <rFont val="Tahoma"/>
            <family val="2"/>
          </rPr>
          <t xml:space="preserve">
January 2013
</t>
        </r>
      </text>
    </comment>
    <comment ref="B269" authorId="0" shapeId="0">
      <text>
        <r>
          <rPr>
            <b/>
            <sz val="8"/>
            <color indexed="81"/>
            <rFont val="Tahoma"/>
            <family val="2"/>
          </rPr>
          <t>amoore:</t>
        </r>
        <r>
          <rPr>
            <sz val="8"/>
            <color indexed="81"/>
            <rFont val="Tahoma"/>
            <family val="2"/>
          </rPr>
          <t xml:space="preserve">
January 2014
</t>
        </r>
      </text>
    </comment>
    <comment ref="B293" authorId="0" shapeId="0">
      <text>
        <r>
          <rPr>
            <b/>
            <sz val="8"/>
            <color indexed="81"/>
            <rFont val="Tahoma"/>
            <family val="2"/>
          </rPr>
          <t>amoore:</t>
        </r>
        <r>
          <rPr>
            <sz val="8"/>
            <color indexed="81"/>
            <rFont val="Tahoma"/>
            <family val="2"/>
          </rPr>
          <t xml:space="preserve">
January 2015
</t>
        </r>
      </text>
    </comment>
    <comment ref="B317" authorId="0" shapeId="0">
      <text>
        <r>
          <rPr>
            <b/>
            <sz val="8"/>
            <color indexed="81"/>
            <rFont val="Tahoma"/>
            <family val="2"/>
          </rPr>
          <t>amoore:</t>
        </r>
        <r>
          <rPr>
            <sz val="8"/>
            <color indexed="81"/>
            <rFont val="Tahoma"/>
            <family val="2"/>
          </rPr>
          <t xml:space="preserve">
January 2016
</t>
        </r>
      </text>
    </comment>
    <comment ref="B341" authorId="0" shapeId="0">
      <text>
        <r>
          <rPr>
            <b/>
            <sz val="8"/>
            <color indexed="81"/>
            <rFont val="Tahoma"/>
            <family val="2"/>
          </rPr>
          <t>amoore:</t>
        </r>
        <r>
          <rPr>
            <sz val="8"/>
            <color indexed="81"/>
            <rFont val="Tahoma"/>
            <family val="2"/>
          </rPr>
          <t xml:space="preserve">
January 2017</t>
        </r>
      </text>
    </comment>
    <comment ref="B365" authorId="0" shapeId="0">
      <text>
        <r>
          <rPr>
            <b/>
            <sz val="8"/>
            <color indexed="81"/>
            <rFont val="Tahoma"/>
            <family val="2"/>
          </rPr>
          <t>amoore:</t>
        </r>
        <r>
          <rPr>
            <sz val="8"/>
            <color indexed="81"/>
            <rFont val="Tahoma"/>
            <family val="2"/>
          </rPr>
          <t xml:space="preserve">
January 2018
</t>
        </r>
      </text>
    </comment>
    <comment ref="N387" authorId="2" shapeId="0">
      <text>
        <r>
          <rPr>
            <b/>
            <sz val="8"/>
            <color indexed="81"/>
            <rFont val="Tahoma"/>
            <family val="2"/>
          </rPr>
          <t>Moore, Annette:</t>
        </r>
        <r>
          <rPr>
            <sz val="8"/>
            <color indexed="81"/>
            <rFont val="Tahoma"/>
            <family val="2"/>
          </rPr>
          <t xml:space="preserve">
Dec'18 interest was written off in Nov'20 so that PCA #17 would properly align with the 2019 PCA filing in UE-200398.</t>
        </r>
      </text>
    </comment>
    <comment ref="N388" authorId="2" shapeId="0">
      <text>
        <r>
          <rPr>
            <b/>
            <sz val="8"/>
            <color indexed="81"/>
            <rFont val="Tahoma"/>
            <family val="2"/>
          </rPr>
          <t>Moore, Annette:</t>
        </r>
        <r>
          <rPr>
            <sz val="8"/>
            <color indexed="81"/>
            <rFont val="Tahoma"/>
            <family val="2"/>
          </rPr>
          <t xml:space="preserve">
Dec'18 interest was written off in Nov'20 so that PCA #17 would properly align with the 2019 PCA filing in UE-200398.</t>
        </r>
      </text>
    </comment>
    <comment ref="B389" authorId="0" shapeId="0">
      <text>
        <r>
          <rPr>
            <b/>
            <sz val="8"/>
            <color indexed="81"/>
            <rFont val="Tahoma"/>
            <family val="2"/>
          </rPr>
          <t>amoore:</t>
        </r>
        <r>
          <rPr>
            <sz val="8"/>
            <color indexed="81"/>
            <rFont val="Tahoma"/>
            <family val="2"/>
          </rPr>
          <t xml:space="preserve">
January 2019
</t>
        </r>
      </text>
    </comment>
    <comment ref="B413" authorId="0" shapeId="0">
      <text>
        <r>
          <rPr>
            <b/>
            <sz val="8"/>
            <color indexed="81"/>
            <rFont val="Tahoma"/>
            <family val="2"/>
          </rPr>
          <t>amoore:</t>
        </r>
        <r>
          <rPr>
            <sz val="8"/>
            <color indexed="81"/>
            <rFont val="Tahoma"/>
            <family val="2"/>
          </rPr>
          <t xml:space="preserve">
January 2020
</t>
        </r>
      </text>
    </comment>
    <comment ref="B438" authorId="0" shapeId="0">
      <text>
        <r>
          <rPr>
            <b/>
            <sz val="8"/>
            <color indexed="81"/>
            <rFont val="Tahoma"/>
            <family val="2"/>
          </rPr>
          <t>amoore:</t>
        </r>
        <r>
          <rPr>
            <sz val="8"/>
            <color indexed="81"/>
            <rFont val="Tahoma"/>
            <family val="2"/>
          </rPr>
          <t xml:space="preserve">
January 2021
</t>
        </r>
      </text>
    </comment>
    <comment ref="B463" authorId="0" shapeId="0">
      <text>
        <r>
          <rPr>
            <b/>
            <sz val="8"/>
            <color indexed="81"/>
            <rFont val="Tahoma"/>
            <family val="2"/>
          </rPr>
          <t>amoore:</t>
        </r>
        <r>
          <rPr>
            <sz val="8"/>
            <color indexed="81"/>
            <rFont val="Tahoma"/>
            <family val="2"/>
          </rPr>
          <t xml:space="preserve">
January 2021
</t>
        </r>
      </text>
    </comment>
  </commentList>
</comments>
</file>

<file path=xl/comments4.xml><?xml version="1.0" encoding="utf-8"?>
<comments xmlns="http://schemas.openxmlformats.org/spreadsheetml/2006/main">
  <authors>
    <author>Annette Moore</author>
  </authors>
  <commentList>
    <comment ref="D10" authorId="0" shapeId="0">
      <text>
        <r>
          <rPr>
            <b/>
            <sz val="9"/>
            <color indexed="81"/>
            <rFont val="Tahoma"/>
            <family val="2"/>
          </rPr>
          <t>Annette Moore:</t>
        </r>
        <r>
          <rPr>
            <sz val="9"/>
            <color indexed="81"/>
            <rFont val="Tahoma"/>
            <family val="2"/>
          </rPr>
          <t xml:space="preserve">
45600074 is Philips Steam Sale.  Happens infrequently.</t>
        </r>
      </text>
    </comment>
  </commentList>
</comments>
</file>

<file path=xl/comments5.xml><?xml version="1.0" encoding="utf-8"?>
<comments xmlns="http://schemas.openxmlformats.org/spreadsheetml/2006/main">
  <authors>
    <author>amoore</author>
    <author>Moore, Annette</author>
    <author>Liu, Yiou</author>
  </authors>
  <commentList>
    <comment ref="C21" authorId="0" shapeId="0">
      <text>
        <r>
          <rPr>
            <b/>
            <sz val="8"/>
            <color indexed="81"/>
            <rFont val="Tahoma"/>
            <family val="2"/>
          </rPr>
          <t>amoore:</t>
        </r>
        <r>
          <rPr>
            <sz val="8"/>
            <color indexed="81"/>
            <rFont val="Tahoma"/>
            <family val="2"/>
          </rPr>
          <t xml:space="preserve">
B1 used to be B..  Re-lettered when revised Summary
</t>
        </r>
      </text>
    </comment>
    <comment ref="C31" authorId="0" shapeId="0">
      <text>
        <r>
          <rPr>
            <b/>
            <sz val="8"/>
            <color indexed="81"/>
            <rFont val="Tahoma"/>
            <family val="2"/>
          </rPr>
          <t>amoore:</t>
        </r>
        <r>
          <rPr>
            <sz val="8"/>
            <color indexed="81"/>
            <rFont val="Tahoma"/>
            <family val="2"/>
          </rPr>
          <t xml:space="preserve">
C1 used to be C..  Re-lettered when revised Summary
</t>
        </r>
      </text>
    </comment>
    <comment ref="Z35" authorId="0" shapeId="0">
      <text>
        <r>
          <rPr>
            <b/>
            <sz val="8"/>
            <color indexed="81"/>
            <rFont val="Tahoma"/>
            <family val="2"/>
          </rPr>
          <t>amoore:</t>
        </r>
        <r>
          <rPr>
            <sz val="8"/>
            <color indexed="81"/>
            <rFont val="Tahoma"/>
            <family val="2"/>
          </rPr>
          <t xml:space="preserve">
B used to be note D.  Re-lettered when revised summary.</t>
        </r>
      </text>
    </comment>
    <comment ref="C39" authorId="0" shapeId="0">
      <text>
        <r>
          <rPr>
            <b/>
            <sz val="8"/>
            <color indexed="81"/>
            <rFont val="Tahoma"/>
            <family val="2"/>
          </rPr>
          <t>amoore:</t>
        </r>
        <r>
          <rPr>
            <sz val="8"/>
            <color indexed="81"/>
            <rFont val="Tahoma"/>
            <family val="2"/>
          </rPr>
          <t xml:space="preserve">
B used to be note D.  Re-lettered when revised summary.</t>
        </r>
      </text>
    </comment>
    <comment ref="C45" authorId="0" shapeId="0">
      <text>
        <r>
          <rPr>
            <b/>
            <sz val="8"/>
            <color indexed="81"/>
            <rFont val="Tahoma"/>
            <family val="2"/>
          </rPr>
          <t>amoore:</t>
        </r>
        <r>
          <rPr>
            <sz val="8"/>
            <color indexed="81"/>
            <rFont val="Tahoma"/>
            <family val="2"/>
          </rPr>
          <t xml:space="preserve">
(C) used to be (E)</t>
        </r>
      </text>
    </comment>
    <comment ref="C47" authorId="0" shapeId="0">
      <text>
        <r>
          <rPr>
            <b/>
            <sz val="8"/>
            <color indexed="81"/>
            <rFont val="Tahoma"/>
            <family val="2"/>
          </rPr>
          <t>amoore:</t>
        </r>
        <r>
          <rPr>
            <sz val="8"/>
            <color indexed="81"/>
            <rFont val="Tahoma"/>
            <family val="2"/>
          </rPr>
          <t xml:space="preserve">
(D) used to be (F)</t>
        </r>
      </text>
    </comment>
    <comment ref="Y277" authorId="1" shapeId="0">
      <text>
        <r>
          <rPr>
            <b/>
            <sz val="9"/>
            <color indexed="81"/>
            <rFont val="Tahoma"/>
            <family val="2"/>
          </rPr>
          <t>Moore, Annette:</t>
        </r>
        <r>
          <rPr>
            <sz val="9"/>
            <color indexed="81"/>
            <rFont val="Tahoma"/>
            <family val="2"/>
          </rPr>
          <t xml:space="preserve">
-1  for rounding</t>
        </r>
      </text>
    </comment>
    <comment ref="S323" authorId="2" shapeId="0">
      <text>
        <r>
          <rPr>
            <b/>
            <sz val="9"/>
            <color indexed="81"/>
            <rFont val="Tahoma"/>
            <family val="2"/>
          </rPr>
          <t>Liu, Yiou:</t>
        </r>
        <r>
          <rPr>
            <sz val="9"/>
            <color indexed="81"/>
            <rFont val="Tahoma"/>
            <family val="2"/>
          </rPr>
          <t xml:space="preserve">
no interest on this residual balance</t>
        </r>
      </text>
    </comment>
    <comment ref="P346" authorId="1" shapeId="0">
      <text>
        <r>
          <rPr>
            <b/>
            <sz val="9"/>
            <color indexed="81"/>
            <rFont val="Tahoma"/>
            <family val="2"/>
          </rPr>
          <t>Moore, Annette:</t>
        </r>
        <r>
          <rPr>
            <sz val="9"/>
            <color indexed="81"/>
            <rFont val="Tahoma"/>
            <family val="2"/>
          </rPr>
          <t xml:space="preserve">
PCA #17 was revised for disallowed costs</t>
        </r>
      </text>
    </comment>
  </commentList>
</comments>
</file>

<file path=xl/sharedStrings.xml><?xml version="1.0" encoding="utf-8"?>
<sst xmlns="http://schemas.openxmlformats.org/spreadsheetml/2006/main" count="1027" uniqueCount="427">
  <si>
    <t>7.</t>
  </si>
  <si>
    <t>Calculation of Customer Interest Portion</t>
  </si>
  <si>
    <t>6.</t>
  </si>
  <si>
    <t>Application of the Sharing Bands to the PCA Mechanism Calculation</t>
  </si>
  <si>
    <t>5.</t>
  </si>
  <si>
    <t>4.</t>
  </si>
  <si>
    <t>3.</t>
  </si>
  <si>
    <t>Power Cost Summary</t>
  </si>
  <si>
    <t>2.</t>
  </si>
  <si>
    <t xml:space="preserve">Exhibits in Support of Updated Power Cost Rate: </t>
  </si>
  <si>
    <t>1.</t>
  </si>
  <si>
    <t>Tab Name</t>
  </si>
  <si>
    <t xml:space="preserve">Index </t>
  </si>
  <si>
    <t>Power Cost Adjustment Mechanism</t>
  </si>
  <si>
    <t xml:space="preserve">      Puget Sound Energy</t>
  </si>
  <si>
    <t>Exh. SEF-3 page 1 of 6</t>
  </si>
  <si>
    <t>Exhibit A-1 – Power Cost Rate Approved in UE-200980</t>
  </si>
  <si>
    <t>Cumulative</t>
  </si>
  <si>
    <t>PCA Period 19 Rec</t>
  </si>
  <si>
    <t>12 mo end 12.31.20</t>
  </si>
  <si>
    <t>PCA Period 18 Rec</t>
  </si>
  <si>
    <t>12 mo end 12.31.19</t>
  </si>
  <si>
    <t>12 mo end 12.31.18</t>
  </si>
  <si>
    <t>12 mo end 12.31.17</t>
  </si>
  <si>
    <t>12 mo end 12.31.16</t>
  </si>
  <si>
    <t>12 mo end 12.31.15</t>
  </si>
  <si>
    <t>12 mo end 12.31.14</t>
  </si>
  <si>
    <t>12 mo end 12.31.13</t>
  </si>
  <si>
    <t>12 mo end 12.31.12</t>
  </si>
  <si>
    <t>12 mo end 12.31.11</t>
  </si>
  <si>
    <t>12 mo end 12.31.10</t>
  </si>
  <si>
    <t>12 mo end 12.31.09</t>
  </si>
  <si>
    <t>12 mo end 12.31.08</t>
  </si>
  <si>
    <t>12 mo end 12.31.07</t>
  </si>
  <si>
    <t>6 mo end 12.31.06</t>
  </si>
  <si>
    <t>12 mo end 6.30.06</t>
  </si>
  <si>
    <t>12 mo end 6.30.05</t>
  </si>
  <si>
    <t>12 mo end 6.30.04</t>
  </si>
  <si>
    <t>12 mo end 6.30.03</t>
  </si>
  <si>
    <t>Total Customer Share With Interest</t>
  </si>
  <si>
    <t>Customer Interest</t>
  </si>
  <si>
    <t>Customers</t>
  </si>
  <si>
    <t>Company</t>
  </si>
  <si>
    <t>Total Cost Over (Under) Baseline</t>
  </si>
  <si>
    <t>Wholesale Customers</t>
  </si>
  <si>
    <t>Difference</t>
  </si>
  <si>
    <t>Baseline</t>
  </si>
  <si>
    <t>Actual</t>
  </si>
  <si>
    <t>PCA Period</t>
  </si>
  <si>
    <t>Time Period</t>
  </si>
  <si>
    <t>Allocation of Power Costs</t>
  </si>
  <si>
    <t>Power Costs</t>
  </si>
  <si>
    <t>Description</t>
  </si>
  <si>
    <t>Cumulative Amounts</t>
  </si>
  <si>
    <t>Power Cost Adjustment Summary</t>
  </si>
  <si>
    <t xml:space="preserve">Puget Sound Energy </t>
  </si>
  <si>
    <t>Current</t>
  </si>
  <si>
    <t>Period</t>
  </si>
  <si>
    <t>Row</t>
  </si>
  <si>
    <t>to Date</t>
  </si>
  <si>
    <t>Total Variable Component Actual</t>
  </si>
  <si>
    <t>FERC Acct.</t>
  </si>
  <si>
    <t>Steam Operating Fuel</t>
  </si>
  <si>
    <t>Other Power Generation Fuel</t>
  </si>
  <si>
    <t>Purchased &amp; Interchanged</t>
  </si>
  <si>
    <t>Purchases/Sales of Non-Core Gas</t>
  </si>
  <si>
    <t>45600080, 81</t>
  </si>
  <si>
    <t>Brokerage Fees</t>
  </si>
  <si>
    <t>Sales to Others</t>
  </si>
  <si>
    <t>Wheeling</t>
  </si>
  <si>
    <t>Montana Electric Energy Tax</t>
  </si>
  <si>
    <t>Subtotal Variable Components</t>
  </si>
  <si>
    <t>Adjustments</t>
  </si>
  <si>
    <t xml:space="preserve">  Centralia PPA ROR Equity Adjustment</t>
  </si>
  <si>
    <t>N/A</t>
  </si>
  <si>
    <t>Total allowable costs</t>
  </si>
  <si>
    <t xml:space="preserve">PCA period delivered load (Kwh) </t>
  </si>
  <si>
    <t>Green Direct - load</t>
  </si>
  <si>
    <t>Variable Baseline Rate</t>
  </si>
  <si>
    <t xml:space="preserve">July 1, 2021 -   </t>
  </si>
  <si>
    <t>Baseline Power Costs</t>
  </si>
  <si>
    <t>Imbalance for Sharing</t>
  </si>
  <si>
    <t xml:space="preserve"> Surcharge or underrecovery/(refund or overrecovery)</t>
  </si>
  <si>
    <t>Less Firm Wholesale</t>
  </si>
  <si>
    <t xml:space="preserve">July 1, 2021 -    </t>
  </si>
  <si>
    <t>Gross PCA</t>
  </si>
  <si>
    <t>Gross PCA Contra</t>
  </si>
  <si>
    <t>Cumulative Gross PCA</t>
  </si>
  <si>
    <t>Cumulative Gross PCA Contra</t>
  </si>
  <si>
    <t>1:  This schedule was derived from the PCA collaborative Exhibit B which was approved in Exhibit B to Attachment A to the Settlement Stipulation approved in Order 11 of Docket UE-130617 which is also included as Exhibit A in this petition. The row numbers presented correspond to that approved exhibit.</t>
  </si>
  <si>
    <t xml:space="preserve">Note:  Removal of the Green Direct load for Jan'21 - Jun'21 is priced at the monthly embedded market $/kWh used in the incremental cost analysis provided by PSE in the 2019 GRC.  Per the 2020 PCORC, as of July 2021 the Green Direct load is removed from the PCA period delivered load and the net delivered load is multiplied by the baseline rate.  </t>
  </si>
  <si>
    <t xml:space="preserve">Note: The EIM fixed costs are in the 2020 PCORC baseline rate so as of July 2021 there is no longer an Energy Imbalance Market Fixed Cost Adjustment </t>
  </si>
  <si>
    <t>Schedule B Backup  - Actual Costs</t>
  </si>
  <si>
    <t>FERC/Account</t>
  </si>
  <si>
    <t>Total</t>
  </si>
  <si>
    <t>Month</t>
  </si>
  <si>
    <t>Year</t>
  </si>
  <si>
    <t>Actual Power Costs:</t>
  </si>
  <si>
    <t>Actual amounts on Rows 1 - 8 are loaded automatically from SAP  PCA report GR55/ Z006 as of Aug'20.</t>
  </si>
  <si>
    <t>45600080/81</t>
  </si>
  <si>
    <t>Adjustments for Power Costs  -  (refer to Section 11 of Attachment A to the 2015 PCA Settlement in UE-130617).</t>
  </si>
  <si>
    <t>45600080,81,74</t>
  </si>
  <si>
    <t xml:space="preserve">Power Costs Included in PCA Schedule B </t>
  </si>
  <si>
    <t xml:space="preserve"> </t>
  </si>
  <si>
    <t>ELECTRIC RESULTS OF OPERATIONS</t>
  </si>
  <si>
    <t>CONVERSION FACTOR</t>
  </si>
  <si>
    <t>DESCRIPTION</t>
  </si>
  <si>
    <t>BAD DEBTS</t>
  </si>
  <si>
    <t>ANNUAL FILING FEE</t>
  </si>
  <si>
    <t>SUM OF TAXES OTHER</t>
  </si>
  <si>
    <t>Puget Sound Energy</t>
  </si>
  <si>
    <t>Actual Costs and Disallowance as recorded through the PCA Mechanism</t>
  </si>
  <si>
    <t>Actuals</t>
  </si>
  <si>
    <t>Difference (A)</t>
  </si>
  <si>
    <t>Wholesale Customer</t>
  </si>
  <si>
    <t>Company per PCA</t>
  </si>
  <si>
    <t>Customer per PCA</t>
  </si>
  <si>
    <t>Interest on Customer</t>
  </si>
  <si>
    <t>Total Customer per PCA</t>
  </si>
  <si>
    <t>Tenaska Disallowance Reserve</t>
  </si>
  <si>
    <t>PCA Year  (B)</t>
  </si>
  <si>
    <t>Monthly</t>
  </si>
  <si>
    <t xml:space="preserve">Cumulative </t>
  </si>
  <si>
    <t>Monthly (A)</t>
  </si>
  <si>
    <t>Cumulative (A)</t>
  </si>
  <si>
    <t>Monthly Monthly Difference (A)</t>
  </si>
  <si>
    <t>Cumulative Difference (A)</t>
  </si>
  <si>
    <t>(B1)</t>
  </si>
  <si>
    <t>(F)</t>
  </si>
  <si>
    <t>(C1)</t>
  </si>
  <si>
    <t>(B)</t>
  </si>
  <si>
    <t>(B) (C)</t>
  </si>
  <si>
    <t>(B) (D)</t>
  </si>
  <si>
    <t>1-4 - Cumulative Amounts</t>
  </si>
  <si>
    <t>Monthly Difference</t>
  </si>
  <si>
    <t>1-5 - Cumulative Amounts</t>
  </si>
  <si>
    <t>PCA Period (A)</t>
  </si>
  <si>
    <t>Monthly Difference (A)</t>
  </si>
  <si>
    <t>1-6 - Cumulative Amounts</t>
  </si>
  <si>
    <t>1-7 - Cumulative Amounts</t>
  </si>
  <si>
    <t>1-8 - Cumulative Amounts</t>
  </si>
  <si>
    <t xml:space="preserve">Monthly </t>
  </si>
  <si>
    <t>(C)</t>
  </si>
  <si>
    <t>1-9 - Cumulative Amounts</t>
  </si>
  <si>
    <t>1-10- Cumulative Amounts</t>
  </si>
  <si>
    <t>1-11- Cumulative Amounts</t>
  </si>
  <si>
    <t>1-12- Cumulative Amounts</t>
  </si>
  <si>
    <t>1-13- Cumulative Amounts</t>
  </si>
  <si>
    <t>1-14 - Cumulative Amounts</t>
  </si>
  <si>
    <t>1-15 - Cumulative Amounts</t>
  </si>
  <si>
    <t>(D)</t>
  </si>
  <si>
    <t>1-16 - Cumulative Amounts</t>
  </si>
  <si>
    <t>1-17 - Cumulative Amounts</t>
  </si>
  <si>
    <t>PCA Transfer</t>
  </si>
  <si>
    <t xml:space="preserve">Notes: </t>
  </si>
  <si>
    <t>Note: Following ongoing discussion with UTC Staff around Green Direct, it was determined that the Green Direct load should be removed in the tracking of the PCA mechanism.  Additionally, for the period between the program inception in November 2020 through the 2021 PCORC rate effective date, the load should be removed priced at the monthly prices used in the incremental cost analysis provided in the 2019 GRC.  PCA Yr #19 was revised and the cumulative revision was recorded in May 2021.  The cumulative revision to PCA Yr #20 was included in the May 2021 PCA.  As of July 2021, the Green Direct load is removed at the baseline rate per the 2020 PCORC.</t>
  </si>
  <si>
    <t xml:space="preserve">Note: A revision to the Schedule 95 Tarriff under Docket UE-200893 was filed to collect the customer share of the cumulative 2019 imbalance in the PCA mechanism beginning in December 2020. The surcharge is structured as a supplemental rate under the schedule in order to be tracked separately. The customer cumulative 2019 imbalance was transferred to a separate regulatory asset account and removed from the imbalance totals in December 2020.  The customer 2020 imbalance was transferred in December 2021 for collection per UE-210300.  </t>
  </si>
  <si>
    <t>(A)  A credit balance represents an overrecovery of power costs (baseline rate was greater than actual rate) and is a credit to the deferral account.  A debit balance represents an underrecovery of power costs (actual rate was greater than baseline rate) and is a debit to the deferral account.  The difference excludes any adjustment for Firm Wholesale Customers.</t>
  </si>
  <si>
    <t>(B) The PCA mechanism was a July through June fiscal period from July 2002 through June 2006 with a cumulative cap on excess power costs of $40 million.  The Washington Commission changed the PCA mechanism period to a calendar year basis without a cumulative cap starting January 2007.</t>
  </si>
  <si>
    <t xml:space="preserve">(C) A revised PCA mechanism went into effect January 1, 2017 per the Washington Commission's order 11 of docket number UE-130617.  Changes to the PCA mechanism include removal of the fixed production costs, the return on production regulatory assets, the Colstrip availability adjustment and the hedging facilities fees.  The variable costs were revised to include broker fees and Montana tax and exclude transmission revenue and amortization of regulatory assets that do not go to power costs.  The sharing bands were also modified.     </t>
  </si>
  <si>
    <t>(D) A new PCA rate went into effect on December 19, 2017 with the implementation of the 2017 GRC. Also included in the GRC is the addition of an Energy Imbalance Market fixed cost adjustment to the PCA allowable costs.</t>
  </si>
  <si>
    <t>Distribute electronically to the PCA distribution list.</t>
  </si>
  <si>
    <t>NOTE:   In March 2010 PSE and its partners at Colstrip 3&amp;4 reached a settlement of a dispute with Western Energy regarding reclamation costs built into the price of coal in 2007.  PSE will receive $1.625 million which was recorded as a credit to a 501 ord</t>
  </si>
  <si>
    <t xml:space="preserve">Total </t>
  </si>
  <si>
    <t>Adjustment</t>
  </si>
  <si>
    <t>Rate</t>
  </si>
  <si>
    <t>MWh</t>
  </si>
  <si>
    <t>ROR Equity Adjustment to PCA Schedule B</t>
  </si>
  <si>
    <t>Centralia PPA</t>
  </si>
  <si>
    <t>(E) Sharing bands were revised as of January 2017</t>
  </si>
  <si>
    <t>(D) PCA 6 is for calendar year 2007 so sharing bands have been returned to the full amounts as shown in row 9</t>
  </si>
  <si>
    <t xml:space="preserve">     Also, PCA 5 is for six months only so the sharing bands have been cut in half and show on row 10.</t>
  </si>
  <si>
    <t>(C) Beginning with PCA 5, the $40 million cap no longer applies so equations in columns N, AB and AD were zeroed out for rows 64 - 69.</t>
  </si>
  <si>
    <t xml:space="preserve">      A debit balance represents an underrecovery of power costs (actual rate was greater than baseline rate)</t>
  </si>
  <si>
    <t>(B)  A credit balance represents an overrecovery of power costs (baseline rate was greater than actual rate).</t>
  </si>
  <si>
    <t>(A)  This schedule was derived from original PCA collaborative exhibit C</t>
  </si>
  <si>
    <t>2b</t>
  </si>
  <si>
    <t>2a</t>
  </si>
  <si>
    <t>Customer</t>
  </si>
  <si>
    <t>Sharing bands</t>
  </si>
  <si>
    <t>As of January 2017</t>
  </si>
  <si>
    <t>Company &gt; $40</t>
  </si>
  <si>
    <t>December</t>
  </si>
  <si>
    <t>November</t>
  </si>
  <si>
    <t>October</t>
  </si>
  <si>
    <t>September</t>
  </si>
  <si>
    <t>August</t>
  </si>
  <si>
    <t>July</t>
  </si>
  <si>
    <t>June</t>
  </si>
  <si>
    <t>May</t>
  </si>
  <si>
    <t>April</t>
  </si>
  <si>
    <t>March</t>
  </si>
  <si>
    <t>February</t>
  </si>
  <si>
    <t>January</t>
  </si>
  <si>
    <t xml:space="preserve"> N/A</t>
  </si>
  <si>
    <t>As of January 1, 2017</t>
  </si>
  <si>
    <t>99% over $40M</t>
  </si>
  <si>
    <t>Total Monthly Company Deferral</t>
  </si>
  <si>
    <t>Accumulated Company Deferral Including $40M Cap</t>
  </si>
  <si>
    <t>1% of Excess Company Deferral</t>
  </si>
  <si>
    <t>Accumulated Company Deferral  Adjusted to $40M Cap</t>
  </si>
  <si>
    <t>Company Deferral Excess Over $40M Cap</t>
  </si>
  <si>
    <t>Accumulated Company Deferral W/O $40M Cap</t>
  </si>
  <si>
    <t xml:space="preserve">Band 4 Deferral </t>
  </si>
  <si>
    <t>Band 3 Deferral</t>
  </si>
  <si>
    <t>Band 2 Deferral</t>
  </si>
  <si>
    <t>Band 1 Deferral</t>
  </si>
  <si>
    <t>Overall Cap Spread</t>
  </si>
  <si>
    <t>Total Monthly Customer Deferal</t>
  </si>
  <si>
    <t>Accum Cust Deferral including 99% of Company Excess over $40M</t>
  </si>
  <si>
    <t>99% of Company Deferral Exceeding $40M</t>
  </si>
  <si>
    <t>Accumulated Customer Deferral W/O $40M Cap</t>
  </si>
  <si>
    <t>Amount Subject to Band 4</t>
  </si>
  <si>
    <t>Amount Subject to Band 3</t>
  </si>
  <si>
    <t>Amount Subject to Band 2</t>
  </si>
  <si>
    <t>Amount Subject to Band 1</t>
  </si>
  <si>
    <t>Accumulated Imbalance for Sharing</t>
  </si>
  <si>
    <t xml:space="preserve">PCA Year </t>
  </si>
  <si>
    <t>UE-130617 as of January 2017</t>
  </si>
  <si>
    <t>UE-011570</t>
  </si>
  <si>
    <t>Gross PCA Roll Forward &amp; Sharing Provision</t>
  </si>
  <si>
    <t>Schedule C</t>
  </si>
  <si>
    <t>The 2020 PCA customer imbalance and interest were transferred to a separate regulatory asset account in Dec'21 for amortization as the amounts are collected in a supplemental Sched 95 rate.</t>
  </si>
  <si>
    <t>The cumulative 2019 PCA customer imbalance and interest were transferred to a separate regulatory asset account in Dec'20 for amortization as the amounts are collected in a supplemental Sched 95 rate.</t>
  </si>
  <si>
    <t>Remove Rec</t>
  </si>
  <si>
    <t>(2021)</t>
  </si>
  <si>
    <t>PCA Year 20</t>
  </si>
  <si>
    <t>(2020)</t>
  </si>
  <si>
    <t>PCA Year 19</t>
  </si>
  <si>
    <t>(2019)</t>
  </si>
  <si>
    <t>PCA Year 18</t>
  </si>
  <si>
    <t>(2018)</t>
  </si>
  <si>
    <t>PCA Year 17</t>
  </si>
  <si>
    <t>(2017)</t>
  </si>
  <si>
    <t>PCA Year 16</t>
  </si>
  <si>
    <t>(2016)</t>
  </si>
  <si>
    <t>PCA Year 15</t>
  </si>
  <si>
    <t>(2015)</t>
  </si>
  <si>
    <t>PCA Year 14</t>
  </si>
  <si>
    <t>(2014)</t>
  </si>
  <si>
    <t>PCA Year 13</t>
  </si>
  <si>
    <t>(2013)</t>
  </si>
  <si>
    <t>PCA Year 12</t>
  </si>
  <si>
    <t>(2012)</t>
  </si>
  <si>
    <t>PCA Year 11</t>
  </si>
  <si>
    <t>(2011)</t>
  </si>
  <si>
    <t>PCA Year 10</t>
  </si>
  <si>
    <t>(2010)</t>
  </si>
  <si>
    <t>PCA Year 9</t>
  </si>
  <si>
    <t>(2009)</t>
  </si>
  <si>
    <t>PCA Year 8</t>
  </si>
  <si>
    <t>(2008)</t>
  </si>
  <si>
    <t>PCA Year 7</t>
  </si>
  <si>
    <t>(2007)</t>
  </si>
  <si>
    <t>PCA Year 6</t>
  </si>
  <si>
    <t>PCA Year 5</t>
  </si>
  <si>
    <t>"</t>
  </si>
  <si>
    <t>PCA Year 4</t>
  </si>
  <si>
    <t>PCA Year 3</t>
  </si>
  <si>
    <t>PCA Year 2</t>
  </si>
  <si>
    <t>PCA Year 1</t>
  </si>
  <si>
    <t>Interest</t>
  </si>
  <si>
    <t>Calc Interest</t>
  </si>
  <si>
    <t>Interest Rate</t>
  </si>
  <si>
    <t>Days</t>
  </si>
  <si>
    <t>Date To</t>
  </si>
  <si>
    <t>Date</t>
  </si>
  <si>
    <t>Balance</t>
  </si>
  <si>
    <t>Change</t>
  </si>
  <si>
    <t>Credits</t>
  </si>
  <si>
    <t>Surcharges</t>
  </si>
  <si>
    <t>Net Change</t>
  </si>
  <si>
    <t>Quarterly</t>
  </si>
  <si>
    <t>Total Deferred</t>
  </si>
  <si>
    <t>JE286</t>
  </si>
  <si>
    <t>JE Reference</t>
  </si>
  <si>
    <t>Account</t>
  </si>
  <si>
    <t>Customer Portion</t>
  </si>
  <si>
    <t>Exh. SEF-3 page 4 of 5</t>
  </si>
  <si>
    <t xml:space="preserve">Test Year </t>
  </si>
  <si>
    <t>Regulatory Assets (1) (Fixed)</t>
  </si>
  <si>
    <t>Transmission Rate Base (Fixed)</t>
  </si>
  <si>
    <t>Production Rate Base (Fixed)</t>
  </si>
  <si>
    <t>Net of tax rate of return</t>
  </si>
  <si>
    <t xml:space="preserve">Fixed </t>
  </si>
  <si>
    <t xml:space="preserve">Variable </t>
  </si>
  <si>
    <t>Fixed</t>
  </si>
  <si>
    <t>Variable</t>
  </si>
  <si>
    <t>Test Yr</t>
  </si>
  <si>
    <t>Prod Costs</t>
  </si>
  <si>
    <t>$/MWh</t>
  </si>
  <si>
    <t>In Decoupling</t>
  </si>
  <si>
    <t>in PCA</t>
  </si>
  <si>
    <t>9A</t>
  </si>
  <si>
    <t>(I)</t>
  </si>
  <si>
    <t>(II)</t>
  </si>
  <si>
    <t>(III)</t>
  </si>
  <si>
    <t>(IV)</t>
  </si>
  <si>
    <t>(V)</t>
  </si>
  <si>
    <t>Regulatory Asset Recovery (on Row 3)</t>
  </si>
  <si>
    <t>F</t>
  </si>
  <si>
    <t>10a</t>
  </si>
  <si>
    <t>Equity Adder Centralia Coal Transition PPA</t>
  </si>
  <si>
    <t>V</t>
  </si>
  <si>
    <t>Fixed Asset Recovery Other (on Row 4)</t>
  </si>
  <si>
    <t>Fixed Asset Recovery-Prod Factored (on Row 5)</t>
  </si>
  <si>
    <t>501-Steam Fuel Incl PC Reg Amort</t>
  </si>
  <si>
    <t>555-Purchased power Incl PC Reg Amort</t>
  </si>
  <si>
    <t>557-Other Power Exp</t>
  </si>
  <si>
    <t>15a</t>
  </si>
  <si>
    <t>Payroll Overheads - Benefits (Inc. Worker's Comp)</t>
  </si>
  <si>
    <t>15b</t>
  </si>
  <si>
    <t>Property Insurance</t>
  </si>
  <si>
    <t>15c</t>
  </si>
  <si>
    <t>15d</t>
  </si>
  <si>
    <t>Payroll Taxes on Production Wages</t>
  </si>
  <si>
    <t>15e</t>
  </si>
  <si>
    <t>Brokerage Fees 55700003</t>
  </si>
  <si>
    <t>547-Fuel Incl PC Reg Amort</t>
  </si>
  <si>
    <t>565-Wheeling Incl PC Reg Amort</t>
  </si>
  <si>
    <t>Transmission Revenue 456.1</t>
  </si>
  <si>
    <t>Production O&amp;M</t>
  </si>
  <si>
    <t>447-Sales to Others</t>
  </si>
  <si>
    <t>456-Purch/Sales Non-Core Gas</t>
  </si>
  <si>
    <t>Transmission Exp - 500KV</t>
  </si>
  <si>
    <t>Depreciation-Production (FERC 403)</t>
  </si>
  <si>
    <t>Depreciation-Transmission</t>
  </si>
  <si>
    <t>Amortization  - Regulatory Assets &amp; Liab - Non PC Only (1)</t>
  </si>
  <si>
    <t>N/A (formerly hedging line of credit)</t>
  </si>
  <si>
    <t>Subtotal &amp; Baseline Rate</t>
  </si>
  <si>
    <t>Revenue Sensitive Items</t>
  </si>
  <si>
    <t>Grossed up for RSI</t>
  </si>
  <si>
    <t>Test Year DELIVERED Load (MWH's)</t>
  </si>
  <si>
    <t>Baseline Rate Summarized</t>
  </si>
  <si>
    <t>BLR Net of RSI</t>
  </si>
  <si>
    <t>BLR Grossed Up for RSI</t>
  </si>
  <si>
    <t>(1) - Amortization is picked up in Regulatory Assets and Liabilities Adjustment and White River Adjustment.</t>
  </si>
  <si>
    <t>&lt;=2020 PCORC=&gt;</t>
  </si>
  <si>
    <t>As Included in Compliance Filing in UE-200980</t>
  </si>
  <si>
    <t>SEF-3 p 1 PC Summary</t>
  </si>
  <si>
    <t>SEF-3 p 2 Actual BLR</t>
  </si>
  <si>
    <t>SEF-3 p 3 Sch B</t>
  </si>
  <si>
    <t>SEF-3 p 4 Bands</t>
  </si>
  <si>
    <t>SEF-3 p 5 Interest</t>
  </si>
  <si>
    <t>SEF-3 p 6 Approved BLRs</t>
  </si>
  <si>
    <t>Variable Power Cost Rate</t>
  </si>
  <si>
    <t>Items (the adjusted baseline)</t>
  </si>
  <si>
    <t>Power Cost in Rates with Revenue Sensitive</t>
  </si>
  <si>
    <t>Sensitive Items</t>
  </si>
  <si>
    <t>Before Rev.</t>
  </si>
  <si>
    <t xml:space="preserve"> (incl. Firm Whlsl)</t>
  </si>
  <si>
    <t>Hedging Line of Credit</t>
  </si>
  <si>
    <t>Amortization  - Regulatory Assets (1)</t>
  </si>
  <si>
    <t>565-Wheeling</t>
  </si>
  <si>
    <t>547-Fuel</t>
  </si>
  <si>
    <t>555-Purchased power</t>
  </si>
  <si>
    <t>501-Steam Fuel</t>
  </si>
  <si>
    <t>Energy Imbalance Market Fixed Cost Adjustment</t>
  </si>
  <si>
    <t>10b</t>
  </si>
  <si>
    <t>Test Year</t>
  </si>
  <si>
    <t>Costs</t>
  </si>
  <si>
    <t>Production</t>
  </si>
  <si>
    <t>PCA MECHANISM ANNUAL REPORT</t>
  </si>
  <si>
    <t>PUGET SOUND ENERGY</t>
  </si>
  <si>
    <t>Exh. SEF-3 page 2 of 5</t>
  </si>
  <si>
    <t>check</t>
  </si>
  <si>
    <t>NO.</t>
  </si>
  <si>
    <t>LINE</t>
  </si>
  <si>
    <t>Customer Share of PCA Balance to be Recovered</t>
  </si>
  <si>
    <t>Grossing Up for Revenue Sensitive Items:</t>
  </si>
  <si>
    <t xml:space="preserve">Customer Share with Interest </t>
  </si>
  <si>
    <t xml:space="preserve">Interest on Customer Share </t>
  </si>
  <si>
    <t>PCA Recovery</t>
  </si>
  <si>
    <t>Power Cost Adjustment</t>
  </si>
  <si>
    <t>2022 Annual Report</t>
  </si>
  <si>
    <t>Twelve Months Ended December 31, 2022</t>
  </si>
  <si>
    <t>1/1/22 – 12/31/22</t>
  </si>
  <si>
    <t>Exhibit A-1 – Power Cost Rate - Updated Actual (1/1/22 - 12/31/22)</t>
  </si>
  <si>
    <t>Exhibit B – PCA Mechanism Calculation (1/1/22 - 12/31/22)</t>
  </si>
  <si>
    <t>12 mo end 12.31.21</t>
  </si>
  <si>
    <t>TWELVE MONTHS ENDED DECEMBER 31, 2022</t>
  </si>
  <si>
    <t>Exhibit A-1 Power Cost Rate Updated:  1/1/2022 - 12/31/2022</t>
  </si>
  <si>
    <t>Schedule B:  Monthly Power Costs -- PCA PERIOD 21</t>
  </si>
  <si>
    <t>Revised PCA Exhibit B</t>
  </si>
  <si>
    <t>Subject to PCA Sharing</t>
  </si>
  <si>
    <t>UE-130617</t>
  </si>
  <si>
    <r>
      <t>Row</t>
    </r>
    <r>
      <rPr>
        <vertAlign val="superscript"/>
        <sz val="10"/>
        <rFont val="Arial"/>
        <family val="2"/>
      </rPr>
      <t>1</t>
    </r>
  </si>
  <si>
    <t>Explanation or source</t>
  </si>
  <si>
    <t>SAP - actual Report GR55 Group Z006 (do not include true-ups prior to July 2002).</t>
  </si>
  <si>
    <t xml:space="preserve"> 3A</t>
  </si>
  <si>
    <t xml:space="preserve">  Revised for change in coal costs.</t>
  </si>
  <si>
    <t>MWh from OATI report times $1.23</t>
  </si>
  <si>
    <t>17A</t>
  </si>
  <si>
    <t xml:space="preserve"> A</t>
  </si>
  <si>
    <t>From Subtotal line on Sales of Electricity Report</t>
  </si>
  <si>
    <t xml:space="preserve"> 16A</t>
  </si>
  <si>
    <t>13a</t>
  </si>
  <si>
    <t xml:space="preserve">From billed/unbilled report in back-up for JE283A </t>
  </si>
  <si>
    <t>13b</t>
  </si>
  <si>
    <t xml:space="preserve">PCA period net delivered load (Kwh)   </t>
  </si>
  <si>
    <t xml:space="preserve"> C</t>
  </si>
  <si>
    <t xml:space="preserve"> D</t>
  </si>
  <si>
    <t xml:space="preserve"> E</t>
  </si>
  <si>
    <t>(2022)</t>
  </si>
  <si>
    <t>PCA Year 21</t>
  </si>
  <si>
    <t>FERC: Interest Rates</t>
  </si>
  <si>
    <t>https://ferc.gov/enforcement-legal/enforcement/interest-rates</t>
  </si>
  <si>
    <t>PCA -- Customer Portion and Interest Calculation</t>
  </si>
  <si>
    <t>Schedule C-1</t>
  </si>
  <si>
    <t>Total 2022</t>
  </si>
  <si>
    <t>12 mo end 12.31.22</t>
  </si>
  <si>
    <t>Residual Transfer</t>
  </si>
  <si>
    <t>PCA Period 20 Rec</t>
  </si>
  <si>
    <t>PUGET SOUND ENERGY - ELECTRIC</t>
  </si>
  <si>
    <t>Customer Share of PCA as of 12/31/2022</t>
  </si>
  <si>
    <t>FIT</t>
  </si>
  <si>
    <t>PUGET SOUND ENERGY - GAS</t>
  </si>
  <si>
    <t>12 MONTHS ENDED JUNE 30, 2021</t>
  </si>
  <si>
    <t>GAS RESULTS OF OPERATIONS</t>
  </si>
  <si>
    <t>Conversion Factors PER 22GRC with Filing Fee Update</t>
  </si>
  <si>
    <t>PCA Period 21:  January 1, 2022 through December 31, 2022</t>
  </si>
  <si>
    <t>1-18</t>
  </si>
  <si>
    <t>1-18 - Cumulative Amounts</t>
  </si>
  <si>
    <t>1-19 - Cumulative Amounts</t>
  </si>
  <si>
    <t>HH</t>
  </si>
  <si>
    <t>Pretax Conversion Factor With Updated Filing Fee</t>
  </si>
  <si>
    <t>2022 GENERAL RATE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</si>
</sst>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Year to Date&quot;\ mm\.dd\.yy"/>
    <numFmt numFmtId="166" formatCode="&quot;As of&quot;\ mmmm\ dd\,\ yyyy"/>
    <numFmt numFmtId="167" formatCode="_(* #,##0_);_(* \(#,##0\);_(* &quot;-&quot;??_);_(@_)"/>
    <numFmt numFmtId="168" formatCode="_(&quot;$&quot;* #,##0_);_(&quot;$&quot;* \(#,##0\);_(&quot;$&quot;* &quot;-&quot;??_);_(@_)"/>
    <numFmt numFmtId="169" formatCode="0_);\(0\)"/>
    <numFmt numFmtId="170" formatCode="&quot;$&quot;#,##0.000_);\(&quot;$&quot;#,##0.000\)"/>
    <numFmt numFmtId="171" formatCode="&quot;$&quot;#,##0.000000_);\(&quot;$&quot;#,##0.000000\)"/>
    <numFmt numFmtId="172" formatCode="0.00000%"/>
    <numFmt numFmtId="173" formatCode="0.0000%"/>
    <numFmt numFmtId="174" formatCode="[$-409]mmm\-yy;@"/>
    <numFmt numFmtId="175" formatCode="_(* #,##0.00000_);_(* \(#,##0.00000\);_(* &quot;-&quot;??_);_(@_)"/>
    <numFmt numFmtId="176" formatCode="_(* #,##0.0_);_(* \(#,##0.0\);_(* &quot;-&quot;?_);_(@_)"/>
    <numFmt numFmtId="177" formatCode="mm/dd/yy"/>
    <numFmt numFmtId="178" formatCode="_(&quot;$&quot;* #,##0.000_);_(&quot;$&quot;* \(#,##0.000\);_(&quot;$&quot;* &quot;-&quot;??_);_(@_)"/>
    <numFmt numFmtId="179" formatCode="_(* #,##0.0000000_);_(* \(#,##0.0000000\);_(* &quot;-&quot;??_);_(@_)"/>
    <numFmt numFmtId="180" formatCode="_(* #,##0.000_);_(* \(#,##0.000\);_(* &quot;-&quot;??_);_(@_)"/>
    <numFmt numFmtId="181" formatCode="_(&quot;$&quot;* #,##0.000_);_(&quot;$&quot;* \(#,##0.000\);_(&quot;$&quot;* &quot;-&quot;???_);_(@_)"/>
    <numFmt numFmtId="182" formatCode="_(* #,##0.000_);_(* \(#,##0.000\);_(* &quot;-&quot;???_);_(@_)"/>
    <numFmt numFmtId="183" formatCode="0.00000"/>
  </numFmts>
  <fonts count="76" x14ac:knownFonts="1">
    <font>
      <sz val="11"/>
      <color theme="1"/>
      <name val="Calibri"/>
      <family val="2"/>
      <scheme val="minor"/>
    </font>
    <font>
      <sz val="10"/>
      <name val="Arial"/>
      <family val="2"/>
    </font>
    <font>
      <sz val="12"/>
      <name val="Times New Roman"/>
      <family val="1"/>
    </font>
    <font>
      <b/>
      <sz val="12"/>
      <name val="Times New Roman"/>
      <family val="1"/>
    </font>
    <font>
      <b/>
      <sz val="10"/>
      <color rgb="FF0000FF"/>
      <name val="Arial"/>
      <family val="2"/>
    </font>
    <font>
      <b/>
      <sz val="11"/>
      <color theme="1"/>
      <name val="Calibri"/>
      <family val="2"/>
      <scheme val="minor"/>
    </font>
    <font>
      <b/>
      <sz val="10"/>
      <name val="Arial"/>
      <family val="2"/>
    </font>
    <font>
      <b/>
      <sz val="10"/>
      <color rgb="FFFF0000"/>
      <name val="Arial"/>
      <family val="2"/>
    </font>
    <font>
      <b/>
      <sz val="14"/>
      <color rgb="FF0000FF"/>
      <name val="Arial"/>
      <family val="2"/>
    </font>
    <font>
      <b/>
      <sz val="10"/>
      <color theme="1"/>
      <name val="Arial"/>
      <family val="2"/>
    </font>
    <font>
      <sz val="10"/>
      <color theme="1"/>
      <name val="Arial"/>
      <family val="2"/>
    </font>
    <font>
      <b/>
      <sz val="12"/>
      <name val="Arial"/>
      <family val="2"/>
    </font>
    <font>
      <sz val="10"/>
      <name val="Arial"/>
      <family val="2"/>
    </font>
    <font>
      <b/>
      <sz val="14"/>
      <name val="Arial"/>
      <family val="2"/>
    </font>
    <font>
      <b/>
      <sz val="10"/>
      <color indexed="10"/>
      <name val="Arial"/>
      <family val="2"/>
    </font>
    <font>
      <b/>
      <sz val="14"/>
      <color indexed="10"/>
      <name val="Arial"/>
      <family val="2"/>
    </font>
    <font>
      <u val="singleAccounting"/>
      <sz val="10"/>
      <name val="Arial"/>
      <family val="2"/>
    </font>
    <font>
      <sz val="10"/>
      <color indexed="12"/>
      <name val="Arial"/>
      <family val="2"/>
    </font>
    <font>
      <b/>
      <u/>
      <sz val="10"/>
      <name val="Arial"/>
      <family val="2"/>
    </font>
    <font>
      <b/>
      <sz val="11"/>
      <name val="Arial"/>
      <family val="2"/>
    </font>
    <font>
      <b/>
      <sz val="9"/>
      <color rgb="FFFF0000"/>
      <name val="Arial"/>
      <family val="2"/>
    </font>
    <font>
      <b/>
      <sz val="11"/>
      <color rgb="FFFF0000"/>
      <name val="Arial"/>
      <family val="2"/>
    </font>
    <font>
      <sz val="9"/>
      <name val="Arial"/>
      <family val="2"/>
    </font>
    <font>
      <sz val="20"/>
      <name val="Arial"/>
      <family val="2"/>
    </font>
    <font>
      <b/>
      <sz val="9"/>
      <color indexed="81"/>
      <name val="Tahoma"/>
      <family val="2"/>
    </font>
    <font>
      <sz val="9"/>
      <color indexed="81"/>
      <name val="Tahoma"/>
      <family val="2"/>
    </font>
    <font>
      <sz val="10"/>
      <color rgb="FF000000"/>
      <name val="Arial"/>
      <family val="2"/>
    </font>
    <font>
      <b/>
      <u val="singleAccounting"/>
      <sz val="10"/>
      <name val="Arial"/>
      <family val="2"/>
    </font>
    <font>
      <b/>
      <u/>
      <sz val="12"/>
      <name val="Arial"/>
      <family val="2"/>
    </font>
    <font>
      <sz val="10"/>
      <color rgb="FFFF0000"/>
      <name val="Arial"/>
      <family val="2"/>
    </font>
    <font>
      <sz val="10"/>
      <color theme="1"/>
      <name val="Times New Roman"/>
      <family val="1"/>
    </font>
    <font>
      <b/>
      <sz val="11"/>
      <color theme="1"/>
      <name val="Times New Roman"/>
      <family val="1"/>
    </font>
    <font>
      <b/>
      <sz val="10"/>
      <color theme="1"/>
      <name val="Times New Roman"/>
      <family val="1"/>
    </font>
    <font>
      <b/>
      <sz val="18"/>
      <name val="Arial"/>
      <family val="2"/>
    </font>
    <font>
      <b/>
      <sz val="18"/>
      <color rgb="FFFF0000"/>
      <name val="Arial"/>
      <family val="2"/>
    </font>
    <font>
      <b/>
      <sz val="12"/>
      <color rgb="FFFF0000"/>
      <name val="Arial"/>
      <family val="2"/>
    </font>
    <font>
      <sz val="11"/>
      <name val="Arial"/>
      <family val="2"/>
    </font>
    <font>
      <b/>
      <sz val="8"/>
      <color indexed="81"/>
      <name val="Tahoma"/>
      <family val="2"/>
    </font>
    <font>
      <sz val="8"/>
      <color indexed="81"/>
      <name val="Tahoma"/>
      <family val="2"/>
    </font>
    <font>
      <b/>
      <sz val="12"/>
      <color indexed="10"/>
      <name val="Arial"/>
      <family val="2"/>
    </font>
    <font>
      <sz val="8"/>
      <name val="Arial"/>
      <family val="2"/>
    </font>
    <font>
      <b/>
      <sz val="9"/>
      <name val="Arial"/>
      <family val="2"/>
    </font>
    <font>
      <sz val="8"/>
      <name val="Helv"/>
    </font>
    <font>
      <sz val="11"/>
      <name val="Calibri"/>
      <family val="2"/>
      <scheme val="minor"/>
    </font>
    <font>
      <b/>
      <sz val="9"/>
      <color rgb="FF0000FF"/>
      <name val="Arial"/>
      <family val="2"/>
    </font>
    <font>
      <b/>
      <sz val="10"/>
      <color rgb="FFFF0000"/>
      <name val="Times New Roman"/>
      <family val="1"/>
    </font>
    <font>
      <b/>
      <sz val="14"/>
      <name val="Times New Roman"/>
      <family val="1"/>
    </font>
    <font>
      <b/>
      <sz val="14"/>
      <color rgb="FFFF0000"/>
      <name val="Calibri"/>
      <family val="2"/>
      <scheme val="minor"/>
    </font>
    <font>
      <b/>
      <sz val="11"/>
      <color rgb="FFFF0000"/>
      <name val="Calibri"/>
      <family val="2"/>
      <scheme val="minor"/>
    </font>
    <font>
      <b/>
      <sz val="14"/>
      <color rgb="FFFF0000"/>
      <name val="Times New Roman"/>
      <family val="1"/>
    </font>
    <font>
      <sz val="14"/>
      <color rgb="FFFF0000"/>
      <name val="Helv"/>
    </font>
    <font>
      <sz val="14"/>
      <name val="Calibri"/>
      <family val="2"/>
      <scheme val="minor"/>
    </font>
    <font>
      <sz val="9"/>
      <name val="Calibri"/>
      <family val="2"/>
      <scheme val="minor"/>
    </font>
    <font>
      <b/>
      <sz val="9"/>
      <name val="Calibri"/>
      <family val="2"/>
      <scheme val="minor"/>
    </font>
    <font>
      <b/>
      <i/>
      <sz val="10"/>
      <color rgb="FF0000FF"/>
      <name val="Times New Roman"/>
      <family val="1"/>
    </font>
    <font>
      <b/>
      <i/>
      <sz val="10"/>
      <color rgb="FF0000FF"/>
      <name val="Arial"/>
      <family val="2"/>
    </font>
    <font>
      <sz val="10"/>
      <color rgb="FFFF5050"/>
      <name val="Arial"/>
      <family val="2"/>
    </font>
    <font>
      <u/>
      <sz val="10"/>
      <name val="Arial"/>
      <family val="2"/>
    </font>
    <font>
      <u/>
      <sz val="9"/>
      <color rgb="FFFF5050"/>
      <name val="Arial"/>
      <family val="2"/>
    </font>
    <font>
      <u/>
      <sz val="9"/>
      <name val="Arial"/>
      <family val="2"/>
    </font>
    <font>
      <b/>
      <sz val="10"/>
      <color rgb="FFFF5050"/>
      <name val="Arial"/>
      <family val="2"/>
    </font>
    <font>
      <b/>
      <i/>
      <sz val="10"/>
      <name val="Arial"/>
      <family val="2"/>
    </font>
    <font>
      <sz val="8"/>
      <color rgb="FFFF0000"/>
      <name val="Arial"/>
      <family val="2"/>
    </font>
    <font>
      <sz val="11"/>
      <color theme="1"/>
      <name val="Calibri"/>
      <family val="2"/>
      <scheme val="minor"/>
    </font>
    <font>
      <sz val="10"/>
      <name val="Arial"/>
      <family val="2"/>
    </font>
    <font>
      <sz val="7"/>
      <color rgb="FFFF0000"/>
      <name val="Arial"/>
      <family val="2"/>
    </font>
    <font>
      <b/>
      <sz val="11"/>
      <name val="Times New Roman"/>
      <family val="1"/>
    </font>
    <font>
      <sz val="11"/>
      <name val="Times New Roman"/>
      <family val="1"/>
    </font>
    <font>
      <sz val="11"/>
      <color theme="1"/>
      <name val="Times New Roman"/>
      <family val="1"/>
    </font>
    <font>
      <u/>
      <sz val="11"/>
      <name val="Times New Roman"/>
      <family val="1"/>
    </font>
    <font>
      <sz val="7"/>
      <name val="Arial"/>
      <family val="2"/>
    </font>
    <font>
      <sz val="10"/>
      <name val="Arial"/>
      <family val="2"/>
    </font>
    <font>
      <vertAlign val="superscript"/>
      <sz val="10"/>
      <name val="Arial"/>
      <family val="2"/>
    </font>
    <font>
      <u/>
      <sz val="10"/>
      <color theme="10"/>
      <name val="Arial"/>
      <family val="2"/>
    </font>
    <font>
      <b/>
      <sz val="10"/>
      <color rgb="FF0000FF"/>
      <name val="Times New Roman"/>
      <family val="1"/>
    </font>
    <font>
      <sz val="2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rgb="FFCCFF33"/>
        <bgColor indexed="64"/>
      </patternFill>
    </fill>
    <fill>
      <patternFill patternType="solid">
        <fgColor theme="5" tint="0.79998168889431442"/>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top style="dotted">
        <color indexed="64"/>
      </top>
      <bottom style="dotted">
        <color indexed="64"/>
      </bottom>
      <diagonal/>
    </border>
    <border>
      <left/>
      <right style="thin">
        <color indexed="64"/>
      </right>
      <top style="thin">
        <color indexed="64"/>
      </top>
      <bottom style="double">
        <color indexed="64"/>
      </bottom>
      <diagonal/>
    </border>
  </borders>
  <cellStyleXfs count="10">
    <xf numFmtId="0" fontId="0" fillId="0" borderId="0"/>
    <xf numFmtId="164" fontId="1" fillId="0" borderId="0">
      <alignment horizontal="left" wrapText="1"/>
    </xf>
    <xf numFmtId="164" fontId="12" fillId="0" borderId="0">
      <alignment horizontal="left" wrapText="1"/>
    </xf>
    <xf numFmtId="43" fontId="1" fillId="0" borderId="0" applyFont="0" applyFill="0" applyBorder="0" applyAlignment="0" applyProtection="0"/>
    <xf numFmtId="164" fontId="64" fillId="0" borderId="0">
      <alignment horizontal="left" wrapText="1"/>
    </xf>
    <xf numFmtId="0" fontId="1" fillId="0" borderId="0"/>
    <xf numFmtId="0" fontId="63" fillId="0" borderId="0"/>
    <xf numFmtId="0" fontId="1" fillId="0" borderId="0"/>
    <xf numFmtId="164" fontId="71" fillId="0" borderId="0">
      <alignment horizontal="left" wrapText="1"/>
    </xf>
    <xf numFmtId="164" fontId="1" fillId="0" borderId="0">
      <alignment horizontal="left" wrapText="1"/>
    </xf>
  </cellStyleXfs>
  <cellXfs count="647">
    <xf numFmtId="0" fontId="0" fillId="0" borderId="0" xfId="0"/>
    <xf numFmtId="0" fontId="1" fillId="2" borderId="0" xfId="1" applyNumberFormat="1" applyFill="1" applyAlignment="1"/>
    <xf numFmtId="0" fontId="2" fillId="2" borderId="0" xfId="1" applyNumberFormat="1" applyFont="1" applyFill="1" applyAlignment="1"/>
    <xf numFmtId="0" fontId="2" fillId="2" borderId="0" xfId="1" quotePrefix="1" applyNumberFormat="1" applyFont="1" applyFill="1" applyAlignment="1">
      <alignment horizontal="left" vertical="center"/>
    </xf>
    <xf numFmtId="0" fontId="2" fillId="2" borderId="0" xfId="1" applyNumberFormat="1" applyFont="1" applyFill="1" applyAlignment="1">
      <alignment vertical="center"/>
    </xf>
    <xf numFmtId="0" fontId="3" fillId="2" borderId="0" xfId="1" applyNumberFormat="1" applyFont="1" applyFill="1" applyAlignment="1">
      <alignment horizontal="left" vertical="center"/>
    </xf>
    <xf numFmtId="0" fontId="2" fillId="2" borderId="0" xfId="1" applyNumberFormat="1" applyFont="1" applyFill="1" applyAlignment="1">
      <alignment horizontal="left" vertical="center"/>
    </xf>
    <xf numFmtId="0" fontId="1" fillId="2" borderId="0" xfId="1" applyNumberFormat="1" applyFill="1" applyBorder="1" applyAlignment="1"/>
    <xf numFmtId="0" fontId="3" fillId="2" borderId="0" xfId="1" applyNumberFormat="1" applyFont="1" applyFill="1" applyBorder="1" applyAlignment="1">
      <alignment horizontal="left" vertical="center"/>
    </xf>
    <xf numFmtId="0" fontId="1" fillId="2" borderId="1" xfId="1" applyNumberFormat="1" applyFill="1" applyBorder="1" applyAlignment="1"/>
    <xf numFmtId="0" fontId="1" fillId="2" borderId="2" xfId="1" applyNumberFormat="1" applyFill="1" applyBorder="1" applyAlignment="1"/>
    <xf numFmtId="0" fontId="3" fillId="2" borderId="3" xfId="1" applyNumberFormat="1" applyFont="1" applyFill="1" applyBorder="1" applyAlignment="1">
      <alignment horizontal="left" vertical="center"/>
    </xf>
    <xf numFmtId="0" fontId="1" fillId="2" borderId="4" xfId="1" applyNumberFormat="1" applyFill="1" applyBorder="1" applyAlignment="1"/>
    <xf numFmtId="0" fontId="3" fillId="2" borderId="0" xfId="1" applyNumberFormat="1" applyFont="1" applyFill="1" applyBorder="1" applyAlignment="1">
      <alignment vertical="center"/>
    </xf>
    <xf numFmtId="0" fontId="3" fillId="2" borderId="5" xfId="1" applyNumberFormat="1" applyFont="1" applyFill="1" applyBorder="1" applyAlignment="1">
      <alignment horizontal="left" vertical="center"/>
    </xf>
    <xf numFmtId="0" fontId="3" fillId="2" borderId="5" xfId="1" quotePrefix="1" applyNumberFormat="1" applyFont="1" applyFill="1" applyBorder="1" applyAlignment="1">
      <alignment horizontal="left" vertical="center"/>
    </xf>
    <xf numFmtId="0" fontId="1" fillId="2" borderId="6" xfId="1" applyNumberFormat="1" applyFill="1" applyBorder="1" applyAlignment="1"/>
    <xf numFmtId="0" fontId="1" fillId="2" borderId="7" xfId="1" applyNumberFormat="1" applyFill="1" applyBorder="1" applyAlignment="1"/>
    <xf numFmtId="0" fontId="3" fillId="2" borderId="8" xfId="1" applyNumberFormat="1" applyFont="1" applyFill="1" applyBorder="1" applyAlignment="1">
      <alignment vertical="center"/>
    </xf>
    <xf numFmtId="0" fontId="3" fillId="2" borderId="0" xfId="1" applyNumberFormat="1" applyFont="1" applyFill="1" applyAlignment="1">
      <alignment vertical="center"/>
    </xf>
    <xf numFmtId="0" fontId="1" fillId="2" borderId="0" xfId="1" applyNumberFormat="1" applyFill="1" applyAlignment="1">
      <alignment horizontal="centerContinuous"/>
    </xf>
    <xf numFmtId="0" fontId="3" fillId="2" borderId="0" xfId="1" applyNumberFormat="1" applyFont="1" applyFill="1" applyAlignment="1">
      <alignment horizontal="centerContinuous" vertical="center"/>
    </xf>
    <xf numFmtId="0" fontId="1" fillId="2" borderId="0" xfId="1" applyNumberFormat="1" applyFill="1" applyAlignment="1">
      <alignment horizontal="right"/>
    </xf>
    <xf numFmtId="0" fontId="4" fillId="0" borderId="0" xfId="1" applyNumberFormat="1" applyFont="1" applyFill="1" applyAlignment="1">
      <alignment horizontal="right"/>
    </xf>
    <xf numFmtId="0" fontId="1" fillId="0" borderId="0" xfId="1" applyNumberFormat="1" applyAlignment="1"/>
    <xf numFmtId="0" fontId="1" fillId="0" borderId="0" xfId="1" applyNumberFormat="1" applyFill="1" applyAlignment="1"/>
    <xf numFmtId="0" fontId="1" fillId="0" borderId="0" xfId="1" applyNumberFormat="1" applyFont="1" applyFill="1" applyAlignment="1">
      <alignment wrapText="1"/>
    </xf>
    <xf numFmtId="0" fontId="1" fillId="0" borderId="0" xfId="1" applyNumberFormat="1" applyFont="1" applyAlignment="1"/>
    <xf numFmtId="0" fontId="7" fillId="0" borderId="0" xfId="1" applyNumberFormat="1" applyFont="1" applyAlignment="1"/>
    <xf numFmtId="168" fontId="1" fillId="0" borderId="0" xfId="2" applyNumberFormat="1" applyFont="1" applyFill="1" applyBorder="1" applyAlignment="1"/>
    <xf numFmtId="167" fontId="17" fillId="0" borderId="0" xfId="2" applyNumberFormat="1" applyFont="1" applyFill="1" applyBorder="1" applyAlignment="1"/>
    <xf numFmtId="167" fontId="1" fillId="0" borderId="7" xfId="3" applyNumberFormat="1" applyFont="1" applyBorder="1" applyAlignment="1"/>
    <xf numFmtId="167" fontId="1" fillId="0" borderId="0" xfId="2" applyNumberFormat="1" applyFont="1" applyFill="1" applyAlignment="1"/>
    <xf numFmtId="167" fontId="1" fillId="0" borderId="2" xfId="2" applyNumberFormat="1" applyFont="1" applyFill="1" applyBorder="1" applyAlignment="1"/>
    <xf numFmtId="167" fontId="1" fillId="0" borderId="5" xfId="3" applyNumberFormat="1" applyFont="1" applyFill="1" applyBorder="1" applyAlignment="1"/>
    <xf numFmtId="167" fontId="1" fillId="0" borderId="0" xfId="3" applyNumberFormat="1" applyFont="1" applyAlignment="1"/>
    <xf numFmtId="0" fontId="10" fillId="0" borderId="0" xfId="2" applyNumberFormat="1" applyFont="1" applyAlignment="1"/>
    <xf numFmtId="174" fontId="10" fillId="0" borderId="0" xfId="2" applyNumberFormat="1" applyFont="1" applyAlignment="1"/>
    <xf numFmtId="44" fontId="1" fillId="0" borderId="17" xfId="2" applyNumberFormat="1" applyFont="1" applyBorder="1" applyAlignment="1"/>
    <xf numFmtId="167" fontId="10" fillId="0" borderId="17" xfId="2" applyNumberFormat="1" applyFont="1" applyBorder="1" applyAlignment="1"/>
    <xf numFmtId="174" fontId="10" fillId="0" borderId="0" xfId="2" applyNumberFormat="1" applyFont="1" applyAlignment="1">
      <alignment horizontal="right"/>
    </xf>
    <xf numFmtId="7" fontId="1" fillId="0" borderId="0" xfId="2" applyNumberFormat="1" applyFont="1" applyAlignment="1"/>
    <xf numFmtId="44" fontId="1" fillId="0" borderId="0" xfId="2" applyNumberFormat="1" applyFont="1" applyAlignment="1"/>
    <xf numFmtId="0" fontId="9" fillId="0" borderId="0" xfId="2" applyNumberFormat="1" applyFont="1" applyBorder="1" applyAlignment="1">
      <alignment horizontal="center"/>
    </xf>
    <xf numFmtId="0" fontId="9" fillId="0" borderId="2" xfId="2" applyNumberFormat="1" applyFont="1" applyBorder="1" applyAlignment="1">
      <alignment horizontal="center"/>
    </xf>
    <xf numFmtId="0" fontId="9" fillId="0" borderId="0" xfId="2" applyNumberFormat="1" applyFont="1" applyAlignment="1"/>
    <xf numFmtId="0" fontId="1" fillId="0" borderId="0" xfId="1" applyNumberFormat="1" applyFont="1" applyFill="1" applyAlignment="1"/>
    <xf numFmtId="164" fontId="42" fillId="0" borderId="0" xfId="1" applyFont="1">
      <alignment horizontal="left" wrapText="1"/>
    </xf>
    <xf numFmtId="0" fontId="43" fillId="0" borderId="0" xfId="1" applyNumberFormat="1" applyFont="1" applyAlignment="1"/>
    <xf numFmtId="0" fontId="44" fillId="0" borderId="0" xfId="1" applyNumberFormat="1" applyFont="1" applyAlignment="1">
      <alignment horizontal="right"/>
    </xf>
    <xf numFmtId="164" fontId="13" fillId="0" borderId="0" xfId="1" applyFont="1" applyFill="1" applyAlignment="1">
      <alignment horizontal="left"/>
    </xf>
    <xf numFmtId="0" fontId="11" fillId="0" borderId="0" xfId="1" applyNumberFormat="1" applyFont="1" applyFill="1" applyAlignment="1"/>
    <xf numFmtId="0" fontId="43" fillId="0" borderId="0" xfId="1" applyNumberFormat="1" applyFont="1" applyAlignment="1">
      <alignment horizontal="center"/>
    </xf>
    <xf numFmtId="0" fontId="45" fillId="0" borderId="0" xfId="1" applyNumberFormat="1" applyFont="1" applyFill="1" applyAlignment="1">
      <alignment horizontal="left"/>
    </xf>
    <xf numFmtId="164" fontId="46" fillId="0" borderId="0" xfId="1" applyFont="1" applyFill="1" applyAlignment="1">
      <alignment horizontal="centerContinuous"/>
    </xf>
    <xf numFmtId="0" fontId="47" fillId="7" borderId="30" xfId="1" applyNumberFormat="1" applyFont="1" applyFill="1" applyBorder="1" applyAlignment="1">
      <alignment horizontal="centerContinuous"/>
    </xf>
    <xf numFmtId="0" fontId="48" fillId="7" borderId="31" xfId="1" applyNumberFormat="1" applyFont="1" applyFill="1" applyBorder="1" applyAlignment="1">
      <alignment horizontal="centerContinuous"/>
    </xf>
    <xf numFmtId="0" fontId="48" fillId="7" borderId="32" xfId="1" applyNumberFormat="1" applyFont="1" applyFill="1" applyBorder="1" applyAlignment="1">
      <alignment horizontal="centerContinuous"/>
    </xf>
    <xf numFmtId="0" fontId="6" fillId="0" borderId="0" xfId="1" applyNumberFormat="1" applyFont="1" applyFill="1" applyAlignment="1">
      <alignment horizontal="left"/>
    </xf>
    <xf numFmtId="0" fontId="49" fillId="6" borderId="30" xfId="1" applyNumberFormat="1" applyFont="1" applyFill="1" applyBorder="1" applyAlignment="1">
      <alignment horizontal="centerContinuous"/>
    </xf>
    <xf numFmtId="0" fontId="49" fillId="6" borderId="31" xfId="1" applyNumberFormat="1" applyFont="1" applyFill="1" applyBorder="1" applyAlignment="1">
      <alignment horizontal="centerContinuous"/>
    </xf>
    <xf numFmtId="164" fontId="50" fillId="6" borderId="31" xfId="1" applyFont="1" applyFill="1" applyBorder="1" applyAlignment="1">
      <alignment horizontal="centerContinuous" wrapText="1"/>
    </xf>
    <xf numFmtId="164" fontId="50" fillId="6" borderId="32" xfId="1" applyFont="1" applyFill="1" applyBorder="1" applyAlignment="1">
      <alignment horizontal="centerContinuous" wrapText="1"/>
    </xf>
    <xf numFmtId="0" fontId="51" fillId="0" borderId="0" xfId="1" applyNumberFormat="1" applyFont="1" applyAlignment="1"/>
    <xf numFmtId="0" fontId="22" fillId="0" borderId="0" xfId="1" applyNumberFormat="1" applyFont="1" applyFill="1" applyAlignment="1">
      <alignment horizontal="center"/>
    </xf>
    <xf numFmtId="0" fontId="22" fillId="0" borderId="0" xfId="1" quotePrefix="1" applyNumberFormat="1" applyFont="1" applyFill="1" applyAlignment="1">
      <alignment horizontal="left"/>
    </xf>
    <xf numFmtId="0" fontId="41" fillId="0" borderId="33" xfId="1" applyNumberFormat="1" applyFont="1" applyFill="1" applyBorder="1" applyAlignment="1">
      <alignment horizontal="center"/>
    </xf>
    <xf numFmtId="0" fontId="43" fillId="0" borderId="34" xfId="1" applyNumberFormat="1" applyFont="1" applyBorder="1" applyAlignment="1"/>
    <xf numFmtId="0" fontId="43" fillId="0" borderId="35" xfId="1" applyNumberFormat="1" applyFont="1" applyBorder="1" applyAlignment="1"/>
    <xf numFmtId="0" fontId="22" fillId="0" borderId="0" xfId="1" applyNumberFormat="1" applyFont="1" applyFill="1" applyAlignment="1">
      <alignment horizontal="left"/>
    </xf>
    <xf numFmtId="168" fontId="22" fillId="0" borderId="36" xfId="1" applyNumberFormat="1" applyFont="1" applyFill="1" applyBorder="1" applyAlignment="1"/>
    <xf numFmtId="164" fontId="42" fillId="0" borderId="0" xfId="1" applyFont="1" applyBorder="1">
      <alignment horizontal="left" wrapText="1"/>
    </xf>
    <xf numFmtId="164" fontId="42" fillId="0" borderId="37" xfId="1" applyFont="1" applyBorder="1">
      <alignment horizontal="left" wrapText="1"/>
    </xf>
    <xf numFmtId="167" fontId="22" fillId="0" borderId="36" xfId="1" applyNumberFormat="1" applyFont="1" applyFill="1" applyBorder="1" applyAlignment="1">
      <alignment horizontal="right"/>
    </xf>
    <xf numFmtId="0" fontId="22" fillId="0" borderId="0" xfId="1" applyNumberFormat="1" applyFont="1" applyBorder="1" applyAlignment="1"/>
    <xf numFmtId="0" fontId="22" fillId="0" borderId="37" xfId="1" applyNumberFormat="1" applyFont="1" applyBorder="1" applyAlignment="1"/>
    <xf numFmtId="0" fontId="52" fillId="0" borderId="0" xfId="1" applyNumberFormat="1" applyFont="1" applyBorder="1" applyAlignment="1">
      <alignment horizontal="right"/>
    </xf>
    <xf numFmtId="0" fontId="22" fillId="0" borderId="0" xfId="1" applyNumberFormat="1" applyFont="1" applyFill="1" applyAlignment="1"/>
    <xf numFmtId="168" fontId="22" fillId="0" borderId="38" xfId="1" applyNumberFormat="1" applyFont="1" applyFill="1" applyBorder="1" applyAlignment="1">
      <alignment horizontal="right"/>
    </xf>
    <xf numFmtId="0" fontId="22" fillId="0" borderId="0" xfId="1" applyNumberFormat="1" applyFont="1" applyFill="1" applyBorder="1" applyAlignment="1"/>
    <xf numFmtId="0" fontId="22" fillId="0" borderId="0" xfId="1" applyNumberFormat="1" applyFont="1" applyFill="1" applyBorder="1" applyAlignment="1">
      <alignment horizontal="center"/>
    </xf>
    <xf numFmtId="0" fontId="52" fillId="0" borderId="0" xfId="1" applyNumberFormat="1" applyFont="1" applyFill="1" applyBorder="1" applyAlignment="1">
      <alignment horizontal="center"/>
    </xf>
    <xf numFmtId="10" fontId="22" fillId="0" borderId="36" xfId="1" applyNumberFormat="1" applyFont="1" applyBorder="1" applyAlignment="1"/>
    <xf numFmtId="43" fontId="22" fillId="0" borderId="0" xfId="1" applyNumberFormat="1" applyFont="1" applyFill="1" applyBorder="1" applyAlignment="1">
      <alignment horizontal="right"/>
    </xf>
    <xf numFmtId="0" fontId="41" fillId="0" borderId="0" xfId="1" applyNumberFormat="1" applyFont="1" applyFill="1" applyBorder="1" applyAlignment="1">
      <alignment horizontal="center"/>
    </xf>
    <xf numFmtId="0" fontId="41" fillId="0" borderId="37" xfId="1" applyNumberFormat="1" applyFont="1" applyFill="1" applyBorder="1" applyAlignment="1">
      <alignment horizontal="center"/>
    </xf>
    <xf numFmtId="168" fontId="22" fillId="0" borderId="0" xfId="1" applyNumberFormat="1" applyFont="1" applyFill="1" applyAlignment="1">
      <alignment horizontal="left"/>
    </xf>
    <xf numFmtId="0" fontId="22" fillId="0" borderId="36" xfId="1" applyNumberFormat="1" applyFont="1" applyBorder="1" applyAlignment="1"/>
    <xf numFmtId="43" fontId="22" fillId="0" borderId="0" xfId="1" applyNumberFormat="1" applyFont="1" applyFill="1" applyAlignment="1">
      <alignment horizontal="left"/>
    </xf>
    <xf numFmtId="167" fontId="41" fillId="0" borderId="0" xfId="1" applyNumberFormat="1" applyFont="1" applyFill="1" applyBorder="1" applyAlignment="1">
      <alignment horizontal="center"/>
    </xf>
    <xf numFmtId="167" fontId="41" fillId="0" borderId="37" xfId="1" applyNumberFormat="1" applyFont="1" applyFill="1" applyBorder="1" applyAlignment="1">
      <alignment horizontal="center"/>
    </xf>
    <xf numFmtId="0" fontId="43" fillId="0" borderId="0" xfId="1" applyNumberFormat="1" applyFont="1" applyFill="1" applyAlignment="1"/>
    <xf numFmtId="0" fontId="41" fillId="0" borderId="36" xfId="1" applyNumberFormat="1" applyFont="1" applyFill="1" applyBorder="1" applyAlignment="1">
      <alignment horizontal="center"/>
    </xf>
    <xf numFmtId="167" fontId="22" fillId="0" borderId="0" xfId="1" applyNumberFormat="1" applyFont="1" applyFill="1" applyBorder="1" applyAlignment="1">
      <alignment horizontal="center"/>
    </xf>
    <xf numFmtId="168" fontId="22" fillId="0" borderId="0" xfId="1" applyNumberFormat="1" applyFont="1" applyBorder="1" applyAlignment="1"/>
    <xf numFmtId="168" fontId="22" fillId="0" borderId="37" xfId="1" applyNumberFormat="1" applyFont="1" applyBorder="1" applyAlignment="1"/>
    <xf numFmtId="167" fontId="43" fillId="0" borderId="0" xfId="1" applyNumberFormat="1" applyFont="1" applyFill="1" applyAlignment="1"/>
    <xf numFmtId="167" fontId="22" fillId="0" borderId="37" xfId="1" applyNumberFormat="1" applyFont="1" applyBorder="1" applyAlignment="1"/>
    <xf numFmtId="167" fontId="22" fillId="0" borderId="36" xfId="1" applyNumberFormat="1" applyFont="1" applyFill="1" applyBorder="1" applyAlignment="1"/>
    <xf numFmtId="167" fontId="22" fillId="0" borderId="0" xfId="1" applyNumberFormat="1" applyFont="1" applyBorder="1" applyAlignment="1"/>
    <xf numFmtId="0" fontId="22" fillId="0" borderId="0" xfId="1" applyNumberFormat="1" applyFont="1" applyFill="1" applyBorder="1" applyAlignment="1">
      <alignment horizontal="left" indent="1"/>
    </xf>
    <xf numFmtId="0" fontId="22" fillId="0" borderId="0" xfId="1" applyNumberFormat="1" applyFont="1" applyFill="1" applyAlignment="1">
      <alignment horizontal="center" vertical="top"/>
    </xf>
    <xf numFmtId="0" fontId="22" fillId="0" borderId="0" xfId="1" applyNumberFormat="1" applyFont="1" applyFill="1" applyAlignment="1">
      <alignment vertical="top"/>
    </xf>
    <xf numFmtId="0" fontId="22" fillId="0" borderId="0" xfId="1" quotePrefix="1" applyNumberFormat="1" applyFont="1" applyFill="1" applyBorder="1" applyAlignment="1">
      <alignment horizontal="left"/>
    </xf>
    <xf numFmtId="0" fontId="53" fillId="0" borderId="0" xfId="1" applyNumberFormat="1" applyFont="1" applyAlignment="1"/>
    <xf numFmtId="0" fontId="52" fillId="0" borderId="36" xfId="1" applyNumberFormat="1" applyFont="1" applyFill="1" applyBorder="1" applyAlignment="1"/>
    <xf numFmtId="0" fontId="52" fillId="0" borderId="0" xfId="1" applyNumberFormat="1" applyFont="1" applyFill="1" applyBorder="1" applyAlignment="1"/>
    <xf numFmtId="0" fontId="52" fillId="0" borderId="37" xfId="1" applyNumberFormat="1" applyFont="1" applyFill="1" applyBorder="1" applyAlignment="1"/>
    <xf numFmtId="0" fontId="22" fillId="0" borderId="0" xfId="1" applyNumberFormat="1" applyFont="1" applyFill="1" applyAlignment="1">
      <alignment horizontal="left" vertical="center" indent="1"/>
    </xf>
    <xf numFmtId="168" fontId="22" fillId="0" borderId="38" xfId="1" applyNumberFormat="1" applyFont="1" applyFill="1" applyBorder="1" applyAlignment="1"/>
    <xf numFmtId="178" fontId="22" fillId="0" borderId="7" xfId="1" applyNumberFormat="1" applyFont="1" applyBorder="1" applyAlignment="1"/>
    <xf numFmtId="168" fontId="22" fillId="0" borderId="7" xfId="1" applyNumberFormat="1" applyFont="1" applyFill="1" applyBorder="1" applyAlignment="1"/>
    <xf numFmtId="168" fontId="22" fillId="0" borderId="39" xfId="1" applyNumberFormat="1" applyFont="1" applyFill="1" applyBorder="1" applyAlignment="1"/>
    <xf numFmtId="179" fontId="22" fillId="0" borderId="36" xfId="1" applyNumberFormat="1" applyFont="1" applyFill="1" applyBorder="1" applyAlignment="1">
      <alignment horizontal="right"/>
    </xf>
    <xf numFmtId="179" fontId="22" fillId="0" borderId="0" xfId="1" applyNumberFormat="1" applyFont="1" applyFill="1" applyBorder="1" applyAlignment="1">
      <alignment horizontal="right"/>
    </xf>
    <xf numFmtId="179" fontId="22" fillId="0" borderId="0" xfId="1" applyNumberFormat="1" applyFont="1" applyBorder="1" applyAlignment="1"/>
    <xf numFmtId="179" fontId="22" fillId="0" borderId="37" xfId="1" applyNumberFormat="1" applyFont="1" applyBorder="1" applyAlignment="1"/>
    <xf numFmtId="167" fontId="22" fillId="0" borderId="0" xfId="1" applyNumberFormat="1" applyFont="1" applyFill="1" applyBorder="1" applyAlignment="1"/>
    <xf numFmtId="168" fontId="22" fillId="0" borderId="36" xfId="1" applyNumberFormat="1" applyFont="1" applyBorder="1" applyAlignment="1"/>
    <xf numFmtId="0" fontId="22" fillId="0" borderId="0" xfId="1" applyNumberFormat="1" applyFont="1" applyBorder="1" applyAlignment="1">
      <alignment horizontal="center" wrapText="1"/>
    </xf>
    <xf numFmtId="0" fontId="22" fillId="0" borderId="37" xfId="1" applyNumberFormat="1" applyFont="1" applyBorder="1" applyAlignment="1">
      <alignment horizontal="center" wrapText="1"/>
    </xf>
    <xf numFmtId="0" fontId="52" fillId="0" borderId="36" xfId="1" applyNumberFormat="1" applyFont="1" applyBorder="1" applyAlignment="1"/>
    <xf numFmtId="0" fontId="52" fillId="0" borderId="0" xfId="1" applyNumberFormat="1" applyFont="1" applyBorder="1" applyAlignment="1"/>
    <xf numFmtId="0" fontId="52" fillId="0" borderId="37" xfId="1" applyNumberFormat="1" applyFont="1" applyBorder="1" applyAlignment="1"/>
    <xf numFmtId="168" fontId="52" fillId="0" borderId="36" xfId="1" applyNumberFormat="1" applyFont="1" applyBorder="1" applyAlignment="1"/>
    <xf numFmtId="178" fontId="22" fillId="0" borderId="0" xfId="1" applyNumberFormat="1" applyFont="1" applyBorder="1" applyAlignment="1"/>
    <xf numFmtId="178" fontId="22" fillId="0" borderId="37" xfId="1" applyNumberFormat="1" applyFont="1" applyBorder="1" applyAlignment="1"/>
    <xf numFmtId="0" fontId="52" fillId="0" borderId="27" xfId="1" applyNumberFormat="1" applyFont="1" applyBorder="1" applyAlignment="1"/>
    <xf numFmtId="178" fontId="22" fillId="0" borderId="25" xfId="1" applyNumberFormat="1" applyFont="1" applyBorder="1" applyAlignment="1"/>
    <xf numFmtId="178" fontId="22" fillId="0" borderId="24" xfId="1" applyNumberFormat="1" applyFont="1" applyBorder="1" applyAlignment="1"/>
    <xf numFmtId="0" fontId="52" fillId="0" borderId="0" xfId="1" applyNumberFormat="1" applyFont="1" applyFill="1" applyAlignment="1"/>
    <xf numFmtId="164" fontId="54" fillId="0" borderId="0" xfId="1" applyFont="1" applyFill="1" applyBorder="1" applyAlignment="1"/>
    <xf numFmtId="0" fontId="42" fillId="0" borderId="0" xfId="1" applyNumberFormat="1" applyFont="1" applyAlignment="1"/>
    <xf numFmtId="0" fontId="40" fillId="0" borderId="0" xfId="1" applyNumberFormat="1" applyFont="1" applyBorder="1" applyAlignment="1"/>
    <xf numFmtId="178" fontId="36" fillId="0" borderId="0" xfId="0" applyNumberFormat="1" applyFont="1" applyFill="1" applyBorder="1" applyAlignment="1"/>
    <xf numFmtId="0" fontId="1" fillId="0" borderId="0" xfId="1" applyNumberFormat="1" applyFont="1" applyBorder="1" applyAlignment="1"/>
    <xf numFmtId="41" fontId="1" fillId="0" borderId="0" xfId="1" applyNumberFormat="1" applyFont="1" applyAlignment="1"/>
    <xf numFmtId="167" fontId="1" fillId="0" borderId="0" xfId="1" applyNumberFormat="1" applyFont="1" applyFill="1" applyAlignment="1"/>
    <xf numFmtId="43" fontId="1" fillId="0" borderId="0" xfId="1" applyNumberFormat="1" applyFont="1" applyFill="1" applyAlignment="1"/>
    <xf numFmtId="0" fontId="55" fillId="0" borderId="0" xfId="1" applyNumberFormat="1" applyFont="1" applyFill="1" applyAlignment="1">
      <alignment horizontal="left"/>
    </xf>
    <xf numFmtId="180" fontId="1" fillId="0" borderId="0" xfId="1" applyNumberFormat="1" applyFont="1" applyFill="1" applyAlignment="1"/>
    <xf numFmtId="0" fontId="1" fillId="0" borderId="0" xfId="1" applyNumberFormat="1" applyFont="1" applyFill="1" applyAlignment="1">
      <alignment horizontal="center"/>
    </xf>
    <xf numFmtId="0" fontId="1" fillId="0" borderId="0" xfId="1" applyNumberFormat="1" applyFont="1" applyFill="1" applyBorder="1" applyAlignment="1"/>
    <xf numFmtId="178" fontId="1" fillId="0" borderId="0" xfId="1" applyNumberFormat="1" applyFont="1" applyFill="1" applyAlignment="1"/>
    <xf numFmtId="178" fontId="56" fillId="0" borderId="0" xfId="1" applyNumberFormat="1" applyFont="1" applyFill="1" applyBorder="1" applyAlignment="1"/>
    <xf numFmtId="181" fontId="1" fillId="0" borderId="0" xfId="1" applyNumberFormat="1" applyFont="1" applyFill="1" applyAlignment="1"/>
    <xf numFmtId="167" fontId="56" fillId="0" borderId="0" xfId="1" applyNumberFormat="1" applyFont="1" applyFill="1" applyBorder="1" applyAlignment="1"/>
    <xf numFmtId="167" fontId="1" fillId="0" borderId="0" xfId="1" applyNumberFormat="1" applyFont="1" applyFill="1" applyBorder="1" applyAlignment="1"/>
    <xf numFmtId="180" fontId="57" fillId="0" borderId="0" xfId="1" applyNumberFormat="1" applyFont="1" applyFill="1" applyAlignment="1">
      <alignment horizontal="center"/>
    </xf>
    <xf numFmtId="0" fontId="1" fillId="0" borderId="0" xfId="1" applyNumberFormat="1" applyFont="1" applyAlignment="1">
      <alignment horizontal="center"/>
    </xf>
    <xf numFmtId="180" fontId="18" fillId="0" borderId="0" xfId="1" applyNumberFormat="1" applyFont="1" applyFill="1" applyAlignment="1">
      <alignment horizontal="center"/>
    </xf>
    <xf numFmtId="180" fontId="18" fillId="0" borderId="0" xfId="1" applyNumberFormat="1" applyFont="1" applyFill="1" applyAlignment="1"/>
    <xf numFmtId="0" fontId="1" fillId="0" borderId="0" xfId="1" quotePrefix="1" applyNumberFormat="1" applyFont="1" applyFill="1" applyAlignment="1">
      <alignment horizontal="left"/>
    </xf>
    <xf numFmtId="0" fontId="58" fillId="0" borderId="0" xfId="1" applyNumberFormat="1" applyFont="1" applyFill="1" applyBorder="1" applyAlignment="1"/>
    <xf numFmtId="0" fontId="59" fillId="0" borderId="0" xfId="1" applyNumberFormat="1" applyFont="1" applyFill="1" applyAlignment="1">
      <alignment horizontal="right"/>
    </xf>
    <xf numFmtId="180" fontId="58" fillId="0" borderId="0" xfId="1" applyNumberFormat="1" applyFont="1" applyFill="1" applyBorder="1" applyAlignment="1">
      <alignment horizontal="left"/>
    </xf>
    <xf numFmtId="180" fontId="59" fillId="0" borderId="0" xfId="1" applyNumberFormat="1" applyFont="1" applyFill="1" applyAlignment="1">
      <alignment horizontal="right"/>
    </xf>
    <xf numFmtId="180" fontId="1" fillId="0" borderId="0" xfId="1" applyNumberFormat="1" applyFont="1" applyFill="1" applyBorder="1" applyAlignment="1">
      <alignment horizontal="left"/>
    </xf>
    <xf numFmtId="41" fontId="1" fillId="0" borderId="0" xfId="1" applyNumberFormat="1" applyFont="1" applyFill="1" applyBorder="1" applyAlignment="1"/>
    <xf numFmtId="42" fontId="1" fillId="0" borderId="7" xfId="1" applyNumberFormat="1" applyFont="1" applyFill="1" applyBorder="1" applyAlignment="1">
      <alignment horizontal="right"/>
    </xf>
    <xf numFmtId="179" fontId="1" fillId="0" borderId="0" xfId="1" applyNumberFormat="1" applyFont="1" applyFill="1" applyBorder="1" applyAlignment="1"/>
    <xf numFmtId="179" fontId="1" fillId="0" borderId="2" xfId="1" applyNumberFormat="1" applyFont="1" applyFill="1" applyBorder="1" applyAlignment="1"/>
    <xf numFmtId="181" fontId="6" fillId="0" borderId="40" xfId="1" applyNumberFormat="1" applyFont="1" applyFill="1" applyBorder="1" applyAlignment="1">
      <alignment vertical="center"/>
    </xf>
    <xf numFmtId="39" fontId="1" fillId="0" borderId="0" xfId="1" applyNumberFormat="1" applyFont="1" applyFill="1" applyAlignment="1">
      <alignment vertical="center"/>
    </xf>
    <xf numFmtId="0" fontId="1" fillId="0" borderId="0" xfId="1" applyNumberFormat="1" applyFont="1" applyFill="1" applyAlignment="1">
      <alignment horizontal="left" vertical="center" indent="1"/>
    </xf>
    <xf numFmtId="0" fontId="1" fillId="0" borderId="2" xfId="1" applyNumberFormat="1" applyFont="1" applyBorder="1" applyAlignment="1"/>
    <xf numFmtId="41" fontId="1" fillId="0" borderId="0" xfId="1" applyNumberFormat="1" applyFont="1" applyFill="1" applyBorder="1" applyAlignment="1">
      <alignment horizontal="right"/>
    </xf>
    <xf numFmtId="41" fontId="1" fillId="0" borderId="0" xfId="1" applyNumberFormat="1" applyFont="1" applyFill="1" applyAlignment="1"/>
    <xf numFmtId="0" fontId="1" fillId="0" borderId="0" xfId="1" quotePrefix="1" applyNumberFormat="1" applyFont="1" applyFill="1" applyBorder="1" applyAlignment="1">
      <alignment horizontal="left"/>
    </xf>
    <xf numFmtId="182" fontId="1" fillId="0" borderId="0" xfId="1" applyNumberFormat="1" applyFont="1" applyFill="1" applyAlignment="1"/>
    <xf numFmtId="0" fontId="1" fillId="0" borderId="0" xfId="1" applyNumberFormat="1" applyFont="1" applyFill="1" applyAlignment="1">
      <alignment horizontal="center" vertical="top"/>
    </xf>
    <xf numFmtId="0" fontId="1" fillId="0" borderId="0" xfId="1" applyNumberFormat="1" applyFont="1" applyFill="1" applyBorder="1" applyAlignment="1">
      <alignment horizontal="left" indent="1"/>
    </xf>
    <xf numFmtId="168" fontId="1" fillId="0" borderId="0" xfId="1" applyNumberFormat="1" applyFont="1" applyFill="1" applyAlignment="1"/>
    <xf numFmtId="42" fontId="1" fillId="0" borderId="0" xfId="1" applyNumberFormat="1" applyFont="1" applyFill="1" applyBorder="1" applyAlignment="1"/>
    <xf numFmtId="0" fontId="1" fillId="0" borderId="0" xfId="1" applyNumberFormat="1" applyFont="1" applyFill="1" applyAlignment="1">
      <alignment horizontal="left"/>
    </xf>
    <xf numFmtId="0" fontId="60" fillId="0" borderId="0" xfId="1" applyNumberFormat="1" applyFont="1" applyFill="1" applyBorder="1" applyAlignment="1">
      <alignment horizontal="center"/>
    </xf>
    <xf numFmtId="167" fontId="6" fillId="0" borderId="0" xfId="1" applyNumberFormat="1" applyFont="1" applyFill="1" applyBorder="1" applyAlignment="1">
      <alignment horizontal="center"/>
    </xf>
    <xf numFmtId="0" fontId="6" fillId="0" borderId="0" xfId="1" applyNumberFormat="1" applyFont="1" applyFill="1" applyBorder="1" applyAlignment="1">
      <alignment horizontal="center"/>
    </xf>
    <xf numFmtId="167" fontId="6" fillId="0" borderId="2" xfId="1" applyNumberFormat="1" applyFont="1" applyFill="1" applyBorder="1" applyAlignment="1">
      <alignment horizontal="center"/>
    </xf>
    <xf numFmtId="0" fontId="6" fillId="0" borderId="2" xfId="1" applyNumberFormat="1" applyFont="1" applyFill="1" applyBorder="1" applyAlignment="1">
      <alignment horizontal="center"/>
    </xf>
    <xf numFmtId="0" fontId="1" fillId="0" borderId="2" xfId="1" applyNumberFormat="1" applyFont="1" applyFill="1" applyBorder="1" applyAlignment="1">
      <alignment horizontal="center"/>
    </xf>
    <xf numFmtId="0" fontId="9" fillId="0" borderId="0" xfId="1" applyNumberFormat="1" applyFont="1" applyFill="1" applyAlignment="1">
      <alignment horizontal="center"/>
    </xf>
    <xf numFmtId="183" fontId="1" fillId="0" borderId="0" xfId="1" applyNumberFormat="1" applyFont="1" applyFill="1" applyAlignment="1">
      <alignment horizontal="center"/>
    </xf>
    <xf numFmtId="0" fontId="6" fillId="0" borderId="0" xfId="1" applyNumberFormat="1" applyFont="1" applyFill="1" applyAlignment="1">
      <alignment horizontal="center"/>
    </xf>
    <xf numFmtId="10" fontId="1" fillId="0" borderId="0" xfId="1" applyNumberFormat="1" applyFont="1" applyFill="1" applyAlignment="1">
      <alignment horizontal="right"/>
    </xf>
    <xf numFmtId="168" fontId="1" fillId="0" borderId="0" xfId="1" applyNumberFormat="1" applyFont="1" applyFill="1" applyAlignment="1">
      <alignment horizontal="left"/>
    </xf>
    <xf numFmtId="43" fontId="56" fillId="0" borderId="0" xfId="1" applyNumberFormat="1" applyFont="1" applyFill="1" applyBorder="1" applyAlignment="1">
      <alignment horizontal="right"/>
    </xf>
    <xf numFmtId="167" fontId="1" fillId="0" borderId="0" xfId="1" applyNumberFormat="1" applyFont="1" applyFill="1" applyAlignment="1">
      <alignment horizontal="center"/>
    </xf>
    <xf numFmtId="43" fontId="1" fillId="0" borderId="0" xfId="1" applyNumberFormat="1" applyFont="1" applyFill="1" applyAlignment="1">
      <alignment horizontal="right"/>
    </xf>
    <xf numFmtId="43" fontId="1" fillId="0" borderId="0" xfId="1" applyNumberFormat="1" applyFont="1" applyFill="1" applyAlignment="1">
      <alignment horizontal="center"/>
    </xf>
    <xf numFmtId="0" fontId="56" fillId="0" borderId="0" xfId="1" applyNumberFormat="1" applyFont="1" applyFill="1" applyBorder="1" applyAlignment="1"/>
    <xf numFmtId="42" fontId="1" fillId="0" borderId="0" xfId="1" applyNumberFormat="1" applyFont="1" applyFill="1" applyBorder="1" applyAlignment="1">
      <alignment horizontal="right"/>
    </xf>
    <xf numFmtId="0" fontId="56" fillId="0" borderId="0" xfId="1" applyNumberFormat="1" applyFont="1" applyFill="1" applyBorder="1" applyAlignment="1">
      <alignment horizontal="right"/>
    </xf>
    <xf numFmtId="0" fontId="61" fillId="0" borderId="0" xfId="1" applyNumberFormat="1" applyFont="1" applyFill="1" applyAlignment="1">
      <alignment horizontal="center"/>
    </xf>
    <xf numFmtId="0" fontId="1" fillId="0" borderId="11" xfId="1" applyNumberFormat="1" applyFont="1" applyFill="1" applyBorder="1" applyAlignment="1">
      <alignment horizontal="centerContinuous"/>
    </xf>
    <xf numFmtId="0" fontId="6" fillId="0" borderId="15" xfId="1" applyNumberFormat="1" applyFont="1" applyFill="1" applyBorder="1" applyAlignment="1">
      <alignment horizontal="centerContinuous"/>
    </xf>
    <xf numFmtId="0" fontId="6" fillId="0" borderId="10" xfId="1" applyNumberFormat="1" applyFont="1" applyFill="1" applyBorder="1" applyAlignment="1">
      <alignment horizontal="centerContinuous"/>
    </xf>
    <xf numFmtId="0" fontId="1" fillId="0" borderId="0" xfId="1" applyNumberFormat="1" applyFont="1" applyFill="1" applyAlignment="1">
      <alignment horizontal="centerContinuous"/>
    </xf>
    <xf numFmtId="0" fontId="6" fillId="0" borderId="0" xfId="1" applyNumberFormat="1" applyFont="1" applyFill="1" applyAlignment="1">
      <alignment horizontal="centerContinuous"/>
    </xf>
    <xf numFmtId="0" fontId="1" fillId="0" borderId="0" xfId="1" applyNumberFormat="1" applyFont="1" applyAlignment="1">
      <alignment horizontal="centerContinuous"/>
    </xf>
    <xf numFmtId="0" fontId="1" fillId="0" borderId="0" xfId="1" applyNumberFormat="1" applyFill="1" applyAlignment="1">
      <alignment horizontal="right"/>
    </xf>
    <xf numFmtId="41" fontId="40" fillId="6" borderId="40" xfId="1" applyNumberFormat="1" applyFont="1" applyFill="1" applyBorder="1" applyAlignment="1"/>
    <xf numFmtId="167" fontId="62" fillId="0" borderId="0" xfId="1" applyNumberFormat="1" applyFont="1" applyFill="1" applyAlignment="1"/>
    <xf numFmtId="0" fontId="0" fillId="0" borderId="0" xfId="0" applyNumberFormat="1" applyAlignment="1"/>
    <xf numFmtId="164" fontId="30" fillId="0" borderId="4" xfId="0" applyNumberFormat="1" applyFont="1" applyFill="1" applyBorder="1" applyAlignment="1"/>
    <xf numFmtId="9" fontId="30" fillId="0" borderId="0" xfId="0" applyNumberFormat="1" applyFont="1" applyFill="1" applyBorder="1" applyAlignment="1"/>
    <xf numFmtId="0" fontId="30" fillId="0" borderId="0" xfId="0" applyNumberFormat="1" applyFont="1" applyFill="1" applyBorder="1" applyAlignment="1"/>
    <xf numFmtId="0" fontId="30" fillId="0" borderId="0" xfId="0" applyNumberFormat="1" applyFont="1" applyFill="1" applyBorder="1" applyAlignment="1">
      <alignment horizontal="left"/>
    </xf>
    <xf numFmtId="0" fontId="30" fillId="0" borderId="5" xfId="0" applyNumberFormat="1" applyFont="1" applyFill="1" applyBorder="1" applyAlignment="1">
      <alignment horizontal="center"/>
    </xf>
    <xf numFmtId="173" fontId="30" fillId="0" borderId="0" xfId="0" applyNumberFormat="1" applyFont="1" applyFill="1" applyBorder="1" applyAlignment="1"/>
    <xf numFmtId="164" fontId="45" fillId="0" borderId="4" xfId="0" applyNumberFormat="1" applyFont="1" applyFill="1" applyBorder="1" applyAlignment="1"/>
    <xf numFmtId="0" fontId="32" fillId="0" borderId="2" xfId="0" applyNumberFormat="1" applyFont="1" applyFill="1" applyBorder="1" applyAlignment="1">
      <alignment horizontal="center"/>
    </xf>
    <xf numFmtId="0" fontId="32" fillId="0" borderId="3" xfId="0" applyNumberFormat="1" applyFont="1" applyFill="1" applyBorder="1" applyAlignment="1">
      <alignment horizontal="center"/>
    </xf>
    <xf numFmtId="0" fontId="32" fillId="0" borderId="0" xfId="0" applyNumberFormat="1" applyFont="1" applyFill="1" applyBorder="1" applyAlignment="1">
      <alignment horizontal="center"/>
    </xf>
    <xf numFmtId="0" fontId="32" fillId="0" borderId="5" xfId="0" applyNumberFormat="1" applyFont="1" applyFill="1" applyBorder="1" applyAlignment="1">
      <alignment horizontal="center"/>
    </xf>
    <xf numFmtId="0" fontId="30" fillId="0" borderId="0" xfId="0" applyFont="1" applyFill="1" applyBorder="1" applyAlignment="1">
      <alignment horizontal="centerContinuous"/>
    </xf>
    <xf numFmtId="0" fontId="30" fillId="0" borderId="5" xfId="0" applyFont="1" applyFill="1" applyBorder="1" applyAlignment="1">
      <alignment horizontal="centerContinuous"/>
    </xf>
    <xf numFmtId="0" fontId="30" fillId="0" borderId="4" xfId="0" applyFont="1" applyFill="1" applyBorder="1" applyAlignment="1">
      <alignment horizontal="centerContinuous"/>
    </xf>
    <xf numFmtId="0" fontId="32" fillId="0" borderId="0" xfId="0" applyFont="1" applyFill="1" applyBorder="1" applyAlignment="1">
      <alignment horizontal="centerContinuous"/>
    </xf>
    <xf numFmtId="0" fontId="32" fillId="0" borderId="5" xfId="0" applyFont="1" applyFill="1" applyBorder="1" applyAlignment="1">
      <alignment horizontal="centerContinuous"/>
    </xf>
    <xf numFmtId="0" fontId="30" fillId="0" borderId="6" xfId="0" applyFont="1" applyFill="1" applyBorder="1" applyAlignment="1">
      <alignment horizontal="centerContinuous"/>
    </xf>
    <xf numFmtId="0" fontId="30" fillId="0" borderId="7" xfId="0" applyFont="1" applyFill="1" applyBorder="1" applyAlignment="1">
      <alignment horizontal="centerContinuous"/>
    </xf>
    <xf numFmtId="0" fontId="32" fillId="0" borderId="7" xfId="0" applyFont="1" applyFill="1" applyBorder="1" applyAlignment="1">
      <alignment horizontal="centerContinuous"/>
    </xf>
    <xf numFmtId="0" fontId="32" fillId="0" borderId="8" xfId="0" applyFont="1" applyFill="1" applyBorder="1" applyAlignment="1">
      <alignment horizontal="centerContinuous"/>
    </xf>
    <xf numFmtId="0" fontId="6" fillId="0" borderId="0" xfId="0" applyNumberFormat="1" applyFont="1" applyAlignment="1"/>
    <xf numFmtId="168" fontId="65" fillId="0" borderId="0" xfId="0" applyNumberFormat="1" applyFont="1" applyAlignment="1"/>
    <xf numFmtId="168" fontId="66" fillId="0" borderId="17" xfId="5" applyNumberFormat="1" applyFont="1" applyFill="1" applyBorder="1"/>
    <xf numFmtId="164" fontId="67" fillId="0" borderId="41" xfId="0" applyNumberFormat="1" applyFont="1" applyFill="1" applyBorder="1" applyAlignment="1"/>
    <xf numFmtId="0" fontId="68" fillId="0" borderId="0" xfId="0" applyNumberFormat="1" applyFont="1" applyFill="1" applyAlignment="1">
      <alignment horizontal="right"/>
    </xf>
    <xf numFmtId="168" fontId="1" fillId="0" borderId="2" xfId="5" applyNumberFormat="1" applyFont="1" applyFill="1" applyBorder="1"/>
    <xf numFmtId="0" fontId="67" fillId="0" borderId="0" xfId="0" applyNumberFormat="1" applyFont="1" applyFill="1" applyAlignment="1"/>
    <xf numFmtId="164" fontId="68" fillId="0" borderId="0" xfId="6" applyNumberFormat="1" applyFont="1" applyFill="1" applyBorder="1" applyAlignment="1" applyProtection="1">
      <protection locked="0"/>
    </xf>
    <xf numFmtId="0" fontId="68" fillId="0" borderId="0" xfId="6" applyNumberFormat="1" applyFont="1" applyFill="1" applyAlignment="1">
      <alignment horizontal="left"/>
    </xf>
    <xf numFmtId="0" fontId="69" fillId="0" borderId="41" xfId="0" applyFont="1" applyFill="1" applyBorder="1" applyAlignment="1"/>
    <xf numFmtId="168" fontId="67" fillId="0" borderId="0" xfId="5" applyNumberFormat="1" applyFont="1" applyFill="1" applyBorder="1"/>
    <xf numFmtId="168" fontId="67" fillId="0" borderId="7" xfId="5" applyNumberFormat="1" applyFont="1" applyFill="1" applyBorder="1"/>
    <xf numFmtId="0" fontId="67" fillId="0" borderId="0" xfId="0" applyNumberFormat="1" applyFont="1" applyFill="1" applyBorder="1" applyAlignment="1"/>
    <xf numFmtId="0" fontId="70" fillId="0" borderId="0" xfId="0" applyNumberFormat="1" applyFont="1" applyAlignment="1"/>
    <xf numFmtId="0" fontId="0" fillId="0" borderId="7" xfId="0" applyNumberFormat="1" applyBorder="1" applyAlignment="1"/>
    <xf numFmtId="0" fontId="0" fillId="0" borderId="7" xfId="0" applyNumberFormat="1" applyFill="1" applyBorder="1" applyAlignment="1"/>
    <xf numFmtId="0" fontId="31" fillId="0" borderId="0" xfId="7" applyFont="1" applyFill="1" applyBorder="1" applyAlignment="1">
      <alignment horizontal="center"/>
    </xf>
    <xf numFmtId="0" fontId="6" fillId="0" borderId="0" xfId="0" applyFont="1" applyFill="1" applyBorder="1" applyAlignment="1">
      <alignment horizontal="left"/>
    </xf>
    <xf numFmtId="0" fontId="0" fillId="0" borderId="0" xfId="0" applyNumberFormat="1" applyFill="1" applyAlignment="1"/>
    <xf numFmtId="0" fontId="6" fillId="0" borderId="0" xfId="0" applyNumberFormat="1" applyFont="1" applyAlignment="1">
      <alignment horizontal="right"/>
    </xf>
    <xf numFmtId="0" fontId="7" fillId="0" borderId="0" xfId="0" applyNumberFormat="1" applyFont="1" applyAlignment="1">
      <alignment horizontal="right"/>
    </xf>
    <xf numFmtId="0" fontId="29" fillId="0" borderId="0" xfId="0" applyNumberFormat="1" applyFont="1" applyAlignment="1"/>
    <xf numFmtId="164" fontId="30" fillId="0" borderId="1" xfId="0" applyNumberFormat="1" applyFont="1" applyFill="1" applyBorder="1" applyAlignment="1"/>
    <xf numFmtId="0" fontId="71" fillId="0" borderId="0" xfId="8" applyNumberFormat="1" applyAlignment="1">
      <alignment horizontal="center"/>
    </xf>
    <xf numFmtId="0" fontId="13" fillId="0" borderId="0" xfId="8" applyNumberFormat="1" applyFont="1" applyAlignment="1">
      <alignment horizontal="left"/>
    </xf>
    <xf numFmtId="0" fontId="71" fillId="0" borderId="0" xfId="8" applyNumberFormat="1" applyAlignment="1"/>
    <xf numFmtId="164" fontId="14" fillId="0" borderId="0" xfId="8" applyFont="1" applyAlignment="1">
      <alignment horizontal="left"/>
    </xf>
    <xf numFmtId="0" fontId="7" fillId="0" borderId="0" xfId="8" applyNumberFormat="1" applyFont="1" applyAlignment="1"/>
    <xf numFmtId="0" fontId="11" fillId="0" borderId="0" xfId="8" applyNumberFormat="1" applyFont="1" applyAlignment="1">
      <alignment horizontal="left"/>
    </xf>
    <xf numFmtId="0" fontId="1" fillId="0" borderId="0" xfId="8" applyNumberFormat="1" applyFont="1" applyAlignment="1"/>
    <xf numFmtId="167" fontId="15" fillId="0" borderId="0" xfId="8" applyNumberFormat="1" applyFont="1" applyAlignment="1"/>
    <xf numFmtId="0" fontId="71" fillId="0" borderId="0" xfId="8" applyNumberFormat="1" applyAlignment="1">
      <alignment horizontal="left"/>
    </xf>
    <xf numFmtId="0" fontId="6" fillId="0" borderId="0" xfId="8" applyNumberFormat="1" applyFont="1" applyAlignment="1">
      <alignment horizontal="center"/>
    </xf>
    <xf numFmtId="0" fontId="6" fillId="0" borderId="0" xfId="8" applyNumberFormat="1" applyFont="1" applyAlignment="1"/>
    <xf numFmtId="0" fontId="11" fillId="0" borderId="0" xfId="8" applyNumberFormat="1" applyFont="1" applyFill="1" applyAlignment="1">
      <alignment horizontal="left"/>
    </xf>
    <xf numFmtId="0" fontId="6" fillId="0" borderId="0" xfId="8" applyNumberFormat="1" applyFont="1" applyFill="1" applyBorder="1" applyAlignment="1">
      <alignment horizontal="centerContinuous"/>
    </xf>
    <xf numFmtId="0" fontId="1" fillId="0" borderId="0" xfId="8" applyNumberFormat="1" applyFont="1" applyAlignment="1">
      <alignment horizontal="center"/>
    </xf>
    <xf numFmtId="0" fontId="71" fillId="0" borderId="0" xfId="8" applyNumberFormat="1" applyBorder="1" applyAlignment="1"/>
    <xf numFmtId="0" fontId="71" fillId="0" borderId="0" xfId="8" applyNumberFormat="1" applyBorder="1" applyAlignment="1">
      <alignment horizontal="center"/>
    </xf>
    <xf numFmtId="17" fontId="6" fillId="0" borderId="0" xfId="8" applyNumberFormat="1" applyFont="1" applyFill="1" applyBorder="1" applyAlignment="1">
      <alignment horizontal="center"/>
    </xf>
    <xf numFmtId="17" fontId="6" fillId="0" borderId="0" xfId="8" applyNumberFormat="1" applyFont="1" applyBorder="1" applyAlignment="1">
      <alignment horizontal="center"/>
    </xf>
    <xf numFmtId="0" fontId="6" fillId="0" borderId="0" xfId="8" applyNumberFormat="1" applyFont="1" applyBorder="1" applyAlignment="1"/>
    <xf numFmtId="0" fontId="1" fillId="0" borderId="0" xfId="9" applyNumberFormat="1" applyAlignment="1">
      <alignment horizontal="center"/>
    </xf>
    <xf numFmtId="43" fontId="16" fillId="0" borderId="0" xfId="8" applyNumberFormat="1" applyFont="1" applyAlignment="1">
      <alignment horizontal="center"/>
    </xf>
    <xf numFmtId="43" fontId="1" fillId="0" borderId="0" xfId="8" applyNumberFormat="1" applyFont="1" applyAlignment="1"/>
    <xf numFmtId="168" fontId="17" fillId="0" borderId="0" xfId="8" applyNumberFormat="1" applyFont="1" applyBorder="1" applyAlignment="1"/>
    <xf numFmtId="0" fontId="71" fillId="0" borderId="42" xfId="8" applyNumberFormat="1" applyBorder="1" applyAlignment="1">
      <alignment wrapText="1"/>
    </xf>
    <xf numFmtId="0" fontId="71" fillId="0" borderId="0" xfId="8" applyNumberFormat="1" applyAlignment="1">
      <alignment horizontal="left" indent="1"/>
    </xf>
    <xf numFmtId="169" fontId="1" fillId="0" borderId="0" xfId="8" applyNumberFormat="1" applyFont="1" applyAlignment="1">
      <alignment horizontal="center"/>
    </xf>
    <xf numFmtId="168" fontId="1" fillId="0" borderId="0" xfId="8" applyNumberFormat="1" applyFont="1" applyFill="1" applyBorder="1" applyAlignment="1"/>
    <xf numFmtId="0" fontId="71" fillId="0" borderId="42" xfId="8" applyNumberFormat="1" applyFill="1" applyBorder="1" applyAlignment="1">
      <alignment wrapText="1"/>
    </xf>
    <xf numFmtId="167" fontId="1" fillId="0" borderId="0" xfId="8" applyNumberFormat="1" applyFont="1" applyFill="1" applyBorder="1" applyAlignment="1"/>
    <xf numFmtId="0" fontId="71" fillId="0" borderId="0" xfId="8" applyNumberFormat="1" applyFill="1" applyAlignment="1">
      <alignment horizontal="left" indent="1"/>
    </xf>
    <xf numFmtId="169" fontId="1" fillId="0" borderId="0" xfId="8" applyNumberFormat="1" applyFont="1" applyFill="1" applyAlignment="1">
      <alignment horizontal="center"/>
    </xf>
    <xf numFmtId="43" fontId="1" fillId="0" borderId="0" xfId="8" applyNumberFormat="1" applyFont="1" applyFill="1" applyAlignment="1"/>
    <xf numFmtId="0" fontId="6" fillId="0" borderId="0" xfId="8" applyNumberFormat="1" applyFont="1" applyFill="1" applyAlignment="1"/>
    <xf numFmtId="0" fontId="71" fillId="0" borderId="0" xfId="8" applyNumberFormat="1" applyFill="1" applyAlignment="1"/>
    <xf numFmtId="0" fontId="1" fillId="0" borderId="0" xfId="8" applyNumberFormat="1" applyFont="1" applyFill="1" applyAlignment="1">
      <alignment horizontal="left" indent="1"/>
    </xf>
    <xf numFmtId="168" fontId="1" fillId="0" borderId="7" xfId="8" applyNumberFormat="1" applyFont="1" applyFill="1" applyBorder="1" applyAlignment="1"/>
    <xf numFmtId="168" fontId="17" fillId="0" borderId="0" xfId="8" applyNumberFormat="1" applyFont="1" applyFill="1" applyBorder="1" applyAlignment="1"/>
    <xf numFmtId="0" fontId="18" fillId="0" borderId="0" xfId="8" applyNumberFormat="1" applyFont="1" applyAlignment="1"/>
    <xf numFmtId="37" fontId="1" fillId="0" borderId="0" xfId="8" applyNumberFormat="1" applyFont="1" applyAlignment="1"/>
    <xf numFmtId="37" fontId="1" fillId="0" borderId="0" xfId="8" applyNumberFormat="1" applyFont="1" applyFill="1" applyAlignment="1"/>
    <xf numFmtId="43" fontId="1" fillId="0" borderId="0" xfId="8" applyNumberFormat="1" applyFont="1" applyBorder="1" applyAlignment="1"/>
    <xf numFmtId="0" fontId="1" fillId="0" borderId="42" xfId="8" applyNumberFormat="1" applyFont="1" applyBorder="1" applyAlignment="1">
      <alignment wrapText="1"/>
    </xf>
    <xf numFmtId="170" fontId="1" fillId="0" borderId="0" xfId="8" applyNumberFormat="1" applyFont="1" applyBorder="1" applyAlignment="1"/>
    <xf numFmtId="168" fontId="1" fillId="0" borderId="16" xfId="8" applyNumberFormat="1" applyFont="1" applyBorder="1" applyAlignment="1"/>
    <xf numFmtId="0" fontId="19" fillId="0" borderId="0" xfId="8" applyNumberFormat="1" applyFont="1" applyAlignment="1"/>
    <xf numFmtId="0" fontId="20" fillId="0" borderId="0" xfId="8" applyNumberFormat="1" applyFont="1" applyAlignment="1">
      <alignment horizontal="right" vertical="top"/>
    </xf>
    <xf numFmtId="0" fontId="7" fillId="0" borderId="0" xfId="8" applyNumberFormat="1" applyFont="1" applyFill="1" applyAlignment="1">
      <alignment horizontal="right" vertical="top"/>
    </xf>
    <xf numFmtId="49" fontId="21" fillId="0" borderId="0" xfId="8" applyNumberFormat="1" applyFont="1" applyAlignment="1">
      <alignment horizontal="right" vertical="top"/>
    </xf>
    <xf numFmtId="0" fontId="7" fillId="0" borderId="0" xfId="8" applyNumberFormat="1" applyFont="1" applyAlignment="1">
      <alignment horizontal="center" vertical="top"/>
    </xf>
    <xf numFmtId="37" fontId="1" fillId="0" borderId="0" xfId="8" applyNumberFormat="1" applyFont="1" applyBorder="1" applyAlignment="1"/>
    <xf numFmtId="0" fontId="1" fillId="0" borderId="0" xfId="8" applyNumberFormat="1" applyFont="1" applyAlignment="1" applyProtection="1">
      <alignment horizontal="left"/>
      <protection locked="0"/>
    </xf>
    <xf numFmtId="167" fontId="1" fillId="0" borderId="0" xfId="8" applyNumberFormat="1" applyFont="1" applyBorder="1" applyAlignment="1"/>
    <xf numFmtId="43" fontId="6" fillId="0" borderId="0" xfId="8" applyNumberFormat="1" applyFont="1" applyFill="1" applyBorder="1" applyAlignment="1"/>
    <xf numFmtId="0" fontId="1" fillId="0" borderId="42" xfId="8" applyNumberFormat="1" applyFont="1" applyFill="1" applyBorder="1" applyAlignment="1">
      <alignment wrapText="1"/>
    </xf>
    <xf numFmtId="0" fontId="1" fillId="0" borderId="0" xfId="8" applyNumberFormat="1" applyFont="1" applyFill="1" applyAlignment="1">
      <alignment horizontal="left"/>
    </xf>
    <xf numFmtId="171" fontId="22" fillId="0" borderId="0" xfId="8" applyNumberFormat="1" applyFont="1" applyFill="1" applyBorder="1" applyAlignment="1"/>
    <xf numFmtId="168" fontId="1" fillId="0" borderId="0" xfId="8" applyNumberFormat="1" applyFont="1" applyBorder="1" applyAlignment="1"/>
    <xf numFmtId="0" fontId="1" fillId="0" borderId="0" xfId="8" applyNumberFormat="1" applyFont="1" applyFill="1" applyAlignment="1"/>
    <xf numFmtId="0" fontId="1" fillId="0" borderId="0" xfId="8" applyNumberFormat="1" applyFont="1" applyAlignment="1">
      <alignment horizontal="right"/>
    </xf>
    <xf numFmtId="0" fontId="7" fillId="0" borderId="0" xfId="8" applyNumberFormat="1" applyFont="1" applyFill="1" applyAlignment="1">
      <alignment horizontal="left"/>
    </xf>
    <xf numFmtId="0" fontId="18" fillId="0" borderId="0" xfId="8" applyNumberFormat="1" applyFont="1" applyAlignment="1">
      <alignment horizontal="left"/>
    </xf>
    <xf numFmtId="49" fontId="21" fillId="0" borderId="0" xfId="8" applyNumberFormat="1" applyFont="1" applyFill="1" applyAlignment="1">
      <alignment horizontal="center" vertical="top"/>
    </xf>
    <xf numFmtId="168" fontId="1" fillId="0" borderId="15" xfId="8" applyNumberFormat="1" applyFont="1" applyBorder="1" applyAlignment="1"/>
    <xf numFmtId="0" fontId="71" fillId="0" borderId="0" xfId="8" applyNumberFormat="1" applyAlignment="1">
      <alignment horizontal="right"/>
    </xf>
    <xf numFmtId="168" fontId="7" fillId="0" borderId="0" xfId="8" applyNumberFormat="1" applyFont="1" applyBorder="1" applyAlignment="1">
      <alignment horizontal="center" vertical="top"/>
    </xf>
    <xf numFmtId="167" fontId="17" fillId="0" borderId="0" xfId="8" applyNumberFormat="1" applyFont="1" applyBorder="1" applyAlignment="1"/>
    <xf numFmtId="0" fontId="6" fillId="0" borderId="0" xfId="8" quotePrefix="1" applyNumberFormat="1" applyFont="1" applyAlignment="1" applyProtection="1">
      <alignment horizontal="left"/>
      <protection locked="0"/>
    </xf>
    <xf numFmtId="0" fontId="22" fillId="0" borderId="0" xfId="8" applyNumberFormat="1" applyFont="1" applyAlignment="1"/>
    <xf numFmtId="168" fontId="71" fillId="0" borderId="0" xfId="8" applyNumberFormat="1" applyAlignment="1"/>
    <xf numFmtId="0" fontId="22" fillId="0" borderId="0" xfId="8" quotePrefix="1" applyNumberFormat="1" applyFont="1" applyAlignment="1">
      <alignment horizontal="center"/>
    </xf>
    <xf numFmtId="168" fontId="1" fillId="0" borderId="0" xfId="8" applyNumberFormat="1" applyFont="1" applyAlignment="1"/>
    <xf numFmtId="0" fontId="1" fillId="0" borderId="0" xfId="8" applyNumberFormat="1" applyFont="1" applyFill="1" applyAlignment="1">
      <alignment horizontal="right"/>
    </xf>
    <xf numFmtId="172" fontId="22" fillId="0" borderId="0" xfId="8" applyNumberFormat="1" applyFont="1" applyFill="1" applyAlignment="1"/>
    <xf numFmtId="168" fontId="71" fillId="0" borderId="0" xfId="8" applyNumberFormat="1" applyFill="1" applyBorder="1" applyAlignment="1">
      <alignment horizontal="left" wrapText="1"/>
    </xf>
    <xf numFmtId="0" fontId="71" fillId="0" borderId="0" xfId="8" applyNumberFormat="1" applyBorder="1" applyAlignment="1">
      <alignment horizontal="left" wrapText="1"/>
    </xf>
    <xf numFmtId="0" fontId="71" fillId="0" borderId="0" xfId="8" applyNumberFormat="1" applyBorder="1" applyAlignment="1">
      <alignment wrapText="1"/>
    </xf>
    <xf numFmtId="164" fontId="6" fillId="0" borderId="0" xfId="8" applyFont="1" applyAlignment="1">
      <alignment wrapText="1"/>
    </xf>
    <xf numFmtId="44" fontId="1" fillId="0" borderId="0" xfId="8" applyNumberFormat="1" applyFont="1" applyBorder="1" applyAlignment="1"/>
    <xf numFmtId="167" fontId="71" fillId="0" borderId="0" xfId="8" applyNumberFormat="1" applyFont="1" applyAlignment="1"/>
    <xf numFmtId="0" fontId="23" fillId="0" borderId="0" xfId="8" applyNumberFormat="1" applyFont="1" applyAlignment="1"/>
    <xf numFmtId="43" fontId="71" fillId="0" borderId="0" xfId="8" applyNumberFormat="1" applyAlignment="1"/>
    <xf numFmtId="44" fontId="71" fillId="0" borderId="0" xfId="8" applyNumberFormat="1" applyAlignment="1"/>
    <xf numFmtId="43" fontId="71" fillId="0" borderId="0" xfId="8" applyNumberFormat="1" applyFont="1" applyAlignment="1"/>
    <xf numFmtId="167" fontId="71" fillId="0" borderId="0" xfId="8" applyNumberFormat="1" applyAlignment="1"/>
    <xf numFmtId="0" fontId="71" fillId="0" borderId="0" xfId="8" applyNumberFormat="1" applyAlignment="1" applyProtection="1">
      <alignment horizontal="center"/>
      <protection locked="0"/>
    </xf>
    <xf numFmtId="43" fontId="1" fillId="0" borderId="0" xfId="1" applyNumberFormat="1" applyFont="1" applyAlignment="1"/>
    <xf numFmtId="0" fontId="39" fillId="0" borderId="0" xfId="8" applyNumberFormat="1" applyFont="1" applyAlignment="1">
      <alignment horizontal="center"/>
    </xf>
    <xf numFmtId="9" fontId="1" fillId="0" borderId="0" xfId="8" applyNumberFormat="1" applyFont="1" applyFill="1" applyAlignment="1"/>
    <xf numFmtId="0" fontId="1" fillId="0" borderId="0" xfId="8" applyNumberFormat="1" applyFont="1" applyBorder="1" applyAlignment="1"/>
    <xf numFmtId="0" fontId="1" fillId="0" borderId="0" xfId="8" applyNumberFormat="1" applyFont="1" applyFill="1" applyBorder="1" applyAlignment="1"/>
    <xf numFmtId="9" fontId="1" fillId="0" borderId="0" xfId="8" applyNumberFormat="1" applyFont="1" applyAlignment="1"/>
    <xf numFmtId="9" fontId="1" fillId="4" borderId="0" xfId="8" applyNumberFormat="1" applyFont="1" applyFill="1" applyAlignment="1"/>
    <xf numFmtId="0" fontId="1" fillId="4" borderId="0" xfId="8" applyNumberFormat="1" applyFont="1" applyFill="1" applyAlignment="1"/>
    <xf numFmtId="0" fontId="1" fillId="4" borderId="0" xfId="8" applyNumberFormat="1" applyFont="1" applyFill="1" applyAlignment="1">
      <alignment horizontal="right"/>
    </xf>
    <xf numFmtId="0" fontId="1" fillId="4" borderId="0" xfId="8" applyNumberFormat="1" applyFont="1" applyFill="1" applyAlignment="1">
      <alignment horizontal="center"/>
    </xf>
    <xf numFmtId="0" fontId="6" fillId="4" borderId="0" xfId="8" applyNumberFormat="1" applyFont="1" applyFill="1" applyAlignment="1"/>
    <xf numFmtId="0" fontId="39" fillId="0" borderId="0" xfId="8" applyNumberFormat="1" applyFont="1" applyAlignment="1"/>
    <xf numFmtId="49" fontId="35" fillId="0" borderId="0" xfId="8" applyNumberFormat="1" applyFont="1" applyAlignment="1">
      <alignment horizontal="left"/>
    </xf>
    <xf numFmtId="43" fontId="22" fillId="0" borderId="0" xfId="8" applyNumberFormat="1" applyFont="1" applyAlignment="1"/>
    <xf numFmtId="174" fontId="71" fillId="0" borderId="0" xfId="8" applyNumberFormat="1" applyAlignment="1"/>
    <xf numFmtId="174" fontId="1" fillId="0" borderId="0" xfId="8" applyNumberFormat="1" applyFont="1" applyAlignment="1"/>
    <xf numFmtId="0" fontId="71" fillId="0" borderId="0" xfId="8" quotePrefix="1" applyNumberFormat="1" applyAlignment="1"/>
    <xf numFmtId="43" fontId="22" fillId="0" borderId="0" xfId="8" applyNumberFormat="1" applyFont="1" applyFill="1" applyAlignment="1"/>
    <xf numFmtId="43" fontId="1" fillId="0" borderId="0" xfId="8" applyNumberFormat="1" applyFont="1" applyFill="1" applyBorder="1" applyAlignment="1"/>
    <xf numFmtId="43" fontId="71" fillId="0" borderId="0" xfId="8" applyNumberFormat="1" applyFill="1" applyAlignment="1"/>
    <xf numFmtId="174" fontId="71" fillId="0" borderId="0" xfId="8" applyNumberFormat="1" applyFill="1" applyAlignment="1"/>
    <xf numFmtId="0" fontId="71" fillId="0" borderId="0" xfId="8" applyNumberFormat="1" applyFill="1" applyAlignment="1">
      <alignment horizontal="center"/>
    </xf>
    <xf numFmtId="0" fontId="71" fillId="0" borderId="0" xfId="8" applyNumberFormat="1" applyFill="1" applyBorder="1" applyAlignment="1"/>
    <xf numFmtId="0" fontId="71" fillId="0" borderId="0" xfId="8" applyNumberFormat="1" applyFill="1" applyBorder="1" applyAlignment="1">
      <alignment horizontal="center"/>
    </xf>
    <xf numFmtId="0" fontId="17" fillId="0" borderId="0" xfId="8" applyNumberFormat="1" applyFont="1" applyFill="1" applyAlignment="1"/>
    <xf numFmtId="43" fontId="17" fillId="0" borderId="0" xfId="8" applyNumberFormat="1" applyFont="1" applyFill="1" applyAlignment="1"/>
    <xf numFmtId="0" fontId="17" fillId="0" borderId="0" xfId="8" applyNumberFormat="1" applyFont="1" applyFill="1" applyAlignment="1">
      <alignment horizontal="center"/>
    </xf>
    <xf numFmtId="167" fontId="1" fillId="0" borderId="0" xfId="8" applyNumberFormat="1" applyFont="1" applyFill="1" applyAlignment="1">
      <alignment horizontal="center"/>
    </xf>
    <xf numFmtId="167" fontId="40" fillId="0" borderId="0" xfId="8" applyNumberFormat="1" applyFont="1" applyFill="1" applyAlignment="1"/>
    <xf numFmtId="167" fontId="1" fillId="0" borderId="0" xfId="8" applyNumberFormat="1" applyFont="1" applyFill="1" applyAlignment="1"/>
    <xf numFmtId="43" fontId="1" fillId="0" borderId="0" xfId="8" applyNumberFormat="1" applyFont="1" applyFill="1" applyAlignment="1">
      <alignment horizontal="center"/>
    </xf>
    <xf numFmtId="0" fontId="71" fillId="5" borderId="0" xfId="8" applyNumberFormat="1" applyFill="1" applyAlignment="1">
      <alignment horizontal="center"/>
    </xf>
    <xf numFmtId="167" fontId="1" fillId="5" borderId="0" xfId="8" applyNumberFormat="1" applyFont="1" applyFill="1" applyAlignment="1">
      <alignment horizontal="center"/>
    </xf>
    <xf numFmtId="43" fontId="1" fillId="5" borderId="0" xfId="8" applyNumberFormat="1" applyFont="1" applyFill="1" applyAlignment="1">
      <alignment horizontal="center"/>
    </xf>
    <xf numFmtId="167" fontId="40" fillId="5" borderId="0" xfId="8" applyNumberFormat="1" applyFont="1" applyFill="1" applyAlignment="1">
      <alignment horizontal="center"/>
    </xf>
    <xf numFmtId="0" fontId="71" fillId="0" borderId="0" xfId="8" applyNumberFormat="1" applyAlignment="1">
      <alignment wrapText="1"/>
    </xf>
    <xf numFmtId="0" fontId="71" fillId="5" borderId="0" xfId="8" applyNumberFormat="1" applyFill="1" applyAlignment="1">
      <alignment horizontal="center" wrapText="1"/>
    </xf>
    <xf numFmtId="0" fontId="71" fillId="0" borderId="0" xfId="8" applyNumberFormat="1" applyFill="1" applyAlignment="1">
      <alignment wrapText="1"/>
    </xf>
    <xf numFmtId="0" fontId="1" fillId="0" borderId="0" xfId="8" applyNumberFormat="1" applyFont="1" applyAlignment="1">
      <alignment wrapText="1"/>
    </xf>
    <xf numFmtId="0" fontId="6" fillId="0" borderId="0" xfId="8" applyNumberFormat="1" applyFont="1" applyAlignment="1">
      <alignment horizontal="center" wrapText="1"/>
    </xf>
    <xf numFmtId="0" fontId="71" fillId="5" borderId="0" xfId="8" applyNumberFormat="1" applyFill="1" applyAlignment="1"/>
    <xf numFmtId="0" fontId="11" fillId="5" borderId="0" xfId="8" applyNumberFormat="1" applyFont="1" applyFill="1" applyAlignment="1">
      <alignment horizontal="center"/>
    </xf>
    <xf numFmtId="10" fontId="1" fillId="0" borderId="0" xfId="8" applyNumberFormat="1" applyFont="1" applyFill="1" applyAlignment="1"/>
    <xf numFmtId="167" fontId="1" fillId="0" borderId="0" xfId="8" applyNumberFormat="1" applyFont="1" applyFill="1" applyAlignment="1" applyProtection="1">
      <protection locked="0"/>
    </xf>
    <xf numFmtId="14" fontId="1" fillId="0" borderId="0" xfId="8" applyNumberFormat="1" applyFont="1" applyFill="1" applyAlignment="1"/>
    <xf numFmtId="49" fontId="1" fillId="0" borderId="0" xfId="8" applyNumberFormat="1" applyFont="1" applyFill="1" applyAlignment="1">
      <alignment horizontal="center"/>
    </xf>
    <xf numFmtId="49" fontId="35" fillId="0" borderId="0" xfId="8" applyNumberFormat="1" applyFont="1" applyFill="1" applyAlignment="1" applyProtection="1">
      <alignment horizontal="right"/>
      <protection locked="0"/>
    </xf>
    <xf numFmtId="43" fontId="1" fillId="3" borderId="0" xfId="8" applyNumberFormat="1" applyFont="1" applyFill="1" applyAlignment="1"/>
    <xf numFmtId="10" fontId="1" fillId="0" borderId="0" xfId="8" applyNumberFormat="1" applyFont="1" applyAlignment="1"/>
    <xf numFmtId="14" fontId="1" fillId="0" borderId="0" xfId="8" applyNumberFormat="1" applyFont="1" applyAlignment="1"/>
    <xf numFmtId="49" fontId="1" fillId="0" borderId="0" xfId="8" applyNumberFormat="1" applyFont="1" applyAlignment="1">
      <alignment horizontal="center"/>
    </xf>
    <xf numFmtId="177" fontId="1" fillId="0" borderId="0" xfId="8" applyNumberFormat="1" applyFont="1" applyAlignment="1" applyProtection="1">
      <protection locked="0"/>
    </xf>
    <xf numFmtId="177" fontId="1" fillId="0" borderId="0" xfId="8" applyNumberFormat="1" applyFont="1" applyAlignment="1" applyProtection="1">
      <alignment horizontal="right"/>
      <protection locked="0"/>
    </xf>
    <xf numFmtId="0" fontId="1" fillId="0" borderId="0" xfId="8" applyNumberFormat="1" applyFont="1" applyFill="1" applyAlignment="1">
      <alignment horizontal="center"/>
    </xf>
    <xf numFmtId="0" fontId="6" fillId="0" borderId="0" xfId="8" applyNumberFormat="1" applyFont="1" applyAlignment="1">
      <alignment horizontal="right"/>
    </xf>
    <xf numFmtId="0" fontId="73" fillId="0" borderId="0" xfId="8" applyNumberFormat="1" applyFont="1" applyAlignment="1"/>
    <xf numFmtId="0" fontId="7" fillId="0" borderId="0" xfId="8" applyNumberFormat="1" applyFont="1" applyFill="1" applyAlignment="1"/>
    <xf numFmtId="17" fontId="8" fillId="0" borderId="0" xfId="1" applyNumberFormat="1" applyFont="1" applyAlignment="1">
      <alignment horizontal="left"/>
    </xf>
    <xf numFmtId="42" fontId="1" fillId="0" borderId="0" xfId="1" applyNumberFormat="1" applyAlignment="1"/>
    <xf numFmtId="42" fontId="9" fillId="0" borderId="9" xfId="1" applyNumberFormat="1" applyFont="1" applyBorder="1" applyAlignment="1"/>
    <xf numFmtId="42" fontId="9" fillId="0" borderId="10" xfId="1" applyNumberFormat="1" applyFont="1" applyFill="1" applyBorder="1" applyAlignment="1"/>
    <xf numFmtId="42" fontId="9" fillId="0" borderId="10" xfId="1" applyNumberFormat="1" applyFont="1" applyBorder="1" applyAlignment="1"/>
    <xf numFmtId="0" fontId="9" fillId="0" borderId="11" xfId="1" applyNumberFormat="1" applyFont="1" applyBorder="1" applyAlignment="1"/>
    <xf numFmtId="0" fontId="9" fillId="0" borderId="10" xfId="1" applyNumberFormat="1" applyFont="1" applyBorder="1" applyAlignment="1"/>
    <xf numFmtId="41" fontId="10" fillId="0" borderId="4" xfId="1" applyNumberFormat="1" applyFont="1" applyBorder="1" applyAlignment="1"/>
    <xf numFmtId="41" fontId="1" fillId="0" borderId="0" xfId="1" applyNumberFormat="1" applyFill="1" applyAlignment="1"/>
    <xf numFmtId="41" fontId="1" fillId="0" borderId="0" xfId="1" applyNumberFormat="1" applyAlignment="1"/>
    <xf numFmtId="41" fontId="10" fillId="0" borderId="5" xfId="1" applyNumberFormat="1" applyFont="1" applyBorder="1" applyAlignment="1"/>
    <xf numFmtId="41" fontId="1" fillId="0" borderId="0" xfId="1" applyNumberFormat="1" applyBorder="1" applyAlignment="1"/>
    <xf numFmtId="0" fontId="1" fillId="0" borderId="0" xfId="1" applyNumberFormat="1" applyAlignment="1">
      <alignment horizontal="center"/>
    </xf>
    <xf numFmtId="165" fontId="10" fillId="0" borderId="12" xfId="1" applyNumberFormat="1" applyFont="1" applyBorder="1" applyAlignment="1">
      <alignment horizontal="left"/>
    </xf>
    <xf numFmtId="0" fontId="10" fillId="0" borderId="13" xfId="1" applyNumberFormat="1" applyFont="1" applyBorder="1" applyAlignment="1"/>
    <xf numFmtId="41" fontId="10" fillId="0" borderId="0" xfId="1" applyNumberFormat="1" applyFont="1" applyFill="1" applyBorder="1" applyAlignment="1"/>
    <xf numFmtId="41" fontId="10" fillId="0" borderId="0" xfId="1" applyNumberFormat="1" applyFont="1" applyBorder="1" applyAlignment="1"/>
    <xf numFmtId="41" fontId="10" fillId="0" borderId="5" xfId="1" applyNumberFormat="1" applyFont="1" applyFill="1" applyBorder="1" applyAlignment="1"/>
    <xf numFmtId="0" fontId="1" fillId="0" borderId="0" xfId="1" applyNumberFormat="1" applyFill="1" applyAlignment="1">
      <alignment horizontal="center"/>
    </xf>
    <xf numFmtId="0" fontId="10" fillId="0" borderId="13" xfId="1" applyNumberFormat="1" applyFont="1" applyFill="1" applyBorder="1" applyAlignment="1"/>
    <xf numFmtId="42" fontId="10" fillId="0" borderId="4" xfId="1" applyNumberFormat="1" applyFont="1" applyBorder="1" applyAlignment="1"/>
    <xf numFmtId="42" fontId="1" fillId="0" borderId="0" xfId="1" applyNumberFormat="1" applyFill="1" applyAlignment="1"/>
    <xf numFmtId="42" fontId="10" fillId="0" borderId="8" xfId="1" applyNumberFormat="1" applyFont="1" applyBorder="1" applyAlignment="1"/>
    <xf numFmtId="0" fontId="10" fillId="0" borderId="14" xfId="1" applyNumberFormat="1" applyFont="1" applyBorder="1" applyAlignment="1"/>
    <xf numFmtId="0" fontId="9" fillId="0" borderId="15" xfId="1" applyNumberFormat="1" applyFont="1" applyFill="1" applyBorder="1" applyAlignment="1">
      <alignment horizontal="center" vertical="center" wrapText="1"/>
    </xf>
    <xf numFmtId="0" fontId="5" fillId="0" borderId="10" xfId="1" applyNumberFormat="1" applyFont="1" applyBorder="1" applyAlignment="1">
      <alignment horizontal="center" vertical="center" wrapText="1"/>
    </xf>
    <xf numFmtId="0" fontId="5" fillId="0" borderId="10" xfId="1" applyNumberFormat="1" applyFont="1" applyBorder="1" applyAlignment="1">
      <alignment horizontal="center" vertical="center"/>
    </xf>
    <xf numFmtId="0" fontId="9" fillId="0" borderId="11" xfId="1" applyNumberFormat="1" applyFont="1" applyBorder="1" applyAlignment="1">
      <alignment horizontal="center" vertical="center" wrapText="1"/>
    </xf>
    <xf numFmtId="0" fontId="9" fillId="0" borderId="15" xfId="1" applyNumberFormat="1" applyFont="1" applyBorder="1" applyAlignment="1">
      <alignment horizontal="center" vertical="center" wrapText="1"/>
    </xf>
    <xf numFmtId="0" fontId="9" fillId="0" borderId="10" xfId="1" applyNumberFormat="1" applyFont="1" applyBorder="1" applyAlignment="1">
      <alignment horizontal="center" vertical="center" wrapText="1"/>
    </xf>
    <xf numFmtId="0" fontId="9" fillId="0" borderId="11" xfId="1" applyNumberFormat="1" applyFont="1" applyBorder="1" applyAlignment="1">
      <alignment horizontal="centerContinuous" vertical="center"/>
    </xf>
    <xf numFmtId="0" fontId="9" fillId="0" borderId="15" xfId="1" applyNumberFormat="1" applyFont="1" applyBorder="1" applyAlignment="1">
      <alignment horizontal="centerContinuous" vertical="center"/>
    </xf>
    <xf numFmtId="164" fontId="9" fillId="0" borderId="10" xfId="1" applyFont="1" applyBorder="1" applyAlignment="1">
      <alignment horizontal="centerContinuous" vertical="center"/>
    </xf>
    <xf numFmtId="164" fontId="9" fillId="0" borderId="6" xfId="1" applyFont="1" applyBorder="1" applyAlignment="1">
      <alignment horizontal="centerContinuous" vertical="center"/>
    </xf>
    <xf numFmtId="164" fontId="9" fillId="0" borderId="8" xfId="1" applyFont="1" applyBorder="1" applyAlignment="1">
      <alignment horizontal="centerContinuous" vertical="center"/>
    </xf>
    <xf numFmtId="0" fontId="6" fillId="0" borderId="0" xfId="1" applyNumberFormat="1" applyFont="1" applyAlignment="1">
      <alignment horizontal="right"/>
    </xf>
    <xf numFmtId="0" fontId="1" fillId="0" borderId="0" xfId="1" applyNumberFormat="1" applyFont="1" applyAlignment="1">
      <alignment wrapText="1"/>
    </xf>
    <xf numFmtId="0" fontId="1" fillId="0" borderId="0" xfId="1" applyNumberFormat="1" applyFont="1" applyFill="1" applyAlignment="1">
      <alignment wrapText="1"/>
    </xf>
    <xf numFmtId="0" fontId="30" fillId="0" borderId="2" xfId="0" applyFont="1" applyFill="1" applyBorder="1"/>
    <xf numFmtId="0" fontId="74" fillId="0" borderId="5" xfId="0" applyFont="1" applyFill="1" applyBorder="1" applyAlignment="1">
      <alignment horizontal="centerContinuous"/>
    </xf>
    <xf numFmtId="0" fontId="74" fillId="0" borderId="0" xfId="0" applyFont="1" applyFill="1" applyBorder="1" applyAlignment="1">
      <alignment horizontal="centerContinuous"/>
    </xf>
    <xf numFmtId="0" fontId="74" fillId="0" borderId="4" xfId="0" applyFont="1" applyFill="1" applyBorder="1" applyAlignment="1">
      <alignment horizontal="centerContinuous"/>
    </xf>
    <xf numFmtId="0" fontId="30" fillId="0" borderId="4" xfId="0" applyFont="1" applyFill="1" applyBorder="1"/>
    <xf numFmtId="0" fontId="30" fillId="0" borderId="0" xfId="0" applyFont="1" applyFill="1" applyBorder="1"/>
    <xf numFmtId="0" fontId="30" fillId="0" borderId="1" xfId="0" applyFont="1" applyFill="1" applyBorder="1"/>
    <xf numFmtId="0" fontId="30" fillId="0" borderId="5" xfId="0" applyFont="1" applyFill="1" applyBorder="1"/>
    <xf numFmtId="164" fontId="30" fillId="0" borderId="43" xfId="0" applyNumberFormat="1" applyFont="1" applyFill="1" applyBorder="1" applyAlignment="1" applyProtection="1">
      <protection locked="0"/>
    </xf>
    <xf numFmtId="0" fontId="0" fillId="0" borderId="3" xfId="0" applyNumberFormat="1" applyBorder="1" applyAlignment="1"/>
    <xf numFmtId="0" fontId="0" fillId="0" borderId="2" xfId="0" applyNumberFormat="1" applyBorder="1" applyAlignment="1"/>
    <xf numFmtId="0" fontId="0" fillId="0" borderId="1" xfId="0" applyNumberFormat="1" applyBorder="1" applyAlignment="1"/>
    <xf numFmtId="0" fontId="0" fillId="0" borderId="1" xfId="0" applyBorder="1"/>
    <xf numFmtId="0" fontId="0" fillId="0" borderId="2" xfId="0" applyBorder="1"/>
    <xf numFmtId="0" fontId="0" fillId="0" borderId="3" xfId="0" applyBorder="1"/>
    <xf numFmtId="164" fontId="30" fillId="0" borderId="0" xfId="0" applyNumberFormat="1" applyFont="1" applyFill="1" applyBorder="1" applyAlignment="1"/>
    <xf numFmtId="0" fontId="0" fillId="0" borderId="5" xfId="0" applyNumberFormat="1" applyBorder="1" applyAlignment="1"/>
    <xf numFmtId="164" fontId="30" fillId="0" borderId="0" xfId="0" applyNumberFormat="1" applyFont="1" applyFill="1" applyAlignment="1"/>
    <xf numFmtId="0" fontId="75" fillId="0" borderId="0" xfId="0" applyNumberFormat="1" applyFont="1" applyAlignment="1"/>
    <xf numFmtId="0" fontId="11" fillId="0" borderId="0" xfId="1" applyNumberFormat="1" applyFont="1" applyAlignment="1"/>
    <xf numFmtId="164" fontId="14" fillId="0" borderId="0" xfId="1" applyFont="1" applyAlignment="1">
      <alignment horizontal="left"/>
    </xf>
    <xf numFmtId="0" fontId="14" fillId="0" borderId="0" xfId="1" applyNumberFormat="1" applyFont="1" applyFill="1" applyAlignment="1"/>
    <xf numFmtId="0" fontId="14" fillId="0" borderId="0" xfId="1" applyNumberFormat="1" applyFont="1" applyAlignment="1"/>
    <xf numFmtId="0" fontId="6" fillId="0" borderId="0" xfId="1" applyNumberFormat="1" applyFont="1" applyAlignment="1"/>
    <xf numFmtId="0" fontId="18" fillId="0" borderId="0" xfId="1" applyNumberFormat="1" applyFont="1" applyAlignment="1">
      <alignment horizontal="center"/>
    </xf>
    <xf numFmtId="17" fontId="18" fillId="0" borderId="0" xfId="1" applyNumberFormat="1" applyFont="1" applyFill="1" applyAlignment="1">
      <alignment horizontal="center"/>
    </xf>
    <xf numFmtId="17" fontId="18" fillId="0" borderId="0" xfId="1" applyNumberFormat="1" applyFont="1" applyAlignment="1">
      <alignment horizontal="center"/>
    </xf>
    <xf numFmtId="167" fontId="27" fillId="0" borderId="9" xfId="1" applyNumberFormat="1" applyFont="1" applyBorder="1" applyAlignment="1"/>
    <xf numFmtId="0" fontId="28" fillId="0" borderId="0" xfId="1" applyNumberFormat="1" applyFont="1" applyAlignment="1"/>
    <xf numFmtId="167" fontId="1" fillId="0" borderId="0" xfId="1" applyNumberFormat="1" applyFont="1" applyAlignment="1"/>
    <xf numFmtId="0" fontId="1" fillId="0" borderId="9" xfId="1" applyNumberFormat="1" applyFont="1" applyBorder="1" applyAlignment="1"/>
    <xf numFmtId="49" fontId="1" fillId="0" borderId="9" xfId="1" applyNumberFormat="1" applyFont="1" applyBorder="1" applyAlignment="1"/>
    <xf numFmtId="0" fontId="1" fillId="0" borderId="0" xfId="1" applyNumberFormat="1" applyAlignment="1">
      <alignment horizontal="left" indent="1"/>
    </xf>
    <xf numFmtId="167" fontId="6" fillId="0" borderId="0" xfId="1" applyNumberFormat="1" applyFont="1" applyAlignment="1"/>
    <xf numFmtId="0" fontId="1" fillId="0" borderId="0" xfId="1" applyNumberFormat="1" applyFill="1" applyAlignment="1">
      <alignment horizontal="left" indent="1"/>
    </xf>
    <xf numFmtId="0" fontId="1" fillId="0" borderId="0" xfId="1" applyNumberFormat="1" applyFont="1" applyFill="1" applyAlignment="1">
      <alignment horizontal="right"/>
    </xf>
    <xf numFmtId="167" fontId="1" fillId="3" borderId="0" xfId="1" applyNumberFormat="1" applyFont="1" applyFill="1" applyBorder="1" applyAlignment="1"/>
    <xf numFmtId="167" fontId="7" fillId="0" borderId="0" xfId="1" applyNumberFormat="1" applyFont="1" applyAlignment="1"/>
    <xf numFmtId="0" fontId="1" fillId="0" borderId="0" xfId="1" applyNumberFormat="1" applyFont="1" applyFill="1" applyAlignment="1">
      <alignment horizontal="left" indent="1"/>
    </xf>
    <xf numFmtId="167" fontId="1" fillId="0" borderId="15" xfId="1" applyNumberFormat="1" applyFont="1" applyBorder="1" applyAlignment="1"/>
    <xf numFmtId="167" fontId="1" fillId="0" borderId="15" xfId="1" applyNumberFormat="1" applyFont="1" applyFill="1" applyBorder="1" applyAlignment="1"/>
    <xf numFmtId="0" fontId="1" fillId="0" borderId="0" xfId="1" applyNumberFormat="1" applyFont="1" applyAlignment="1">
      <alignment horizontal="right"/>
    </xf>
    <xf numFmtId="9" fontId="1" fillId="0" borderId="0" xfId="1" applyNumberFormat="1" applyFont="1" applyAlignment="1"/>
    <xf numFmtId="0" fontId="6" fillId="0" borderId="0" xfId="1" applyNumberFormat="1" applyFont="1" applyAlignment="1">
      <alignment horizontal="center"/>
    </xf>
    <xf numFmtId="167" fontId="17" fillId="0" borderId="0" xfId="1" applyNumberFormat="1" applyFont="1" applyFill="1" applyAlignment="1"/>
    <xf numFmtId="167" fontId="17" fillId="0" borderId="0" xfId="1" applyNumberFormat="1" applyFont="1" applyAlignment="1"/>
    <xf numFmtId="167" fontId="22" fillId="0" borderId="0" xfId="1" applyNumberFormat="1" applyFont="1" applyAlignment="1">
      <alignment horizontal="center"/>
    </xf>
    <xf numFmtId="0" fontId="22" fillId="0" borderId="0" xfId="1" applyNumberFormat="1" applyFont="1" applyFill="1" applyAlignment="1">
      <alignment horizontal="right"/>
    </xf>
    <xf numFmtId="167" fontId="6" fillId="0" borderId="0" xfId="1" applyNumberFormat="1" applyFont="1" applyFill="1" applyAlignment="1"/>
    <xf numFmtId="49" fontId="21" fillId="0" borderId="0" xfId="1" applyNumberFormat="1" applyFont="1" applyAlignment="1"/>
    <xf numFmtId="169" fontId="1" fillId="0" borderId="0" xfId="1" applyNumberFormat="1" applyFont="1" applyAlignment="1">
      <alignment horizontal="right"/>
    </xf>
    <xf numFmtId="167" fontId="6" fillId="0" borderId="0" xfId="1" applyNumberFormat="1" applyFont="1" applyAlignment="1">
      <alignment horizontal="left"/>
    </xf>
    <xf numFmtId="167" fontId="1" fillId="0" borderId="0" xfId="1" applyNumberFormat="1" applyFont="1" applyBorder="1" applyAlignment="1"/>
    <xf numFmtId="0" fontId="29" fillId="0" borderId="0" xfId="1" applyNumberFormat="1" applyFont="1" applyFill="1" applyAlignment="1"/>
    <xf numFmtId="167" fontId="29" fillId="0" borderId="0" xfId="1" applyNumberFormat="1" applyFont="1" applyFill="1" applyBorder="1" applyAlignment="1"/>
    <xf numFmtId="0" fontId="33" fillId="0" borderId="0" xfId="1" applyNumberFormat="1" applyFont="1" applyAlignment="1">
      <alignment horizontal="center"/>
    </xf>
    <xf numFmtId="0" fontId="19" fillId="0" borderId="20" xfId="1" applyNumberFormat="1" applyFont="1" applyFill="1" applyBorder="1" applyAlignment="1">
      <alignment horizontal="center"/>
    </xf>
    <xf numFmtId="0" fontId="1" fillId="0" borderId="21" xfId="1" applyNumberFormat="1" applyFont="1" applyBorder="1" applyAlignment="1"/>
    <xf numFmtId="0" fontId="1" fillId="0" borderId="22" xfId="1" applyNumberFormat="1" applyFont="1" applyFill="1" applyBorder="1" applyAlignment="1">
      <alignment horizontal="center"/>
    </xf>
    <xf numFmtId="0" fontId="1" fillId="0" borderId="23" xfId="1" applyNumberFormat="1" applyFont="1" applyFill="1" applyBorder="1" applyAlignment="1">
      <alignment horizontal="center" wrapText="1"/>
    </xf>
    <xf numFmtId="0" fontId="1" fillId="0" borderId="22" xfId="1" applyNumberFormat="1" applyFont="1" applyFill="1" applyBorder="1" applyAlignment="1">
      <alignment horizontal="center" wrapText="1"/>
    </xf>
    <xf numFmtId="0" fontId="1" fillId="0" borderId="24" xfId="1" applyNumberFormat="1" applyFont="1" applyFill="1" applyBorder="1" applyAlignment="1">
      <alignment horizontal="center" wrapText="1"/>
    </xf>
    <xf numFmtId="0" fontId="1" fillId="0" borderId="25" xfId="1" applyNumberFormat="1" applyFont="1" applyFill="1" applyBorder="1" applyAlignment="1">
      <alignment horizontal="center" wrapText="1"/>
    </xf>
    <xf numFmtId="0" fontId="1" fillId="0" borderId="0" xfId="1" applyNumberFormat="1" applyFont="1" applyFill="1" applyAlignment="1">
      <alignment horizontal="center" wrapText="1"/>
    </xf>
    <xf numFmtId="0" fontId="1" fillId="0" borderId="26" xfId="1" applyNumberFormat="1" applyFont="1" applyFill="1" applyBorder="1" applyAlignment="1"/>
    <xf numFmtId="0" fontId="1" fillId="0" borderId="27" xfId="1" applyNumberFormat="1" applyFont="1" applyFill="1" applyBorder="1" applyAlignment="1">
      <alignment horizontal="center"/>
    </xf>
    <xf numFmtId="0" fontId="1" fillId="0" borderId="24" xfId="1" applyNumberFormat="1" applyFont="1" applyFill="1" applyBorder="1" applyAlignment="1">
      <alignment horizontal="center"/>
    </xf>
    <xf numFmtId="0" fontId="1" fillId="0" borderId="2" xfId="1" applyNumberFormat="1" applyFont="1" applyFill="1" applyBorder="1" applyAlignment="1"/>
    <xf numFmtId="0" fontId="1" fillId="0" borderId="20" xfId="1" applyNumberFormat="1" applyFont="1" applyFill="1" applyBorder="1" applyAlignment="1"/>
    <xf numFmtId="0" fontId="1" fillId="0" borderId="28" xfId="1" applyNumberFormat="1" applyFont="1" applyFill="1" applyBorder="1" applyAlignment="1"/>
    <xf numFmtId="0" fontId="1" fillId="0" borderId="29" xfId="1" applyNumberFormat="1" applyFont="1" applyFill="1" applyBorder="1" applyAlignment="1"/>
    <xf numFmtId="174" fontId="1" fillId="0" borderId="0" xfId="1" applyNumberFormat="1" applyFont="1" applyFill="1" applyAlignment="1"/>
    <xf numFmtId="168" fontId="1" fillId="0" borderId="5" xfId="1" applyNumberFormat="1" applyFont="1" applyFill="1" applyBorder="1" applyAlignment="1"/>
    <xf numFmtId="168" fontId="1" fillId="0" borderId="4" xfId="1" applyNumberFormat="1" applyFont="1" applyFill="1" applyBorder="1" applyAlignment="1"/>
    <xf numFmtId="168" fontId="1" fillId="0" borderId="0" xfId="1" applyNumberFormat="1" applyFont="1" applyFill="1" applyBorder="1" applyAlignment="1"/>
    <xf numFmtId="44" fontId="1" fillId="0" borderId="5" xfId="1" applyNumberFormat="1" applyFont="1" applyFill="1" applyBorder="1" applyAlignment="1"/>
    <xf numFmtId="167" fontId="1" fillId="0" borderId="5" xfId="1" applyNumberFormat="1" applyFont="1" applyFill="1" applyBorder="1" applyAlignment="1"/>
    <xf numFmtId="167" fontId="1" fillId="0" borderId="4" xfId="1" applyNumberFormat="1" applyFont="1" applyFill="1" applyBorder="1" applyAlignment="1"/>
    <xf numFmtId="43" fontId="1" fillId="0" borderId="5" xfId="1" applyNumberFormat="1" applyFont="1" applyFill="1" applyBorder="1" applyAlignment="1"/>
    <xf numFmtId="43" fontId="1" fillId="0" borderId="4" xfId="1" applyNumberFormat="1" applyFont="1" applyFill="1" applyBorder="1" applyAlignment="1"/>
    <xf numFmtId="167" fontId="1" fillId="0" borderId="3" xfId="1" applyNumberFormat="1" applyFont="1" applyFill="1" applyBorder="1" applyAlignment="1"/>
    <xf numFmtId="167" fontId="1" fillId="0" borderId="1" xfId="1" applyNumberFormat="1" applyFont="1" applyFill="1" applyBorder="1" applyAlignment="1"/>
    <xf numFmtId="167" fontId="1" fillId="0" borderId="2" xfId="1" applyNumberFormat="1" applyFont="1" applyFill="1" applyBorder="1" applyAlignment="1"/>
    <xf numFmtId="43" fontId="1" fillId="0" borderId="2" xfId="1" applyNumberFormat="1" applyFont="1" applyFill="1" applyBorder="1" applyAlignment="1"/>
    <xf numFmtId="43" fontId="1" fillId="0" borderId="3" xfId="1" applyNumberFormat="1" applyFont="1" applyFill="1" applyBorder="1" applyAlignment="1"/>
    <xf numFmtId="43" fontId="1" fillId="0" borderId="1" xfId="1" applyNumberFormat="1" applyFont="1" applyFill="1" applyBorder="1" applyAlignment="1"/>
    <xf numFmtId="167" fontId="1" fillId="0" borderId="1" xfId="1" applyNumberFormat="1" applyFont="1" applyFill="1" applyBorder="1" applyAlignment="1">
      <alignment horizontal="right"/>
    </xf>
    <xf numFmtId="174" fontId="1" fillId="0" borderId="0" xfId="1" applyNumberFormat="1" applyFont="1" applyFill="1" applyAlignment="1">
      <alignment horizontal="right"/>
    </xf>
    <xf numFmtId="43" fontId="1" fillId="0" borderId="0" xfId="1" applyNumberFormat="1" applyFont="1" applyFill="1" applyBorder="1" applyAlignment="1"/>
    <xf numFmtId="0" fontId="1" fillId="0" borderId="1" xfId="1" applyNumberFormat="1" applyFont="1" applyFill="1" applyBorder="1" applyAlignment="1"/>
    <xf numFmtId="0" fontId="1" fillId="0" borderId="4" xfId="1" applyNumberFormat="1" applyFont="1" applyFill="1" applyBorder="1" applyAlignment="1"/>
    <xf numFmtId="167" fontId="1" fillId="0" borderId="6" xfId="1" applyNumberFormat="1" applyFont="1" applyFill="1" applyBorder="1" applyAlignment="1"/>
    <xf numFmtId="43" fontId="1" fillId="0" borderId="6" xfId="1" applyNumberFormat="1" applyFont="1" applyFill="1" applyBorder="1" applyAlignment="1"/>
    <xf numFmtId="0" fontId="1" fillId="0" borderId="6" xfId="1" applyNumberFormat="1" applyFont="1" applyFill="1" applyBorder="1" applyAlignment="1"/>
    <xf numFmtId="0" fontId="6" fillId="0" borderId="1" xfId="1" applyNumberFormat="1" applyFont="1" applyFill="1" applyBorder="1" applyAlignment="1">
      <alignment horizontal="center"/>
    </xf>
    <xf numFmtId="0" fontId="6" fillId="0" borderId="4" xfId="1" applyNumberFormat="1" applyFont="1" applyFill="1" applyBorder="1" applyAlignment="1"/>
    <xf numFmtId="0" fontId="6" fillId="0" borderId="13" xfId="1" applyNumberFormat="1" applyFont="1" applyFill="1" applyBorder="1" applyAlignment="1"/>
    <xf numFmtId="168" fontId="6" fillId="0" borderId="13" xfId="1" applyNumberFormat="1" applyFont="1" applyFill="1" applyBorder="1" applyAlignment="1"/>
    <xf numFmtId="0" fontId="6" fillId="0" borderId="12" xfId="1" applyNumberFormat="1" applyFont="1" applyBorder="1" applyAlignment="1">
      <alignment horizontal="center"/>
    </xf>
    <xf numFmtId="167" fontId="1" fillId="0" borderId="1" xfId="1" applyNumberFormat="1" applyFont="1" applyBorder="1" applyAlignment="1"/>
    <xf numFmtId="174" fontId="1" fillId="0" borderId="0" xfId="1" applyNumberFormat="1" applyFont="1" applyAlignment="1"/>
    <xf numFmtId="167" fontId="1" fillId="0" borderId="2" xfId="1" applyNumberFormat="1" applyFont="1" applyBorder="1" applyAlignment="1"/>
    <xf numFmtId="9" fontId="1" fillId="0" borderId="2" xfId="1" applyNumberFormat="1" applyFont="1" applyBorder="1" applyAlignment="1"/>
    <xf numFmtId="43" fontId="1" fillId="0" borderId="2" xfId="1" quotePrefix="1" applyNumberFormat="1" applyFont="1" applyBorder="1" applyAlignment="1"/>
    <xf numFmtId="9" fontId="1" fillId="0" borderId="2" xfId="1" applyNumberFormat="1" applyFont="1" applyFill="1" applyBorder="1" applyAlignment="1"/>
    <xf numFmtId="9" fontId="1" fillId="0" borderId="2" xfId="1" quotePrefix="1" applyNumberFormat="1" applyFont="1" applyBorder="1" applyAlignment="1"/>
    <xf numFmtId="43" fontId="1" fillId="0" borderId="2" xfId="1" applyNumberFormat="1" applyFont="1" applyBorder="1" applyAlignment="1"/>
    <xf numFmtId="167" fontId="1" fillId="0" borderId="8" xfId="1" applyNumberFormat="1" applyFont="1" applyBorder="1" applyAlignment="1"/>
    <xf numFmtId="167" fontId="1" fillId="0" borderId="6" xfId="1" applyNumberFormat="1" applyFont="1" applyBorder="1" applyAlignment="1"/>
    <xf numFmtId="167" fontId="1" fillId="0" borderId="7" xfId="1" applyNumberFormat="1" applyFont="1" applyBorder="1" applyAlignment="1"/>
    <xf numFmtId="167" fontId="1" fillId="0" borderId="5" xfId="1" applyNumberFormat="1" applyFont="1" applyBorder="1" applyAlignment="1"/>
    <xf numFmtId="43" fontId="1" fillId="0" borderId="14" xfId="1" applyNumberFormat="1" applyFont="1" applyBorder="1" applyAlignment="1"/>
    <xf numFmtId="167" fontId="1" fillId="0" borderId="7" xfId="1" applyNumberFormat="1" applyFont="1" applyFill="1" applyBorder="1" applyAlignment="1"/>
    <xf numFmtId="0" fontId="6" fillId="0" borderId="0" xfId="1" applyNumberFormat="1" applyFont="1" applyBorder="1" applyAlignment="1"/>
    <xf numFmtId="167" fontId="1" fillId="0" borderId="4" xfId="1" applyNumberFormat="1" applyFont="1" applyBorder="1" applyAlignment="1"/>
    <xf numFmtId="43" fontId="1" fillId="0" borderId="0" xfId="1" applyNumberFormat="1" applyFont="1" applyBorder="1" applyAlignment="1"/>
    <xf numFmtId="0" fontId="6" fillId="0" borderId="0" xfId="1" applyNumberFormat="1" applyFont="1" applyBorder="1" applyAlignment="1">
      <alignment horizontal="center"/>
    </xf>
    <xf numFmtId="167" fontId="1" fillId="0" borderId="3" xfId="1" applyNumberFormat="1" applyFont="1" applyBorder="1" applyAlignment="1"/>
    <xf numFmtId="16" fontId="1" fillId="0" borderId="0" xfId="1" quotePrefix="1" applyNumberFormat="1" applyFont="1" applyFill="1" applyAlignment="1"/>
    <xf numFmtId="0" fontId="6" fillId="0" borderId="20" xfId="1" applyNumberFormat="1" applyFont="1" applyFill="1" applyBorder="1" applyAlignment="1">
      <alignment horizontal="center"/>
    </xf>
    <xf numFmtId="0" fontId="1" fillId="0" borderId="27" xfId="1" applyNumberFormat="1" applyFont="1" applyFill="1" applyBorder="1" applyAlignment="1">
      <alignment horizontal="center" wrapText="1"/>
    </xf>
    <xf numFmtId="0" fontId="1" fillId="0" borderId="24" xfId="1" applyNumberFormat="1" applyFont="1" applyFill="1" applyBorder="1" applyAlignment="1">
      <alignment wrapText="1"/>
    </xf>
    <xf numFmtId="167" fontId="1" fillId="0" borderId="6" xfId="1" applyNumberFormat="1" applyFont="1" applyFill="1" applyBorder="1" applyAlignment="1">
      <alignment horizontal="center"/>
    </xf>
    <xf numFmtId="167" fontId="1" fillId="0" borderId="29" xfId="1" applyNumberFormat="1" applyFont="1" applyBorder="1" applyAlignment="1"/>
    <xf numFmtId="174" fontId="1" fillId="0" borderId="0" xfId="1" applyNumberFormat="1" applyFont="1" applyAlignment="1">
      <alignment horizontal="left"/>
    </xf>
    <xf numFmtId="167" fontId="1" fillId="0" borderId="4" xfId="1" applyNumberFormat="1" applyFont="1" applyFill="1" applyBorder="1" applyAlignment="1">
      <alignment horizontal="center"/>
    </xf>
    <xf numFmtId="167" fontId="1" fillId="0" borderId="0" xfId="1" applyNumberFormat="1" applyFont="1" applyFill="1" applyBorder="1" applyAlignment="1">
      <alignment horizontal="center"/>
    </xf>
    <xf numFmtId="167" fontId="1" fillId="0" borderId="1" xfId="1" applyNumberFormat="1" applyFont="1" applyFill="1" applyBorder="1" applyAlignment="1">
      <alignment horizontal="center"/>
    </xf>
    <xf numFmtId="174" fontId="1" fillId="0" borderId="0" xfId="1" applyNumberFormat="1" applyFont="1" applyAlignment="1">
      <alignment horizontal="right"/>
    </xf>
    <xf numFmtId="167" fontId="1" fillId="0" borderId="8" xfId="1" applyNumberFormat="1" applyFont="1" applyFill="1" applyBorder="1" applyAlignment="1"/>
    <xf numFmtId="175" fontId="1" fillId="0" borderId="0" xfId="1" applyNumberFormat="1" applyFont="1" applyFill="1" applyBorder="1" applyAlignment="1"/>
    <xf numFmtId="16" fontId="1" fillId="0" borderId="0" xfId="1" quotePrefix="1" applyNumberFormat="1" applyFont="1" applyFill="1" applyAlignment="1">
      <alignment horizontal="left"/>
    </xf>
    <xf numFmtId="167" fontId="1" fillId="0" borderId="2" xfId="1" applyNumberFormat="1" applyFont="1" applyFill="1" applyBorder="1" applyAlignment="1">
      <alignment horizontal="center"/>
    </xf>
    <xf numFmtId="43" fontId="1" fillId="0" borderId="7" xfId="1" applyNumberFormat="1" applyFont="1" applyFill="1" applyBorder="1" applyAlignment="1"/>
    <xf numFmtId="167" fontId="1" fillId="0" borderId="7" xfId="1" applyNumberFormat="1" applyFont="1" applyFill="1" applyBorder="1" applyAlignment="1">
      <alignment horizontal="center"/>
    </xf>
    <xf numFmtId="167" fontId="1" fillId="3" borderId="8" xfId="1" applyNumberFormat="1" applyFont="1" applyFill="1" applyBorder="1" applyAlignment="1"/>
    <xf numFmtId="167" fontId="1" fillId="3" borderId="5" xfId="1" applyNumberFormat="1" applyFont="1" applyFill="1" applyBorder="1" applyAlignment="1"/>
    <xf numFmtId="167" fontId="1" fillId="3" borderId="3" xfId="1" applyNumberFormat="1" applyFont="1" applyFill="1" applyBorder="1" applyAlignment="1"/>
    <xf numFmtId="167" fontId="29" fillId="0" borderId="7" xfId="1" applyNumberFormat="1" applyFont="1" applyBorder="1" applyAlignment="1"/>
    <xf numFmtId="167" fontId="29" fillId="0" borderId="7" xfId="1" applyNumberFormat="1" applyFont="1" applyFill="1" applyBorder="1" applyAlignment="1"/>
    <xf numFmtId="43" fontId="29" fillId="0" borderId="7" xfId="1" applyNumberFormat="1" applyFont="1" applyFill="1" applyBorder="1" applyAlignment="1"/>
    <xf numFmtId="167" fontId="29" fillId="0" borderId="7" xfId="1" applyNumberFormat="1" applyFont="1" applyFill="1" applyBorder="1" applyAlignment="1">
      <alignment horizontal="center"/>
    </xf>
    <xf numFmtId="167" fontId="29" fillId="0" borderId="0" xfId="1" applyNumberFormat="1" applyFont="1" applyBorder="1" applyAlignment="1"/>
    <xf numFmtId="43" fontId="29" fillId="0" borderId="0" xfId="1" applyNumberFormat="1" applyFont="1" applyFill="1" applyBorder="1" applyAlignment="1"/>
    <xf numFmtId="167" fontId="29" fillId="0" borderId="0" xfId="1" applyNumberFormat="1" applyFont="1" applyFill="1" applyBorder="1" applyAlignment="1">
      <alignment horizontal="center"/>
    </xf>
    <xf numFmtId="174" fontId="1" fillId="0" borderId="0" xfId="1" applyNumberFormat="1" applyFont="1" applyBorder="1" applyAlignment="1"/>
    <xf numFmtId="167" fontId="1" fillId="3" borderId="0" xfId="1" applyNumberFormat="1" applyFont="1" applyFill="1" applyBorder="1" applyAlignment="1">
      <alignment horizontal="center"/>
    </xf>
    <xf numFmtId="17" fontId="1" fillId="0" borderId="0" xfId="1" applyNumberFormat="1" applyFont="1" applyFill="1" applyAlignment="1">
      <alignment horizontal="center"/>
    </xf>
    <xf numFmtId="167" fontId="6" fillId="0" borderId="7" xfId="1" applyNumberFormat="1" applyFont="1" applyBorder="1" applyAlignment="1"/>
    <xf numFmtId="167" fontId="6" fillId="0" borderId="0" xfId="1" applyNumberFormat="1" applyFont="1" applyBorder="1" applyAlignment="1"/>
    <xf numFmtId="0" fontId="35" fillId="0" borderId="0" xfId="1" applyNumberFormat="1" applyFont="1" applyFill="1" applyAlignment="1"/>
    <xf numFmtId="16" fontId="1" fillId="0" borderId="0" xfId="1" quotePrefix="1" applyNumberFormat="1" applyFont="1" applyFill="1" applyAlignment="1">
      <alignment horizontal="center"/>
    </xf>
    <xf numFmtId="174" fontId="6" fillId="0" borderId="0" xfId="1" applyNumberFormat="1" applyFont="1" applyAlignment="1"/>
    <xf numFmtId="17" fontId="36" fillId="0" borderId="0" xfId="1" applyNumberFormat="1" applyFont="1" applyFill="1" applyAlignment="1">
      <alignment horizontal="center"/>
    </xf>
    <xf numFmtId="174" fontId="36" fillId="0" borderId="0" xfId="1" applyNumberFormat="1" applyFont="1" applyAlignment="1"/>
    <xf numFmtId="0" fontId="19" fillId="0" borderId="0" xfId="1" applyNumberFormat="1" applyFont="1" applyBorder="1" applyAlignment="1"/>
    <xf numFmtId="167" fontId="21" fillId="0" borderId="7" xfId="1" applyNumberFormat="1" applyFont="1" applyBorder="1" applyAlignment="1">
      <alignment horizontal="center"/>
    </xf>
    <xf numFmtId="167" fontId="36" fillId="0" borderId="7" xfId="1" applyNumberFormat="1" applyFont="1" applyFill="1" applyBorder="1" applyAlignment="1"/>
    <xf numFmtId="167" fontId="19" fillId="0" borderId="7" xfId="1" applyNumberFormat="1" applyFont="1" applyBorder="1" applyAlignment="1">
      <alignment horizontal="center"/>
    </xf>
    <xf numFmtId="167" fontId="36" fillId="0" borderId="7" xfId="1" applyNumberFormat="1" applyFont="1" applyBorder="1" applyAlignment="1"/>
    <xf numFmtId="43" fontId="36" fillId="0" borderId="7" xfId="1" applyNumberFormat="1" applyFont="1" applyFill="1" applyBorder="1" applyAlignment="1"/>
    <xf numFmtId="167" fontId="36" fillId="0" borderId="7" xfId="1" applyNumberFormat="1" applyFont="1" applyFill="1" applyBorder="1" applyAlignment="1">
      <alignment horizontal="center"/>
    </xf>
    <xf numFmtId="0" fontId="19" fillId="0" borderId="0" xfId="1" applyNumberFormat="1" applyFont="1" applyBorder="1" applyAlignment="1">
      <alignment horizontal="center"/>
    </xf>
    <xf numFmtId="167" fontId="36" fillId="0" borderId="0" xfId="1" applyNumberFormat="1" applyFont="1" applyFill="1" applyBorder="1" applyAlignment="1"/>
    <xf numFmtId="167" fontId="36" fillId="0" borderId="0" xfId="1" applyNumberFormat="1" applyFont="1" applyBorder="1" applyAlignment="1"/>
    <xf numFmtId="0" fontId="36" fillId="0" borderId="0" xfId="1" applyNumberFormat="1" applyFont="1" applyFill="1" applyBorder="1" applyAlignment="1"/>
    <xf numFmtId="0" fontId="36" fillId="0" borderId="0" xfId="1" applyNumberFormat="1" applyFont="1" applyFill="1" applyAlignment="1"/>
    <xf numFmtId="167" fontId="21" fillId="0" borderId="0" xfId="1" applyNumberFormat="1" applyFont="1" applyBorder="1" applyAlignment="1">
      <alignment horizontal="center"/>
    </xf>
    <xf numFmtId="167" fontId="19" fillId="0" borderId="0" xfId="1" applyNumberFormat="1" applyFont="1" applyBorder="1" applyAlignment="1">
      <alignment horizontal="center"/>
    </xf>
    <xf numFmtId="43" fontId="36" fillId="0" borderId="0" xfId="1" applyNumberFormat="1" applyFont="1" applyFill="1" applyBorder="1" applyAlignment="1"/>
    <xf numFmtId="167" fontId="36" fillId="0" borderId="0" xfId="1" applyNumberFormat="1" applyFont="1" applyFill="1" applyBorder="1" applyAlignment="1">
      <alignment horizontal="center"/>
    </xf>
    <xf numFmtId="174" fontId="6" fillId="0" borderId="0" xfId="1" applyNumberFormat="1" applyFont="1" applyFill="1" applyAlignment="1"/>
    <xf numFmtId="0" fontId="19" fillId="0" borderId="0" xfId="1" applyNumberFormat="1" applyFont="1" applyFill="1" applyBorder="1" applyAlignment="1"/>
    <xf numFmtId="167" fontId="21" fillId="0" borderId="0" xfId="1" applyNumberFormat="1" applyFont="1" applyFill="1" applyBorder="1" applyAlignment="1">
      <alignment horizontal="center"/>
    </xf>
    <xf numFmtId="17" fontId="36" fillId="0" borderId="0" xfId="1" applyNumberFormat="1" applyFont="1" applyFill="1" applyBorder="1" applyAlignment="1">
      <alignment horizontal="center"/>
    </xf>
    <xf numFmtId="167" fontId="11" fillId="0" borderId="0" xfId="1" applyNumberFormat="1" applyFont="1" applyBorder="1" applyAlignment="1"/>
    <xf numFmtId="0" fontId="7" fillId="0" borderId="0" xfId="1" applyNumberFormat="1" applyFont="1" applyFill="1" applyAlignment="1">
      <alignment horizontal="center"/>
    </xf>
    <xf numFmtId="17" fontId="1" fillId="0" borderId="0" xfId="1" applyNumberFormat="1" applyFont="1" applyAlignment="1">
      <alignment horizontal="left"/>
    </xf>
    <xf numFmtId="168" fontId="1" fillId="0" borderId="2" xfId="1" applyNumberFormat="1" applyFont="1" applyFill="1" applyBorder="1" applyAlignment="1"/>
    <xf numFmtId="168" fontId="1" fillId="0" borderId="0" xfId="1" applyNumberFormat="1" applyFont="1" applyAlignment="1"/>
    <xf numFmtId="176" fontId="1" fillId="0" borderId="0" xfId="1" applyNumberFormat="1" applyFont="1" applyAlignment="1"/>
    <xf numFmtId="0" fontId="1" fillId="0" borderId="0" xfId="1" applyNumberFormat="1" applyFont="1" applyAlignment="1">
      <alignment horizontal="left"/>
    </xf>
    <xf numFmtId="167" fontId="36" fillId="0" borderId="0" xfId="1" applyNumberFormat="1" applyFont="1" applyAlignment="1"/>
    <xf numFmtId="0" fontId="36" fillId="0" borderId="0" xfId="1" applyNumberFormat="1" applyFont="1" applyAlignment="1"/>
    <xf numFmtId="167" fontId="36" fillId="0" borderId="0" xfId="1" applyNumberFormat="1" applyFont="1" applyFill="1" applyAlignment="1"/>
    <xf numFmtId="9" fontId="36" fillId="0" borderId="0" xfId="1" applyNumberFormat="1" applyFont="1" applyAlignment="1"/>
    <xf numFmtId="0" fontId="6" fillId="0" borderId="0" xfId="1" applyNumberFormat="1" applyFont="1" applyFill="1" applyAlignment="1"/>
    <xf numFmtId="9" fontId="1" fillId="0" borderId="0" xfId="1" applyNumberFormat="1" applyFont="1" applyFill="1" applyAlignment="1"/>
    <xf numFmtId="9" fontId="36" fillId="0" borderId="0" xfId="1" applyNumberFormat="1" applyFont="1" applyFill="1" applyAlignment="1"/>
    <xf numFmtId="43" fontId="36" fillId="0" borderId="0" xfId="1" applyNumberFormat="1" applyFont="1" applyFill="1" applyAlignment="1"/>
    <xf numFmtId="43" fontId="1" fillId="0" borderId="0" xfId="1" applyNumberFormat="1" applyFill="1" applyAlignment="1"/>
    <xf numFmtId="37" fontId="1" fillId="0" borderId="0" xfId="8" applyNumberFormat="1" applyFont="1" applyFill="1" applyBorder="1" applyAlignment="1"/>
    <xf numFmtId="0" fontId="22" fillId="0" borderId="0" xfId="8" applyNumberFormat="1" applyFont="1" applyAlignment="1">
      <alignment horizontal="right" vertical="top"/>
    </xf>
    <xf numFmtId="0" fontId="1" fillId="0" borderId="0" xfId="8" applyNumberFormat="1" applyFont="1" applyFill="1" applyAlignment="1">
      <alignment horizontal="right" vertical="top"/>
    </xf>
    <xf numFmtId="49" fontId="36" fillId="0" borderId="0" xfId="8" applyNumberFormat="1" applyFont="1" applyAlignment="1">
      <alignment horizontal="right" vertical="top"/>
    </xf>
    <xf numFmtId="0" fontId="1" fillId="0" borderId="0" xfId="8" applyNumberFormat="1" applyFont="1" applyAlignment="1">
      <alignment horizontal="center" vertical="top"/>
    </xf>
    <xf numFmtId="0" fontId="18" fillId="0" borderId="0" xfId="1" applyNumberFormat="1" applyFont="1" applyFill="1" applyAlignment="1">
      <alignment horizontal="center"/>
    </xf>
    <xf numFmtId="167" fontId="1" fillId="0" borderId="17" xfId="1" applyNumberFormat="1" applyFont="1" applyFill="1" applyBorder="1" applyAlignment="1"/>
    <xf numFmtId="0" fontId="1" fillId="0" borderId="0" xfId="1" applyNumberFormat="1" applyFont="1" applyAlignment="1">
      <alignment wrapText="1"/>
    </xf>
    <xf numFmtId="0" fontId="1" fillId="0" borderId="0" xfId="1" applyNumberFormat="1" applyFont="1" applyFill="1" applyAlignment="1">
      <alignment wrapText="1"/>
    </xf>
    <xf numFmtId="0" fontId="9" fillId="0" borderId="10" xfId="1" applyNumberFormat="1" applyFont="1" applyBorder="1" applyAlignment="1">
      <alignment horizontal="center" vertical="center" wrapText="1"/>
    </xf>
    <xf numFmtId="0" fontId="9" fillId="0" borderId="15" xfId="1" applyNumberFormat="1" applyFont="1" applyBorder="1" applyAlignment="1">
      <alignment horizontal="center" vertical="center" wrapText="1"/>
    </xf>
    <xf numFmtId="0" fontId="9" fillId="0" borderId="11" xfId="1" applyNumberFormat="1" applyFont="1" applyBorder="1" applyAlignment="1">
      <alignment horizontal="center" vertical="center" wrapText="1"/>
    </xf>
    <xf numFmtId="0" fontId="11" fillId="0" borderId="0" xfId="1" applyNumberFormat="1" applyFont="1" applyAlignment="1">
      <alignment horizontal="center"/>
    </xf>
    <xf numFmtId="166" fontId="11" fillId="0" borderId="0" xfId="1" applyNumberFormat="1" applyFont="1" applyAlignment="1">
      <alignment horizontal="center" wrapText="1"/>
    </xf>
    <xf numFmtId="0" fontId="1" fillId="0" borderId="0" xfId="8" applyNumberFormat="1" applyFont="1" applyAlignment="1">
      <alignment wrapText="1"/>
    </xf>
    <xf numFmtId="0" fontId="1" fillId="0" borderId="0" xfId="8" applyNumberFormat="1" applyFont="1" applyFill="1" applyAlignment="1">
      <alignment wrapText="1"/>
    </xf>
    <xf numFmtId="0" fontId="11" fillId="0" borderId="0" xfId="0" applyNumberFormat="1" applyFont="1" applyAlignment="1">
      <alignment horizontal="center"/>
    </xf>
    <xf numFmtId="166" fontId="11" fillId="0" borderId="0" xfId="0" applyNumberFormat="1" applyFont="1" applyAlignment="1">
      <alignment horizontal="center" wrapText="1"/>
    </xf>
    <xf numFmtId="0" fontId="33" fillId="0" borderId="0" xfId="1" applyNumberFormat="1" applyFont="1" applyAlignment="1">
      <alignment horizontal="center"/>
    </xf>
    <xf numFmtId="0" fontId="34" fillId="0" borderId="0" xfId="1" applyNumberFormat="1" applyFont="1" applyAlignment="1">
      <alignment horizontal="center"/>
    </xf>
    <xf numFmtId="0" fontId="19" fillId="0" borderId="0" xfId="1" applyNumberFormat="1" applyFont="1" applyFill="1" applyBorder="1" applyAlignment="1">
      <alignment horizontal="center"/>
    </xf>
    <xf numFmtId="0" fontId="11" fillId="0" borderId="18" xfId="1" applyNumberFormat="1" applyFont="1" applyFill="1" applyBorder="1" applyAlignment="1">
      <alignment horizontal="center"/>
    </xf>
    <xf numFmtId="0" fontId="11" fillId="0" borderId="19" xfId="1" applyNumberFormat="1" applyFont="1" applyFill="1" applyBorder="1" applyAlignment="1">
      <alignment horizontal="center"/>
    </xf>
    <xf numFmtId="0" fontId="11" fillId="0" borderId="20" xfId="1" applyNumberFormat="1" applyFont="1" applyFill="1" applyBorder="1" applyAlignment="1">
      <alignment horizontal="center"/>
    </xf>
    <xf numFmtId="0" fontId="19" fillId="0" borderId="18" xfId="1" applyNumberFormat="1" applyFont="1" applyBorder="1" applyAlignment="1">
      <alignment horizontal="center"/>
    </xf>
    <xf numFmtId="0" fontId="19" fillId="0" borderId="19" xfId="1" applyNumberFormat="1" applyFont="1" applyBorder="1" applyAlignment="1">
      <alignment horizontal="center"/>
    </xf>
    <xf numFmtId="0" fontId="1" fillId="0" borderId="0" xfId="1" applyNumberFormat="1" applyFont="1" applyFill="1" applyAlignment="1">
      <alignment horizontal="left" wrapText="1"/>
    </xf>
    <xf numFmtId="164" fontId="19" fillId="0" borderId="0" xfId="1" applyFont="1" applyAlignment="1">
      <alignment wrapText="1"/>
    </xf>
    <xf numFmtId="0" fontId="9" fillId="0" borderId="0" xfId="2" applyNumberFormat="1" applyFont="1" applyAlignment="1">
      <alignment horizontal="center"/>
    </xf>
  </cellXfs>
  <cellStyles count="10">
    <cellStyle name="Comma 2" xfId="3"/>
    <cellStyle name="Currency 10 3 4 2" xfId="5"/>
    <cellStyle name="Normal" xfId="0" builtinId="0"/>
    <cellStyle name="Normal 157 3" xfId="6"/>
    <cellStyle name="Normal 2" xfId="1"/>
    <cellStyle name="Normal 3" xfId="2"/>
    <cellStyle name="Normal 3 2" xfId="7"/>
    <cellStyle name="Normal 3 3" xfId="9"/>
    <cellStyle name="Normal 4" xfId="4"/>
    <cellStyle name="Normal 5" xfId="8"/>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 Id="rId27"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absolute">
    <xdr:from>
      <xdr:col>7</xdr:col>
      <xdr:colOff>142096</xdr:colOff>
      <xdr:row>27</xdr:row>
      <xdr:rowOff>122633</xdr:rowOff>
    </xdr:from>
    <xdr:to>
      <xdr:col>9</xdr:col>
      <xdr:colOff>818796</xdr:colOff>
      <xdr:row>32</xdr:row>
      <xdr:rowOff>80436</xdr:rowOff>
    </xdr:to>
    <xdr:sp macro="" textlink="">
      <xdr:nvSpPr>
        <xdr:cNvPr id="2" name="Text Box 1" hidden="1"/>
        <xdr:cNvSpPr txBox="1">
          <a:spLocks noChangeArrowheads="1"/>
        </xdr:cNvSpPr>
      </xdr:nvSpPr>
      <xdr:spPr bwMode="auto">
        <a:xfrm>
          <a:off x="6485746" y="5018483"/>
          <a:ext cx="2715050" cy="107222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8</xdr:col>
      <xdr:colOff>41241</xdr:colOff>
      <xdr:row>24</xdr:row>
      <xdr:rowOff>76325</xdr:rowOff>
    </xdr:from>
    <xdr:to>
      <xdr:col>8</xdr:col>
      <xdr:colOff>71721</xdr:colOff>
      <xdr:row>26</xdr:row>
      <xdr:rowOff>157170</xdr:rowOff>
    </xdr:to>
    <xdr:sp macro="" textlink="">
      <xdr:nvSpPr>
        <xdr:cNvPr id="3" name="Text Box 2" hidden="1"/>
        <xdr:cNvSpPr txBox="1">
          <a:spLocks noChangeArrowheads="1"/>
        </xdr:cNvSpPr>
      </xdr:nvSpPr>
      <xdr:spPr bwMode="auto">
        <a:xfrm>
          <a:off x="7404066" y="4353050"/>
          <a:ext cx="30480" cy="50947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38100</xdr:colOff>
          <xdr:row>4</xdr:row>
          <xdr:rowOff>19050</xdr:rowOff>
        </xdr:from>
        <xdr:to>
          <xdr:col>22</xdr:col>
          <xdr:colOff>0</xdr:colOff>
          <xdr:row>6</xdr:row>
          <xdr:rowOff>28575</xdr:rowOff>
        </xdr:to>
        <xdr:sp macro="" textlink="">
          <xdr:nvSpPr>
            <xdr:cNvPr id="41985" name="Button 1" hidden="1">
              <a:extLst>
                <a:ext uri="{63B3BB69-23CF-44E3-9099-C40C66FF867C}">
                  <a14:compatExt spid="_x0000_s4198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Get Actuals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asmr\AppData\Local\Temp\Workshare\n5oke4np.bgm\1\Documents%20and%20Settings\wgho\Local%20Settings\Temporary%20Internet%20Files\OLKCA\14stat01%202008%20re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asmr\AppData\Local\Temp\Workshare\n5oke4np.bgm\1\Documents%20and%20Settings\wgho\Local%20Settings\Temporary%20Internet%20Files\OLKCA\14stat07%20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asmr\AppData\Local\Temp\Workshare\n5oke4np.bgm\1\Documents%20and%20Settings\wgho\Local%20Settings\Temporary%20Internet%20Files\Content.Outlook\MYT8SSOH\14stat10%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ferc.gov/enforcement-legal/enforcement/interest-rates" TargetMode="External"/><Relationship Id="rId1" Type="http://schemas.openxmlformats.org/officeDocument/2006/relationships/hyperlink" Target="http://www.ferc.gov/enforcement/acct-matts/interest-rates.asp"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customProperty" Target="../customProperty7.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workbookViewId="0">
      <selection activeCell="F43" sqref="F43"/>
    </sheetView>
  </sheetViews>
  <sheetFormatPr defaultColWidth="9.140625" defaultRowHeight="12.75" x14ac:dyDescent="0.2"/>
  <cols>
    <col min="1" max="1" width="2" style="1" customWidth="1"/>
    <col min="2" max="2" width="5.42578125" style="1" customWidth="1"/>
    <col min="3" max="12" width="9.140625" style="1"/>
    <col min="13" max="13" width="25.85546875" style="1" bestFit="1" customWidth="1"/>
    <col min="14" max="16384" width="9.140625" style="1"/>
  </cols>
  <sheetData>
    <row r="1" spans="2:13" x14ac:dyDescent="0.2">
      <c r="M1" s="23" t="s">
        <v>15</v>
      </c>
    </row>
    <row r="2" spans="2:13" x14ac:dyDescent="0.2">
      <c r="M2" s="22"/>
    </row>
    <row r="3" spans="2:13" ht="15.75" x14ac:dyDescent="0.2">
      <c r="B3" s="21" t="s">
        <v>14</v>
      </c>
      <c r="C3" s="20"/>
      <c r="D3" s="20"/>
      <c r="E3" s="20"/>
      <c r="F3" s="20"/>
      <c r="G3" s="20"/>
      <c r="H3" s="20"/>
      <c r="I3" s="20"/>
      <c r="J3" s="20"/>
      <c r="K3" s="20"/>
      <c r="L3" s="20"/>
      <c r="M3" s="20"/>
    </row>
    <row r="4" spans="2:13" ht="15.75" x14ac:dyDescent="0.2">
      <c r="B4" s="21" t="s">
        <v>13</v>
      </c>
      <c r="C4" s="20"/>
      <c r="D4" s="20"/>
      <c r="E4" s="20"/>
      <c r="F4" s="20"/>
      <c r="G4" s="20"/>
      <c r="H4" s="20"/>
      <c r="I4" s="20"/>
      <c r="J4" s="20"/>
      <c r="K4" s="20"/>
      <c r="L4" s="20"/>
      <c r="M4" s="20"/>
    </row>
    <row r="5" spans="2:13" ht="15.75" x14ac:dyDescent="0.2">
      <c r="B5" s="21" t="s">
        <v>374</v>
      </c>
      <c r="C5" s="20"/>
      <c r="D5" s="20"/>
      <c r="E5" s="20"/>
      <c r="F5" s="20"/>
      <c r="G5" s="20"/>
      <c r="H5" s="20"/>
      <c r="I5" s="20"/>
      <c r="J5" s="20"/>
      <c r="K5" s="20"/>
      <c r="L5" s="20"/>
      <c r="M5" s="20"/>
    </row>
    <row r="6" spans="2:13" ht="15.75" x14ac:dyDescent="0.2">
      <c r="B6" s="21" t="s">
        <v>375</v>
      </c>
      <c r="C6" s="20"/>
      <c r="D6" s="20"/>
      <c r="E6" s="20"/>
      <c r="F6" s="20"/>
      <c r="G6" s="20"/>
      <c r="H6" s="20"/>
      <c r="I6" s="20"/>
      <c r="J6" s="20"/>
      <c r="K6" s="20"/>
      <c r="L6" s="20"/>
      <c r="M6" s="20"/>
    </row>
    <row r="7" spans="2:13" ht="15.75" x14ac:dyDescent="0.2">
      <c r="B7" s="4"/>
      <c r="C7" s="4"/>
      <c r="D7" s="4"/>
      <c r="E7" s="4"/>
      <c r="F7" s="4"/>
      <c r="G7" s="4"/>
      <c r="H7" s="4"/>
      <c r="I7" s="4"/>
      <c r="J7" s="4"/>
      <c r="K7" s="4"/>
      <c r="L7" s="4"/>
      <c r="M7" s="4"/>
    </row>
    <row r="8" spans="2:13" ht="15.75" x14ac:dyDescent="0.2">
      <c r="B8" s="19" t="s">
        <v>12</v>
      </c>
      <c r="M8" s="5" t="s">
        <v>11</v>
      </c>
    </row>
    <row r="9" spans="2:13" ht="15.75" x14ac:dyDescent="0.2">
      <c r="B9" s="4"/>
    </row>
    <row r="10" spans="2:13" ht="15.75" x14ac:dyDescent="0.2">
      <c r="B10" s="18"/>
      <c r="C10" s="17"/>
      <c r="D10" s="17"/>
      <c r="E10" s="17"/>
      <c r="F10" s="17"/>
      <c r="G10" s="17"/>
      <c r="H10" s="17"/>
      <c r="I10" s="17"/>
      <c r="J10" s="17"/>
      <c r="K10" s="17"/>
      <c r="L10" s="17"/>
      <c r="M10" s="16"/>
    </row>
    <row r="11" spans="2:13" ht="15.75" x14ac:dyDescent="0.2">
      <c r="B11" s="15" t="s">
        <v>10</v>
      </c>
      <c r="C11" s="13" t="s">
        <v>9</v>
      </c>
      <c r="D11" s="7"/>
      <c r="E11" s="7"/>
      <c r="F11" s="7"/>
      <c r="G11" s="7"/>
      <c r="H11" s="7"/>
      <c r="I11" s="7"/>
      <c r="J11" s="7"/>
      <c r="K11" s="7"/>
      <c r="L11" s="7"/>
      <c r="M11" s="12"/>
    </row>
    <row r="12" spans="2:13" ht="15.75" x14ac:dyDescent="0.2">
      <c r="B12" s="14"/>
      <c r="C12" s="13" t="s">
        <v>376</v>
      </c>
      <c r="D12" s="7"/>
      <c r="E12" s="7"/>
      <c r="F12" s="7"/>
      <c r="G12" s="7"/>
      <c r="H12" s="7"/>
      <c r="I12" s="7"/>
      <c r="J12" s="7"/>
      <c r="K12" s="7"/>
      <c r="L12" s="7"/>
      <c r="M12" s="12"/>
    </row>
    <row r="13" spans="2:13" ht="15.75" x14ac:dyDescent="0.2">
      <c r="B13" s="11"/>
      <c r="C13" s="10"/>
      <c r="D13" s="10"/>
      <c r="E13" s="10"/>
      <c r="F13" s="10"/>
      <c r="G13" s="10"/>
      <c r="H13" s="10"/>
      <c r="I13" s="10"/>
      <c r="J13" s="10"/>
      <c r="K13" s="10"/>
      <c r="L13" s="10"/>
      <c r="M13" s="9"/>
    </row>
    <row r="14" spans="2:13" ht="15.75" x14ac:dyDescent="0.2">
      <c r="B14" s="8"/>
      <c r="C14" s="7"/>
      <c r="D14" s="7"/>
      <c r="E14" s="7"/>
      <c r="F14" s="7"/>
      <c r="G14" s="7"/>
      <c r="H14" s="7"/>
      <c r="I14" s="7"/>
      <c r="J14" s="7"/>
      <c r="K14" s="7"/>
      <c r="L14" s="7"/>
      <c r="M14" s="7"/>
    </row>
    <row r="15" spans="2:13" ht="15.75" x14ac:dyDescent="0.2">
      <c r="B15" s="3" t="s">
        <v>8</v>
      </c>
      <c r="C15" s="4" t="s">
        <v>7</v>
      </c>
      <c r="M15" s="4" t="s">
        <v>339</v>
      </c>
    </row>
    <row r="16" spans="2:13" ht="15.75" x14ac:dyDescent="0.2">
      <c r="B16" s="6"/>
    </row>
    <row r="17" spans="2:13" ht="15.75" x14ac:dyDescent="0.2">
      <c r="B17" s="3" t="s">
        <v>6</v>
      </c>
      <c r="C17" s="4" t="s">
        <v>377</v>
      </c>
      <c r="M17" s="4" t="s">
        <v>340</v>
      </c>
    </row>
    <row r="18" spans="2:13" ht="15.75" x14ac:dyDescent="0.2">
      <c r="B18" s="6"/>
    </row>
    <row r="19" spans="2:13" ht="15.75" x14ac:dyDescent="0.2">
      <c r="B19" s="3" t="s">
        <v>5</v>
      </c>
      <c r="C19" s="4" t="s">
        <v>378</v>
      </c>
      <c r="M19" s="4" t="s">
        <v>341</v>
      </c>
    </row>
    <row r="20" spans="2:13" ht="15.75" x14ac:dyDescent="0.2">
      <c r="B20" s="3"/>
      <c r="C20" s="4"/>
      <c r="M20" s="4"/>
    </row>
    <row r="21" spans="2:13" ht="15.75" x14ac:dyDescent="0.2">
      <c r="B21" s="3" t="s">
        <v>4</v>
      </c>
      <c r="C21" s="4" t="s">
        <v>3</v>
      </c>
      <c r="M21" s="4" t="s">
        <v>342</v>
      </c>
    </row>
    <row r="22" spans="2:13" ht="15.75" x14ac:dyDescent="0.2">
      <c r="B22" s="5"/>
    </row>
    <row r="23" spans="2:13" ht="15.75" x14ac:dyDescent="0.2">
      <c r="B23" s="3" t="s">
        <v>2</v>
      </c>
      <c r="C23" s="4" t="s">
        <v>1</v>
      </c>
      <c r="M23" s="4" t="s">
        <v>343</v>
      </c>
    </row>
    <row r="24" spans="2:13" ht="15.75" x14ac:dyDescent="0.2">
      <c r="B24" s="5"/>
    </row>
    <row r="25" spans="2:13" ht="15.75" x14ac:dyDescent="0.25">
      <c r="B25" s="3" t="s">
        <v>0</v>
      </c>
      <c r="C25" s="2" t="s">
        <v>16</v>
      </c>
      <c r="M25" s="1" t="s">
        <v>344</v>
      </c>
    </row>
    <row r="26" spans="2:13" ht="15.75" x14ac:dyDescent="0.2">
      <c r="B26" s="4"/>
    </row>
    <row r="27" spans="2:13" ht="15.75" x14ac:dyDescent="0.25">
      <c r="B27" s="3"/>
      <c r="C27" s="2"/>
    </row>
    <row r="28" spans="2:13" ht="15.75" x14ac:dyDescent="0.2">
      <c r="B28" s="4"/>
    </row>
    <row r="29" spans="2:13" ht="15.75" x14ac:dyDescent="0.25">
      <c r="B29" s="3"/>
      <c r="C29" s="2"/>
    </row>
  </sheetData>
  <pageMargins left="0.7" right="0.7" top="0.75" bottom="0.75" header="0.3" footer="0.3"/>
  <pageSetup scale="85"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01"/>
  <sheetViews>
    <sheetView zoomScaleNormal="100" workbookViewId="0">
      <selection activeCell="R41" sqref="R41"/>
    </sheetView>
  </sheetViews>
  <sheetFormatPr defaultColWidth="9.140625" defaultRowHeight="12.75" x14ac:dyDescent="0.2"/>
  <cols>
    <col min="1" max="1" width="3.42578125" style="27" customWidth="1"/>
    <col min="2" max="2" width="5" style="27" customWidth="1"/>
    <col min="3" max="3" width="32.7109375" style="27" customWidth="1"/>
    <col min="4" max="4" width="11.42578125" style="27" customWidth="1"/>
    <col min="5" max="5" width="3.42578125" style="27" customWidth="1"/>
    <col min="6" max="6" width="13.28515625" style="27" customWidth="1"/>
    <col min="7" max="7" width="14.42578125" style="27" customWidth="1"/>
    <col min="8" max="8" width="13.140625" style="27" customWidth="1"/>
    <col min="9" max="9" width="12.140625" style="27" customWidth="1"/>
    <col min="10" max="10" width="12" style="27" customWidth="1"/>
    <col min="11" max="11" width="12.7109375" style="27" customWidth="1"/>
    <col min="12" max="12" width="12.42578125" style="27" customWidth="1"/>
    <col min="13" max="14" width="12.140625" style="27" customWidth="1"/>
    <col min="15" max="15" width="12.5703125" style="27" bestFit="1" customWidth="1"/>
    <col min="16" max="16" width="12.28515625" style="27" customWidth="1"/>
    <col min="17" max="18" width="13" style="27" customWidth="1"/>
    <col min="19" max="19" width="4.85546875" style="27" customWidth="1"/>
    <col min="20" max="20" width="9.28515625" style="27" customWidth="1"/>
    <col min="21" max="21" width="8.7109375" style="27" customWidth="1"/>
    <col min="22" max="22" width="17.85546875" style="27" customWidth="1"/>
    <col min="23" max="16384" width="9.140625" style="27"/>
  </cols>
  <sheetData>
    <row r="1" spans="2:247" ht="19.5" customHeight="1" x14ac:dyDescent="0.25">
      <c r="B1" s="446" t="s">
        <v>92</v>
      </c>
      <c r="F1" s="447"/>
    </row>
    <row r="2" spans="2:247" ht="15.75" x14ac:dyDescent="0.25">
      <c r="B2" s="446" t="s">
        <v>420</v>
      </c>
      <c r="F2" s="28"/>
      <c r="G2" s="448"/>
      <c r="H2" s="28"/>
      <c r="K2" s="449"/>
      <c r="L2" s="46"/>
    </row>
    <row r="3" spans="2:247" ht="9.75" customHeight="1" x14ac:dyDescent="0.2">
      <c r="B3" s="450"/>
    </row>
    <row r="4" spans="2:247" ht="6.75" customHeight="1" x14ac:dyDescent="0.2"/>
    <row r="5" spans="2:247" s="451" customFormat="1" ht="15" x14ac:dyDescent="0.35">
      <c r="B5" s="451" t="s">
        <v>58</v>
      </c>
      <c r="D5" s="451" t="s">
        <v>93</v>
      </c>
      <c r="F5" s="451" t="s">
        <v>94</v>
      </c>
      <c r="G5" s="452">
        <v>44562</v>
      </c>
      <c r="H5" s="453">
        <v>44593</v>
      </c>
      <c r="I5" s="453">
        <v>44621</v>
      </c>
      <c r="J5" s="452">
        <v>44652</v>
      </c>
      <c r="K5" s="452">
        <v>44682</v>
      </c>
      <c r="L5" s="452">
        <v>44713</v>
      </c>
      <c r="M5" s="452">
        <v>44743</v>
      </c>
      <c r="N5" s="452">
        <v>44774</v>
      </c>
      <c r="O5" s="452">
        <v>44805</v>
      </c>
      <c r="P5" s="452">
        <v>44835</v>
      </c>
      <c r="Q5" s="452">
        <v>44866</v>
      </c>
      <c r="R5" s="452">
        <v>44896</v>
      </c>
      <c r="S5" s="623"/>
      <c r="T5" s="454" t="s">
        <v>95</v>
      </c>
      <c r="U5" s="454" t="s">
        <v>96</v>
      </c>
    </row>
    <row r="6" spans="2:247" ht="15.75" x14ac:dyDescent="0.25">
      <c r="C6" s="455" t="s">
        <v>97</v>
      </c>
      <c r="F6" s="456"/>
      <c r="G6" s="456"/>
      <c r="H6" s="456"/>
      <c r="I6" s="456"/>
      <c r="J6" s="137"/>
      <c r="K6" s="137"/>
      <c r="L6" s="137"/>
      <c r="M6" s="137"/>
      <c r="N6" s="137"/>
      <c r="O6" s="137"/>
      <c r="P6" s="137"/>
      <c r="Q6" s="137"/>
      <c r="R6" s="137"/>
      <c r="S6" s="137"/>
      <c r="T6" s="457"/>
      <c r="U6" s="458"/>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c r="CW6" s="456"/>
      <c r="CX6" s="456"/>
      <c r="CY6" s="456"/>
      <c r="CZ6" s="456"/>
      <c r="DA6" s="456"/>
      <c r="DB6" s="456"/>
      <c r="DC6" s="456"/>
      <c r="DD6" s="456"/>
      <c r="DE6" s="456"/>
      <c r="DF6" s="456"/>
      <c r="DG6" s="456"/>
      <c r="DH6" s="456"/>
      <c r="DI6" s="456"/>
      <c r="DJ6" s="456"/>
      <c r="DK6" s="456"/>
      <c r="DL6" s="456"/>
      <c r="DM6" s="456"/>
      <c r="DN6" s="456"/>
      <c r="DO6" s="456"/>
      <c r="DP6" s="456"/>
      <c r="DQ6" s="456"/>
      <c r="DR6" s="456"/>
      <c r="DS6" s="456"/>
      <c r="DT6" s="456"/>
      <c r="DU6" s="456"/>
      <c r="DV6" s="456"/>
      <c r="DW6" s="456"/>
      <c r="DX6" s="456"/>
      <c r="DY6" s="456"/>
      <c r="DZ6" s="456"/>
      <c r="EA6" s="456"/>
      <c r="EB6" s="456"/>
      <c r="EC6" s="456"/>
      <c r="ED6" s="456"/>
      <c r="EE6" s="456"/>
      <c r="EF6" s="456"/>
      <c r="EG6" s="456"/>
      <c r="EH6" s="456"/>
      <c r="EI6" s="456"/>
      <c r="EJ6" s="456"/>
      <c r="EK6" s="456"/>
      <c r="EL6" s="456"/>
      <c r="EM6" s="456"/>
      <c r="EN6" s="456"/>
      <c r="EO6" s="456"/>
      <c r="EP6" s="456"/>
      <c r="EQ6" s="456"/>
      <c r="ER6" s="456"/>
      <c r="ES6" s="456"/>
      <c r="ET6" s="456"/>
      <c r="EU6" s="456"/>
      <c r="EV6" s="456"/>
      <c r="EW6" s="456"/>
      <c r="EX6" s="456"/>
      <c r="EY6" s="456"/>
      <c r="EZ6" s="456"/>
      <c r="FA6" s="456"/>
      <c r="FB6" s="456"/>
      <c r="FC6" s="456"/>
      <c r="FD6" s="456"/>
      <c r="FE6" s="456"/>
      <c r="FF6" s="456"/>
      <c r="FG6" s="456"/>
      <c r="FH6" s="456"/>
      <c r="FI6" s="456"/>
      <c r="FJ6" s="456"/>
      <c r="FK6" s="456"/>
      <c r="FL6" s="456"/>
      <c r="FM6" s="456"/>
      <c r="FN6" s="456"/>
      <c r="FO6" s="456"/>
      <c r="FP6" s="456"/>
      <c r="FQ6" s="456"/>
      <c r="FR6" s="456"/>
      <c r="FS6" s="456"/>
      <c r="FT6" s="456"/>
      <c r="FU6" s="456"/>
      <c r="FV6" s="456"/>
      <c r="FW6" s="456"/>
      <c r="FX6" s="456"/>
      <c r="FY6" s="456"/>
      <c r="FZ6" s="456"/>
      <c r="GA6" s="456"/>
      <c r="GB6" s="456"/>
      <c r="GC6" s="456"/>
      <c r="GD6" s="456"/>
      <c r="GE6" s="456"/>
      <c r="GF6" s="456"/>
      <c r="GG6" s="456"/>
      <c r="GH6" s="456"/>
      <c r="GI6" s="456"/>
      <c r="GJ6" s="456"/>
      <c r="GK6" s="456"/>
      <c r="GL6" s="456"/>
      <c r="GM6" s="456"/>
      <c r="GN6" s="456"/>
      <c r="GO6" s="456"/>
      <c r="GP6" s="456"/>
      <c r="GQ6" s="456"/>
      <c r="GR6" s="456"/>
      <c r="GS6" s="456"/>
      <c r="GT6" s="456"/>
      <c r="GU6" s="456"/>
      <c r="GV6" s="456"/>
      <c r="GW6" s="456"/>
      <c r="GX6" s="456"/>
      <c r="GY6" s="456"/>
      <c r="GZ6" s="456"/>
      <c r="HA6" s="456"/>
      <c r="HB6" s="456"/>
      <c r="HC6" s="456"/>
      <c r="HD6" s="456"/>
      <c r="HE6" s="456"/>
      <c r="HF6" s="456"/>
      <c r="HG6" s="456"/>
      <c r="HH6" s="456"/>
      <c r="HI6" s="456"/>
      <c r="HJ6" s="456"/>
      <c r="HK6" s="456"/>
      <c r="HL6" s="456"/>
      <c r="HM6" s="456"/>
      <c r="HN6" s="456"/>
      <c r="HO6" s="456"/>
      <c r="HP6" s="456"/>
      <c r="HQ6" s="456"/>
      <c r="HR6" s="456"/>
      <c r="HS6" s="456"/>
      <c r="HT6" s="456"/>
      <c r="HU6" s="456"/>
      <c r="HV6" s="456"/>
      <c r="HW6" s="456"/>
      <c r="HX6" s="456"/>
      <c r="HY6" s="456"/>
      <c r="HZ6" s="456"/>
      <c r="IA6" s="456"/>
      <c r="IB6" s="456"/>
      <c r="IC6" s="456"/>
      <c r="ID6" s="456"/>
      <c r="IE6" s="456"/>
      <c r="IF6" s="456"/>
      <c r="IG6" s="456"/>
      <c r="IH6" s="456"/>
      <c r="II6" s="456"/>
      <c r="IJ6" s="456"/>
      <c r="IK6" s="456"/>
      <c r="IL6" s="456"/>
      <c r="IM6" s="456"/>
    </row>
    <row r="7" spans="2:247" ht="15.75" customHeight="1" x14ac:dyDescent="0.2">
      <c r="B7" s="27">
        <v>1</v>
      </c>
      <c r="C7" s="459" t="s">
        <v>62</v>
      </c>
      <c r="D7" s="27">
        <v>501</v>
      </c>
      <c r="F7" s="137">
        <f>SUM(G7:R7)</f>
        <v>57889025.82</v>
      </c>
      <c r="G7" s="137">
        <v>5289941</v>
      </c>
      <c r="H7" s="137">
        <v>4571555</v>
      </c>
      <c r="I7" s="137">
        <v>5520663</v>
      </c>
      <c r="J7" s="137">
        <v>2731580.05</v>
      </c>
      <c r="K7" s="137">
        <v>3464888</v>
      </c>
      <c r="L7" s="137">
        <v>3928913.41</v>
      </c>
      <c r="M7" s="137">
        <v>5473936.3600000003</v>
      </c>
      <c r="N7" s="137">
        <v>6215434</v>
      </c>
      <c r="O7" s="137">
        <v>5366805</v>
      </c>
      <c r="P7" s="137">
        <v>5770544</v>
      </c>
      <c r="Q7" s="137">
        <v>4903819</v>
      </c>
      <c r="R7" s="137">
        <v>4650947</v>
      </c>
      <c r="S7" s="475"/>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56"/>
      <c r="CV7" s="456"/>
      <c r="CW7" s="456"/>
      <c r="CX7" s="456"/>
      <c r="CY7" s="456"/>
      <c r="CZ7" s="456"/>
      <c r="DA7" s="456"/>
      <c r="DB7" s="456"/>
      <c r="DC7" s="456"/>
      <c r="DD7" s="456"/>
      <c r="DE7" s="456"/>
      <c r="DF7" s="456"/>
      <c r="DG7" s="456"/>
      <c r="DH7" s="456"/>
      <c r="DI7" s="456"/>
      <c r="DJ7" s="456"/>
      <c r="DK7" s="456"/>
      <c r="DL7" s="456"/>
      <c r="DM7" s="456"/>
      <c r="DN7" s="456"/>
      <c r="DO7" s="456"/>
      <c r="DP7" s="456"/>
      <c r="DQ7" s="456"/>
      <c r="DR7" s="456"/>
      <c r="DS7" s="456"/>
      <c r="DT7" s="456"/>
      <c r="DU7" s="456"/>
      <c r="DV7" s="456"/>
      <c r="DW7" s="456"/>
      <c r="DX7" s="456"/>
      <c r="DY7" s="456"/>
      <c r="DZ7" s="456"/>
      <c r="EA7" s="456"/>
      <c r="EB7" s="456"/>
      <c r="EC7" s="456"/>
      <c r="ED7" s="456"/>
      <c r="EE7" s="456"/>
      <c r="EF7" s="456"/>
      <c r="EG7" s="456"/>
      <c r="EH7" s="456"/>
      <c r="EI7" s="456"/>
      <c r="EJ7" s="456"/>
      <c r="EK7" s="456"/>
      <c r="EL7" s="456"/>
      <c r="EM7" s="456"/>
      <c r="EN7" s="456"/>
      <c r="EO7" s="456"/>
      <c r="EP7" s="456"/>
      <c r="EQ7" s="456"/>
      <c r="ER7" s="456"/>
      <c r="ES7" s="456"/>
      <c r="ET7" s="456"/>
      <c r="EU7" s="456"/>
      <c r="EV7" s="456"/>
      <c r="EW7" s="456"/>
      <c r="EX7" s="456"/>
      <c r="EY7" s="456"/>
      <c r="EZ7" s="456"/>
      <c r="FA7" s="456"/>
      <c r="FB7" s="456"/>
      <c r="FC7" s="456"/>
      <c r="FD7" s="456"/>
      <c r="FE7" s="456"/>
      <c r="FF7" s="456"/>
      <c r="FG7" s="456"/>
      <c r="FH7" s="456"/>
      <c r="FI7" s="456"/>
      <c r="FJ7" s="456"/>
      <c r="FK7" s="456"/>
      <c r="FL7" s="456"/>
      <c r="FM7" s="456"/>
      <c r="FN7" s="456"/>
      <c r="FO7" s="456"/>
      <c r="FP7" s="456"/>
      <c r="FQ7" s="456"/>
      <c r="FR7" s="456"/>
      <c r="FS7" s="456"/>
      <c r="FT7" s="456"/>
      <c r="FU7" s="456"/>
      <c r="FV7" s="456"/>
      <c r="FW7" s="456"/>
      <c r="FX7" s="456"/>
      <c r="FY7" s="456"/>
      <c r="FZ7" s="456"/>
      <c r="GA7" s="456"/>
      <c r="GB7" s="456"/>
      <c r="GC7" s="456"/>
      <c r="GD7" s="456"/>
      <c r="GE7" s="456"/>
      <c r="GF7" s="456"/>
      <c r="GG7" s="456"/>
      <c r="GH7" s="456"/>
      <c r="GI7" s="456"/>
      <c r="GJ7" s="456"/>
      <c r="GK7" s="456"/>
      <c r="GL7" s="456"/>
      <c r="GM7" s="456"/>
      <c r="GN7" s="456"/>
      <c r="GO7" s="456"/>
      <c r="GP7" s="456"/>
      <c r="GQ7" s="456"/>
      <c r="GR7" s="456"/>
      <c r="GS7" s="456"/>
      <c r="GT7" s="456"/>
      <c r="GU7" s="456"/>
      <c r="GV7" s="456"/>
      <c r="GW7" s="456"/>
      <c r="GX7" s="456"/>
      <c r="GY7" s="456"/>
      <c r="GZ7" s="456"/>
      <c r="HA7" s="456"/>
      <c r="HB7" s="456"/>
      <c r="HC7" s="456"/>
      <c r="HD7" s="456"/>
      <c r="HE7" s="456"/>
      <c r="HF7" s="456"/>
      <c r="HG7" s="456"/>
      <c r="HH7" s="456"/>
      <c r="HI7" s="456"/>
      <c r="HJ7" s="456"/>
      <c r="HK7" s="456"/>
      <c r="HL7" s="456"/>
      <c r="HM7" s="456"/>
      <c r="HN7" s="456"/>
      <c r="HO7" s="456"/>
      <c r="HP7" s="456"/>
      <c r="HQ7" s="456"/>
      <c r="HR7" s="456"/>
      <c r="HS7" s="456"/>
      <c r="HT7" s="456"/>
      <c r="HU7" s="456"/>
      <c r="HV7" s="456"/>
      <c r="HW7" s="456"/>
      <c r="HX7" s="456"/>
      <c r="HY7" s="456"/>
      <c r="HZ7" s="456"/>
      <c r="IA7" s="456"/>
      <c r="IB7" s="456"/>
      <c r="IC7" s="456"/>
      <c r="ID7" s="456"/>
      <c r="IE7" s="456"/>
      <c r="IF7" s="456"/>
      <c r="IG7" s="456"/>
      <c r="IH7" s="456"/>
      <c r="II7" s="456"/>
      <c r="IJ7" s="456"/>
      <c r="IK7" s="456"/>
      <c r="IL7" s="456"/>
      <c r="IM7" s="456"/>
    </row>
    <row r="8" spans="2:247" x14ac:dyDescent="0.2">
      <c r="B8" s="27">
        <v>2</v>
      </c>
      <c r="C8" s="459" t="s">
        <v>63</v>
      </c>
      <c r="D8" s="27">
        <v>547</v>
      </c>
      <c r="F8" s="137">
        <f t="shared" ref="F8:F14" si="0">SUM(G8:R8)</f>
        <v>290270276.62</v>
      </c>
      <c r="G8" s="137">
        <v>17896698</v>
      </c>
      <c r="H8" s="137">
        <v>14590442</v>
      </c>
      <c r="I8" s="137">
        <v>12774483</v>
      </c>
      <c r="J8" s="137">
        <v>17911098.84</v>
      </c>
      <c r="K8" s="137">
        <v>10542289</v>
      </c>
      <c r="L8" s="137">
        <v>7918986.3899999997</v>
      </c>
      <c r="M8" s="137">
        <v>18853629.390000001</v>
      </c>
      <c r="N8" s="137">
        <v>30156347</v>
      </c>
      <c r="O8" s="137">
        <v>39484918</v>
      </c>
      <c r="P8" s="137">
        <v>23005420</v>
      </c>
      <c r="Q8" s="137">
        <v>32681891</v>
      </c>
      <c r="R8" s="137">
        <v>64454074</v>
      </c>
      <c r="S8" s="475"/>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6"/>
      <c r="CI8" s="456"/>
      <c r="CJ8" s="456"/>
      <c r="CK8" s="456"/>
      <c r="CL8" s="456"/>
      <c r="CM8" s="456"/>
      <c r="CN8" s="456"/>
      <c r="CO8" s="456"/>
      <c r="CP8" s="456"/>
      <c r="CQ8" s="456"/>
      <c r="CR8" s="456"/>
      <c r="CS8" s="456"/>
      <c r="CT8" s="456"/>
      <c r="CU8" s="456"/>
      <c r="CV8" s="456"/>
      <c r="CW8" s="456"/>
      <c r="CX8" s="456"/>
      <c r="CY8" s="456"/>
      <c r="CZ8" s="456"/>
      <c r="DA8" s="456"/>
      <c r="DB8" s="456"/>
      <c r="DC8" s="456"/>
      <c r="DD8" s="456"/>
      <c r="DE8" s="456"/>
      <c r="DF8" s="456"/>
      <c r="DG8" s="456"/>
      <c r="DH8" s="456"/>
      <c r="DI8" s="456"/>
      <c r="DJ8" s="456"/>
      <c r="DK8" s="456"/>
      <c r="DL8" s="456"/>
      <c r="DM8" s="456"/>
      <c r="DN8" s="456"/>
      <c r="DO8" s="456"/>
      <c r="DP8" s="456"/>
      <c r="DQ8" s="456"/>
      <c r="DR8" s="456"/>
      <c r="DS8" s="456"/>
      <c r="DT8" s="456"/>
      <c r="DU8" s="456"/>
      <c r="DV8" s="456"/>
      <c r="DW8" s="456"/>
      <c r="DX8" s="456"/>
      <c r="DY8" s="456"/>
      <c r="DZ8" s="456"/>
      <c r="EA8" s="456"/>
      <c r="EB8" s="456"/>
      <c r="EC8" s="456"/>
      <c r="ED8" s="456"/>
      <c r="EE8" s="456"/>
      <c r="EF8" s="456"/>
      <c r="EG8" s="456"/>
      <c r="EH8" s="456"/>
      <c r="EI8" s="456"/>
      <c r="EJ8" s="456"/>
      <c r="EK8" s="456"/>
      <c r="EL8" s="456"/>
      <c r="EM8" s="456"/>
      <c r="EN8" s="456"/>
      <c r="EO8" s="456"/>
      <c r="EP8" s="456"/>
      <c r="EQ8" s="456"/>
      <c r="ER8" s="456"/>
      <c r="ES8" s="456"/>
      <c r="ET8" s="456"/>
      <c r="EU8" s="456"/>
      <c r="EV8" s="456"/>
      <c r="EW8" s="456"/>
      <c r="EX8" s="456"/>
      <c r="EY8" s="456"/>
      <c r="EZ8" s="456"/>
      <c r="FA8" s="456"/>
      <c r="FB8" s="456"/>
      <c r="FC8" s="456"/>
      <c r="FD8" s="456"/>
      <c r="FE8" s="456"/>
      <c r="FF8" s="456"/>
      <c r="FG8" s="456"/>
      <c r="FH8" s="456"/>
      <c r="FI8" s="456"/>
      <c r="FJ8" s="456"/>
      <c r="FK8" s="456"/>
      <c r="FL8" s="456"/>
      <c r="FM8" s="456"/>
      <c r="FN8" s="456"/>
      <c r="FO8" s="456"/>
      <c r="FP8" s="456"/>
      <c r="FQ8" s="456"/>
      <c r="FR8" s="456"/>
      <c r="FS8" s="456"/>
      <c r="FT8" s="456"/>
      <c r="FU8" s="456"/>
      <c r="FV8" s="456"/>
      <c r="FW8" s="456"/>
      <c r="FX8" s="456"/>
      <c r="FY8" s="456"/>
      <c r="FZ8" s="456"/>
      <c r="GA8" s="456"/>
      <c r="GB8" s="456"/>
      <c r="GC8" s="456"/>
      <c r="GD8" s="456"/>
      <c r="GE8" s="456"/>
      <c r="GF8" s="456"/>
      <c r="GG8" s="456"/>
      <c r="GH8" s="456"/>
      <c r="GI8" s="456"/>
      <c r="GJ8" s="456"/>
      <c r="GK8" s="456"/>
      <c r="GL8" s="456"/>
      <c r="GM8" s="456"/>
      <c r="GN8" s="456"/>
      <c r="GO8" s="456"/>
      <c r="GP8" s="456"/>
      <c r="GQ8" s="456"/>
      <c r="GR8" s="456"/>
      <c r="GS8" s="456"/>
      <c r="GT8" s="456"/>
      <c r="GU8" s="456"/>
      <c r="GV8" s="456"/>
      <c r="GW8" s="456"/>
      <c r="GX8" s="456"/>
      <c r="GY8" s="456"/>
      <c r="GZ8" s="456"/>
      <c r="HA8" s="456"/>
      <c r="HB8" s="456"/>
      <c r="HC8" s="456"/>
      <c r="HD8" s="456"/>
      <c r="HE8" s="456"/>
      <c r="HF8" s="456"/>
      <c r="HG8" s="456"/>
      <c r="HH8" s="456"/>
      <c r="HI8" s="456"/>
      <c r="HJ8" s="456"/>
      <c r="HK8" s="456"/>
      <c r="HL8" s="456"/>
      <c r="HM8" s="456"/>
      <c r="HN8" s="456"/>
      <c r="HO8" s="456"/>
      <c r="HP8" s="456"/>
      <c r="HQ8" s="456"/>
      <c r="HR8" s="456"/>
      <c r="HS8" s="456"/>
      <c r="HT8" s="456"/>
      <c r="HU8" s="456"/>
      <c r="HV8" s="456"/>
      <c r="HW8" s="456"/>
      <c r="HX8" s="456"/>
      <c r="HY8" s="456"/>
      <c r="HZ8" s="456"/>
      <c r="IA8" s="456"/>
      <c r="IB8" s="456"/>
      <c r="IC8" s="456"/>
      <c r="ID8" s="456"/>
      <c r="IE8" s="456"/>
      <c r="IF8" s="456"/>
      <c r="IG8" s="456"/>
      <c r="IH8" s="456"/>
      <c r="II8" s="456"/>
      <c r="IJ8" s="456"/>
      <c r="IK8" s="456"/>
      <c r="IL8" s="456"/>
      <c r="IM8" s="456"/>
    </row>
    <row r="9" spans="2:247" x14ac:dyDescent="0.2">
      <c r="B9" s="27">
        <v>3</v>
      </c>
      <c r="C9" s="461" t="s">
        <v>64</v>
      </c>
      <c r="D9" s="46">
        <v>555</v>
      </c>
      <c r="F9" s="137">
        <f t="shared" si="0"/>
        <v>865752082.88999999</v>
      </c>
      <c r="G9" s="137">
        <v>70076933</v>
      </c>
      <c r="H9" s="137">
        <v>61614301</v>
      </c>
      <c r="I9" s="137">
        <v>51733759</v>
      </c>
      <c r="J9" s="137">
        <v>57592541.259999998</v>
      </c>
      <c r="K9" s="137">
        <v>51448349</v>
      </c>
      <c r="L9" s="137">
        <v>52093091.210000001</v>
      </c>
      <c r="M9" s="137">
        <v>62153044.420000002</v>
      </c>
      <c r="N9" s="137">
        <v>63537582</v>
      </c>
      <c r="O9" s="137">
        <v>68620021</v>
      </c>
      <c r="P9" s="137">
        <v>57086063</v>
      </c>
      <c r="Q9" s="137">
        <v>89354120</v>
      </c>
      <c r="R9" s="137">
        <v>180442278</v>
      </c>
      <c r="S9" s="475"/>
      <c r="T9" s="456" t="s">
        <v>98</v>
      </c>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6"/>
      <c r="DV9" s="456"/>
      <c r="DW9" s="456"/>
      <c r="DX9" s="456"/>
      <c r="DY9" s="456"/>
      <c r="DZ9" s="456"/>
      <c r="EA9" s="456"/>
      <c r="EB9" s="456"/>
      <c r="EC9" s="456"/>
      <c r="ED9" s="456"/>
      <c r="EE9" s="456"/>
      <c r="EF9" s="456"/>
      <c r="EG9" s="456"/>
      <c r="EH9" s="456"/>
      <c r="EI9" s="456"/>
      <c r="EJ9" s="456"/>
      <c r="EK9" s="456"/>
      <c r="EL9" s="456"/>
      <c r="EM9" s="456"/>
      <c r="EN9" s="456"/>
      <c r="EO9" s="456"/>
      <c r="EP9" s="456"/>
      <c r="EQ9" s="456"/>
      <c r="ER9" s="456"/>
      <c r="ES9" s="456"/>
      <c r="ET9" s="456"/>
      <c r="EU9" s="456"/>
      <c r="EV9" s="456"/>
      <c r="EW9" s="456"/>
      <c r="EX9" s="456"/>
      <c r="EY9" s="456"/>
      <c r="EZ9" s="456"/>
      <c r="FA9" s="456"/>
      <c r="FB9" s="456"/>
      <c r="FC9" s="456"/>
      <c r="FD9" s="456"/>
      <c r="FE9" s="456"/>
      <c r="FF9" s="456"/>
      <c r="FG9" s="456"/>
      <c r="FH9" s="456"/>
      <c r="FI9" s="456"/>
      <c r="FJ9" s="456"/>
      <c r="FK9" s="456"/>
      <c r="FL9" s="456"/>
      <c r="FM9" s="456"/>
      <c r="FN9" s="456"/>
      <c r="FO9" s="456"/>
      <c r="FP9" s="456"/>
      <c r="FQ9" s="456"/>
      <c r="FR9" s="456"/>
      <c r="FS9" s="456"/>
      <c r="FT9" s="456"/>
      <c r="FU9" s="456"/>
      <c r="FV9" s="456"/>
      <c r="FW9" s="456"/>
      <c r="FX9" s="456"/>
      <c r="FY9" s="456"/>
      <c r="FZ9" s="456"/>
      <c r="GA9" s="456"/>
      <c r="GB9" s="456"/>
      <c r="GC9" s="456"/>
      <c r="GD9" s="456"/>
      <c r="GE9" s="456"/>
      <c r="GF9" s="456"/>
      <c r="GG9" s="456"/>
      <c r="GH9" s="456"/>
      <c r="GI9" s="456"/>
      <c r="GJ9" s="456"/>
      <c r="GK9" s="456"/>
      <c r="GL9" s="456"/>
      <c r="GM9" s="456"/>
      <c r="GN9" s="456"/>
      <c r="GO9" s="456"/>
      <c r="GP9" s="456"/>
      <c r="GQ9" s="456"/>
      <c r="GR9" s="456"/>
      <c r="GS9" s="456"/>
      <c r="GT9" s="456"/>
      <c r="GU9" s="456"/>
      <c r="GV9" s="456"/>
      <c r="GW9" s="456"/>
      <c r="GX9" s="456"/>
      <c r="GY9" s="456"/>
      <c r="GZ9" s="456"/>
      <c r="HA9" s="456"/>
      <c r="HB9" s="456"/>
      <c r="HC9" s="456"/>
      <c r="HD9" s="456"/>
      <c r="HE9" s="456"/>
      <c r="HF9" s="456"/>
      <c r="HG9" s="456"/>
      <c r="HH9" s="456"/>
      <c r="HI9" s="456"/>
      <c r="HJ9" s="456"/>
      <c r="HK9" s="456"/>
      <c r="HL9" s="456"/>
      <c r="HM9" s="456"/>
      <c r="HN9" s="456"/>
      <c r="HO9" s="456"/>
      <c r="HP9" s="456"/>
      <c r="HQ9" s="456"/>
      <c r="HR9" s="456"/>
      <c r="HS9" s="456"/>
      <c r="HT9" s="456"/>
      <c r="HU9" s="456"/>
      <c r="HV9" s="456"/>
      <c r="HW9" s="456"/>
      <c r="HX9" s="456"/>
      <c r="HY9" s="456"/>
      <c r="HZ9" s="456"/>
      <c r="IA9" s="456"/>
      <c r="IB9" s="456"/>
      <c r="IC9" s="456"/>
      <c r="ID9" s="456"/>
      <c r="IE9" s="456"/>
      <c r="IF9" s="456"/>
      <c r="IG9" s="456"/>
      <c r="IH9" s="456"/>
      <c r="II9" s="456"/>
      <c r="IJ9" s="456"/>
      <c r="IK9" s="456"/>
      <c r="IL9" s="456"/>
      <c r="IM9" s="456"/>
    </row>
    <row r="10" spans="2:247" x14ac:dyDescent="0.2">
      <c r="B10" s="27">
        <v>4</v>
      </c>
      <c r="C10" s="459" t="s">
        <v>65</v>
      </c>
      <c r="D10" s="462" t="s">
        <v>99</v>
      </c>
      <c r="F10" s="137">
        <f t="shared" si="0"/>
        <v>-111024352.27</v>
      </c>
      <c r="G10" s="137">
        <v>-11276177</v>
      </c>
      <c r="H10" s="137">
        <v>-5190300</v>
      </c>
      <c r="I10" s="137">
        <v>-4952903</v>
      </c>
      <c r="J10" s="137">
        <v>-3704161.45</v>
      </c>
      <c r="K10" s="137">
        <v>-5660480</v>
      </c>
      <c r="L10" s="137">
        <v>-13062725.67</v>
      </c>
      <c r="M10" s="137">
        <v>-14095694.15</v>
      </c>
      <c r="N10" s="137">
        <v>-12695782</v>
      </c>
      <c r="O10" s="137">
        <v>-7149944</v>
      </c>
      <c r="P10" s="137">
        <v>-741094</v>
      </c>
      <c r="Q10" s="137">
        <v>-8835626</v>
      </c>
      <c r="R10" s="137">
        <v>-23659465</v>
      </c>
      <c r="S10" s="475"/>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c r="DJ10" s="456"/>
      <c r="DK10" s="456"/>
      <c r="DL10" s="456"/>
      <c r="DM10" s="456"/>
      <c r="DN10" s="456"/>
      <c r="DO10" s="456"/>
      <c r="DP10" s="456"/>
      <c r="DQ10" s="456"/>
      <c r="DR10" s="456"/>
      <c r="DS10" s="456"/>
      <c r="DT10" s="456"/>
      <c r="DU10" s="456"/>
      <c r="DV10" s="456"/>
      <c r="DW10" s="456"/>
      <c r="DX10" s="456"/>
      <c r="DY10" s="456"/>
      <c r="DZ10" s="456"/>
      <c r="EA10" s="456"/>
      <c r="EB10" s="456"/>
      <c r="EC10" s="456"/>
      <c r="ED10" s="456"/>
      <c r="EE10" s="456"/>
      <c r="EF10" s="456"/>
      <c r="EG10" s="456"/>
      <c r="EH10" s="456"/>
      <c r="EI10" s="456"/>
      <c r="EJ10" s="456"/>
      <c r="EK10" s="456"/>
      <c r="EL10" s="456"/>
      <c r="EM10" s="456"/>
      <c r="EN10" s="456"/>
      <c r="EO10" s="456"/>
      <c r="EP10" s="456"/>
      <c r="EQ10" s="456"/>
      <c r="ER10" s="456"/>
      <c r="ES10" s="456"/>
      <c r="ET10" s="456"/>
      <c r="EU10" s="456"/>
      <c r="EV10" s="456"/>
      <c r="EW10" s="456"/>
      <c r="EX10" s="456"/>
      <c r="EY10" s="456"/>
      <c r="EZ10" s="456"/>
      <c r="FA10" s="456"/>
      <c r="FB10" s="456"/>
      <c r="FC10" s="456"/>
      <c r="FD10" s="456"/>
      <c r="FE10" s="456"/>
      <c r="FF10" s="456"/>
      <c r="FG10" s="456"/>
      <c r="FH10" s="456"/>
      <c r="FI10" s="456"/>
      <c r="FJ10" s="456"/>
      <c r="FK10" s="456"/>
      <c r="FL10" s="456"/>
      <c r="FM10" s="456"/>
      <c r="FN10" s="456"/>
      <c r="FO10" s="456"/>
      <c r="FP10" s="456"/>
      <c r="FQ10" s="456"/>
      <c r="FR10" s="456"/>
      <c r="FS10" s="456"/>
      <c r="FT10" s="456"/>
      <c r="FU10" s="456"/>
      <c r="FV10" s="456"/>
      <c r="FW10" s="456"/>
      <c r="FX10" s="456"/>
      <c r="FY10" s="456"/>
      <c r="FZ10" s="456"/>
      <c r="GA10" s="456"/>
      <c r="GB10" s="456"/>
      <c r="GC10" s="456"/>
      <c r="GD10" s="456"/>
      <c r="GE10" s="456"/>
      <c r="GF10" s="456"/>
      <c r="GG10" s="456"/>
      <c r="GH10" s="456"/>
      <c r="GI10" s="456"/>
      <c r="GJ10" s="456"/>
      <c r="GK10" s="456"/>
      <c r="GL10" s="456"/>
      <c r="GM10" s="456"/>
      <c r="GN10" s="456"/>
      <c r="GO10" s="456"/>
      <c r="GP10" s="456"/>
      <c r="GQ10" s="456"/>
      <c r="GR10" s="456"/>
      <c r="GS10" s="456"/>
      <c r="GT10" s="456"/>
      <c r="GU10" s="456"/>
      <c r="GV10" s="456"/>
      <c r="GW10" s="456"/>
      <c r="GX10" s="456"/>
      <c r="GY10" s="456"/>
      <c r="GZ10" s="456"/>
      <c r="HA10" s="456"/>
      <c r="HB10" s="456"/>
      <c r="HC10" s="456"/>
      <c r="HD10" s="456"/>
      <c r="HE10" s="456"/>
      <c r="HF10" s="456"/>
      <c r="HG10" s="456"/>
      <c r="HH10" s="456"/>
      <c r="HI10" s="456"/>
      <c r="HJ10" s="456"/>
      <c r="HK10" s="456"/>
      <c r="HL10" s="456"/>
      <c r="HM10" s="456"/>
      <c r="HN10" s="456"/>
      <c r="HO10" s="456"/>
      <c r="HP10" s="456"/>
      <c r="HQ10" s="456"/>
      <c r="HR10" s="456"/>
      <c r="HS10" s="456"/>
      <c r="HT10" s="456"/>
      <c r="HU10" s="456"/>
      <c r="HV10" s="456"/>
      <c r="HW10" s="456"/>
      <c r="HX10" s="456"/>
      <c r="HY10" s="456"/>
      <c r="HZ10" s="456"/>
      <c r="IA10" s="456"/>
      <c r="IB10" s="456"/>
      <c r="IC10" s="456"/>
      <c r="ID10" s="456"/>
      <c r="IE10" s="456"/>
      <c r="IF10" s="456"/>
      <c r="IG10" s="456"/>
      <c r="IH10" s="456"/>
      <c r="II10" s="456"/>
      <c r="IJ10" s="456"/>
      <c r="IK10" s="456"/>
      <c r="IL10" s="456"/>
      <c r="IM10" s="456"/>
    </row>
    <row r="11" spans="2:247" x14ac:dyDescent="0.2">
      <c r="B11" s="27">
        <v>5</v>
      </c>
      <c r="C11" s="459" t="s">
        <v>67</v>
      </c>
      <c r="D11" s="46">
        <v>55700003</v>
      </c>
      <c r="E11" s="46"/>
      <c r="F11" s="137">
        <f t="shared" si="0"/>
        <v>365730.49</v>
      </c>
      <c r="G11" s="137">
        <v>31519</v>
      </c>
      <c r="H11" s="137">
        <v>21301</v>
      </c>
      <c r="I11" s="137">
        <v>25176</v>
      </c>
      <c r="J11" s="137">
        <v>22644.75</v>
      </c>
      <c r="K11" s="137">
        <v>36215</v>
      </c>
      <c r="L11" s="137">
        <v>23322.48</v>
      </c>
      <c r="M11" s="137">
        <v>29337.26</v>
      </c>
      <c r="N11" s="137">
        <v>34581</v>
      </c>
      <c r="O11" s="137">
        <v>37522</v>
      </c>
      <c r="P11" s="137">
        <v>28495</v>
      </c>
      <c r="Q11" s="137">
        <v>47816</v>
      </c>
      <c r="R11" s="137">
        <v>27801</v>
      </c>
      <c r="S11" s="475"/>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456"/>
      <c r="DY11" s="456"/>
      <c r="DZ11" s="456"/>
      <c r="EA11" s="456"/>
      <c r="EB11" s="456"/>
      <c r="EC11" s="456"/>
      <c r="ED11" s="456"/>
      <c r="EE11" s="456"/>
      <c r="EF11" s="456"/>
      <c r="EG11" s="456"/>
      <c r="EH11" s="456"/>
      <c r="EI11" s="456"/>
      <c r="EJ11" s="456"/>
      <c r="EK11" s="456"/>
      <c r="EL11" s="456"/>
      <c r="EM11" s="456"/>
      <c r="EN11" s="456"/>
      <c r="EO11" s="456"/>
      <c r="EP11" s="456"/>
      <c r="EQ11" s="456"/>
      <c r="ER11" s="456"/>
      <c r="ES11" s="456"/>
      <c r="ET11" s="456"/>
      <c r="EU11" s="456"/>
      <c r="EV11" s="456"/>
      <c r="EW11" s="456"/>
      <c r="EX11" s="456"/>
      <c r="EY11" s="456"/>
      <c r="EZ11" s="456"/>
      <c r="FA11" s="456"/>
      <c r="FB11" s="456"/>
      <c r="FC11" s="456"/>
      <c r="FD11" s="456"/>
      <c r="FE11" s="456"/>
      <c r="FF11" s="456"/>
      <c r="FG11" s="456"/>
      <c r="FH11" s="456"/>
      <c r="FI11" s="456"/>
      <c r="FJ11" s="456"/>
      <c r="FK11" s="456"/>
      <c r="FL11" s="456"/>
      <c r="FM11" s="456"/>
      <c r="FN11" s="456"/>
      <c r="FO11" s="456"/>
      <c r="FP11" s="456"/>
      <c r="FQ11" s="456"/>
      <c r="FR11" s="456"/>
      <c r="FS11" s="456"/>
      <c r="FT11" s="456"/>
      <c r="FU11" s="456"/>
      <c r="FV11" s="456"/>
      <c r="FW11" s="456"/>
      <c r="FX11" s="456"/>
      <c r="FY11" s="456"/>
      <c r="FZ11" s="456"/>
      <c r="GA11" s="456"/>
      <c r="GB11" s="456"/>
      <c r="GC11" s="456"/>
      <c r="GD11" s="456"/>
      <c r="GE11" s="456"/>
      <c r="GF11" s="456"/>
      <c r="GG11" s="456"/>
      <c r="GH11" s="456"/>
      <c r="GI11" s="456"/>
      <c r="GJ11" s="456"/>
      <c r="GK11" s="456"/>
      <c r="GL11" s="456"/>
      <c r="GM11" s="456"/>
      <c r="GN11" s="456"/>
      <c r="GO11" s="456"/>
      <c r="GP11" s="456"/>
      <c r="GQ11" s="456"/>
      <c r="GR11" s="456"/>
      <c r="GS11" s="456"/>
      <c r="GT11" s="456"/>
      <c r="GU11" s="456"/>
      <c r="GV11" s="456"/>
      <c r="GW11" s="456"/>
      <c r="GX11" s="456"/>
      <c r="GY11" s="456"/>
      <c r="GZ11" s="456"/>
      <c r="HA11" s="456"/>
      <c r="HB11" s="456"/>
      <c r="HC11" s="456"/>
      <c r="HD11" s="456"/>
      <c r="HE11" s="456"/>
      <c r="HF11" s="456"/>
      <c r="HG11" s="456"/>
      <c r="HH11" s="456"/>
      <c r="HI11" s="456"/>
      <c r="HJ11" s="456"/>
      <c r="HK11" s="456"/>
      <c r="HL11" s="456"/>
      <c r="HM11" s="456"/>
      <c r="HN11" s="456"/>
      <c r="HO11" s="456"/>
      <c r="HP11" s="456"/>
      <c r="HQ11" s="456"/>
      <c r="HR11" s="456"/>
      <c r="HS11" s="456"/>
      <c r="HT11" s="456"/>
      <c r="HU11" s="456"/>
      <c r="HV11" s="456"/>
      <c r="HW11" s="456"/>
      <c r="HX11" s="456"/>
      <c r="HY11" s="456"/>
      <c r="HZ11" s="456"/>
      <c r="IA11" s="456"/>
      <c r="IB11" s="456"/>
      <c r="IC11" s="456"/>
      <c r="ID11" s="456"/>
      <c r="IE11" s="456"/>
      <c r="IF11" s="456"/>
      <c r="IG11" s="456"/>
      <c r="IH11" s="456"/>
      <c r="II11" s="456"/>
      <c r="IJ11" s="456"/>
      <c r="IK11" s="456"/>
      <c r="IL11" s="456"/>
      <c r="IM11" s="456"/>
    </row>
    <row r="12" spans="2:247" x14ac:dyDescent="0.2">
      <c r="B12" s="27">
        <v>6</v>
      </c>
      <c r="C12" s="459" t="s">
        <v>68</v>
      </c>
      <c r="D12" s="46">
        <v>447</v>
      </c>
      <c r="F12" s="137">
        <f t="shared" si="0"/>
        <v>-328000962.53999996</v>
      </c>
      <c r="G12" s="137">
        <v>-5887253</v>
      </c>
      <c r="H12" s="137">
        <v>-5860741</v>
      </c>
      <c r="I12" s="137">
        <v>-4580940</v>
      </c>
      <c r="J12" s="137">
        <v>-6789859</v>
      </c>
      <c r="K12" s="137">
        <v>-6881643</v>
      </c>
      <c r="L12" s="137">
        <v>-5850928.0199999996</v>
      </c>
      <c r="M12" s="137">
        <v>-21497233.420000002</v>
      </c>
      <c r="N12" s="137">
        <v>-33473921</v>
      </c>
      <c r="O12" s="137">
        <v>-79638070</v>
      </c>
      <c r="P12" s="137">
        <v>-25151326</v>
      </c>
      <c r="Q12" s="137">
        <v>-38070194</v>
      </c>
      <c r="R12" s="147">
        <f>-93412232-327120.8-593677+14175.7</f>
        <v>-94318854.099999994</v>
      </c>
      <c r="S12" s="475"/>
      <c r="T12" s="464"/>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6"/>
      <c r="CI12" s="456"/>
      <c r="CJ12" s="456"/>
      <c r="CK12" s="456"/>
      <c r="CL12" s="456"/>
      <c r="CM12" s="456"/>
      <c r="CN12" s="456"/>
      <c r="CO12" s="456"/>
      <c r="CP12" s="456"/>
      <c r="CQ12" s="456"/>
      <c r="CR12" s="456"/>
      <c r="CS12" s="456"/>
      <c r="CT12" s="456"/>
      <c r="CU12" s="456"/>
      <c r="CV12" s="456"/>
      <c r="CW12" s="456"/>
      <c r="CX12" s="456"/>
      <c r="CY12" s="456"/>
      <c r="CZ12" s="456"/>
      <c r="DA12" s="456"/>
      <c r="DB12" s="456"/>
      <c r="DC12" s="456"/>
      <c r="DD12" s="456"/>
      <c r="DE12" s="456"/>
      <c r="DF12" s="456"/>
      <c r="DG12" s="456"/>
      <c r="DH12" s="456"/>
      <c r="DI12" s="456"/>
      <c r="DJ12" s="456"/>
      <c r="DK12" s="456"/>
      <c r="DL12" s="456"/>
      <c r="DM12" s="456"/>
      <c r="DN12" s="456"/>
      <c r="DO12" s="456"/>
      <c r="DP12" s="456"/>
      <c r="DQ12" s="456"/>
      <c r="DR12" s="456"/>
      <c r="DS12" s="456"/>
      <c r="DT12" s="456"/>
      <c r="DU12" s="456"/>
      <c r="DV12" s="456"/>
      <c r="DW12" s="456"/>
      <c r="DX12" s="456"/>
      <c r="DY12" s="456"/>
      <c r="DZ12" s="456"/>
      <c r="EA12" s="456"/>
      <c r="EB12" s="456"/>
      <c r="EC12" s="456"/>
      <c r="ED12" s="456"/>
      <c r="EE12" s="456"/>
      <c r="EF12" s="456"/>
      <c r="EG12" s="456"/>
      <c r="EH12" s="456"/>
      <c r="EI12" s="456"/>
      <c r="EJ12" s="456"/>
      <c r="EK12" s="456"/>
      <c r="EL12" s="456"/>
      <c r="EM12" s="456"/>
      <c r="EN12" s="456"/>
      <c r="EO12" s="456"/>
      <c r="EP12" s="456"/>
      <c r="EQ12" s="456"/>
      <c r="ER12" s="456"/>
      <c r="ES12" s="456"/>
      <c r="ET12" s="456"/>
      <c r="EU12" s="456"/>
      <c r="EV12" s="456"/>
      <c r="EW12" s="456"/>
      <c r="EX12" s="456"/>
      <c r="EY12" s="456"/>
      <c r="EZ12" s="456"/>
      <c r="FA12" s="456"/>
      <c r="FB12" s="456"/>
      <c r="FC12" s="456"/>
      <c r="FD12" s="456"/>
      <c r="FE12" s="456"/>
      <c r="FF12" s="456"/>
      <c r="FG12" s="456"/>
      <c r="FH12" s="456"/>
      <c r="FI12" s="456"/>
      <c r="FJ12" s="456"/>
      <c r="FK12" s="456"/>
      <c r="FL12" s="456"/>
      <c r="FM12" s="456"/>
      <c r="FN12" s="456"/>
      <c r="FO12" s="456"/>
      <c r="FP12" s="456"/>
      <c r="FQ12" s="456"/>
      <c r="FR12" s="456"/>
      <c r="FS12" s="456"/>
      <c r="FT12" s="456"/>
      <c r="FU12" s="456"/>
      <c r="FV12" s="456"/>
      <c r="FW12" s="456"/>
      <c r="FX12" s="456"/>
      <c r="FY12" s="456"/>
      <c r="FZ12" s="456"/>
      <c r="GA12" s="456"/>
      <c r="GB12" s="456"/>
      <c r="GC12" s="456"/>
      <c r="GD12" s="456"/>
      <c r="GE12" s="456"/>
      <c r="GF12" s="456"/>
      <c r="GG12" s="456"/>
      <c r="GH12" s="456"/>
      <c r="GI12" s="456"/>
      <c r="GJ12" s="456"/>
      <c r="GK12" s="456"/>
      <c r="GL12" s="456"/>
      <c r="GM12" s="456"/>
      <c r="GN12" s="456"/>
      <c r="GO12" s="456"/>
      <c r="GP12" s="456"/>
      <c r="GQ12" s="456"/>
      <c r="GR12" s="456"/>
      <c r="GS12" s="456"/>
      <c r="GT12" s="456"/>
      <c r="GU12" s="456"/>
      <c r="GV12" s="456"/>
      <c r="GW12" s="456"/>
      <c r="GX12" s="456"/>
      <c r="GY12" s="456"/>
      <c r="GZ12" s="456"/>
      <c r="HA12" s="456"/>
      <c r="HB12" s="456"/>
      <c r="HC12" s="456"/>
      <c r="HD12" s="456"/>
      <c r="HE12" s="456"/>
      <c r="HF12" s="456"/>
      <c r="HG12" s="456"/>
      <c r="HH12" s="456"/>
      <c r="HI12" s="456"/>
      <c r="HJ12" s="456"/>
      <c r="HK12" s="456"/>
      <c r="HL12" s="456"/>
      <c r="HM12" s="456"/>
      <c r="HN12" s="456"/>
      <c r="HO12" s="456"/>
      <c r="HP12" s="456"/>
      <c r="HQ12" s="456"/>
      <c r="HR12" s="456"/>
      <c r="HS12" s="456"/>
      <c r="HT12" s="456"/>
      <c r="HU12" s="456"/>
      <c r="HV12" s="456"/>
      <c r="HW12" s="456"/>
      <c r="HX12" s="456"/>
      <c r="HY12" s="456"/>
      <c r="HZ12" s="456"/>
      <c r="IA12" s="456"/>
      <c r="IB12" s="456"/>
      <c r="IC12" s="456"/>
      <c r="ID12" s="456"/>
      <c r="IE12" s="456"/>
      <c r="IF12" s="456"/>
      <c r="IG12" s="456"/>
      <c r="IH12" s="456"/>
      <c r="II12" s="456"/>
      <c r="IJ12" s="456"/>
      <c r="IK12" s="456"/>
      <c r="IL12" s="456"/>
      <c r="IM12" s="456"/>
    </row>
    <row r="13" spans="2:247" x14ac:dyDescent="0.2">
      <c r="B13" s="27">
        <v>7</v>
      </c>
      <c r="C13" s="459" t="s">
        <v>69</v>
      </c>
      <c r="D13" s="46">
        <v>565</v>
      </c>
      <c r="F13" s="137">
        <f t="shared" si="0"/>
        <v>144916422.09</v>
      </c>
      <c r="G13" s="137">
        <v>10688710</v>
      </c>
      <c r="H13" s="137">
        <v>10679832</v>
      </c>
      <c r="I13" s="137">
        <v>10321256</v>
      </c>
      <c r="J13" s="137">
        <v>10797860.5</v>
      </c>
      <c r="K13" s="137">
        <v>11056688</v>
      </c>
      <c r="L13" s="137">
        <v>10253890.859999999</v>
      </c>
      <c r="M13" s="137">
        <v>10984137.73</v>
      </c>
      <c r="N13" s="137">
        <v>10614560</v>
      </c>
      <c r="O13" s="137">
        <v>11580972</v>
      </c>
      <c r="P13" s="137">
        <v>10873244</v>
      </c>
      <c r="Q13" s="137">
        <v>15997554</v>
      </c>
      <c r="R13" s="137">
        <v>21067717</v>
      </c>
      <c r="S13" s="475"/>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56"/>
      <c r="AT13" s="456"/>
      <c r="AU13" s="456"/>
      <c r="AV13" s="456"/>
      <c r="AW13" s="456"/>
      <c r="AX13" s="456"/>
      <c r="AY13" s="456"/>
      <c r="AZ13" s="456"/>
      <c r="BA13" s="456"/>
      <c r="BB13" s="456"/>
      <c r="BC13" s="456"/>
      <c r="BD13" s="456"/>
      <c r="BE13" s="456"/>
      <c r="BF13" s="456"/>
      <c r="BG13" s="456"/>
      <c r="BH13" s="456"/>
      <c r="BI13" s="456"/>
      <c r="BJ13" s="456"/>
      <c r="BK13" s="456"/>
      <c r="BL13" s="456"/>
      <c r="BM13" s="456"/>
      <c r="BN13" s="456"/>
      <c r="BO13" s="456"/>
      <c r="BP13" s="456"/>
      <c r="BQ13" s="456"/>
      <c r="BR13" s="456"/>
      <c r="BS13" s="456"/>
      <c r="BT13" s="456"/>
      <c r="BU13" s="456"/>
      <c r="BV13" s="456"/>
      <c r="BW13" s="456"/>
      <c r="BX13" s="456"/>
      <c r="BY13" s="456"/>
      <c r="BZ13" s="456"/>
      <c r="CA13" s="456"/>
      <c r="CB13" s="456"/>
      <c r="CC13" s="456"/>
      <c r="CD13" s="456"/>
      <c r="CE13" s="456"/>
      <c r="CF13" s="456"/>
      <c r="CG13" s="456"/>
      <c r="CH13" s="456"/>
      <c r="CI13" s="456"/>
      <c r="CJ13" s="456"/>
      <c r="CK13" s="456"/>
      <c r="CL13" s="456"/>
      <c r="CM13" s="456"/>
      <c r="CN13" s="456"/>
      <c r="CO13" s="456"/>
      <c r="CP13" s="456"/>
      <c r="CQ13" s="456"/>
      <c r="CR13" s="456"/>
      <c r="CS13" s="456"/>
      <c r="CT13" s="456"/>
      <c r="CU13" s="456"/>
      <c r="CV13" s="456"/>
      <c r="CW13" s="456"/>
      <c r="CX13" s="456"/>
      <c r="CY13" s="456"/>
      <c r="CZ13" s="456"/>
      <c r="DA13" s="456"/>
      <c r="DB13" s="456"/>
      <c r="DC13" s="456"/>
      <c r="DD13" s="456"/>
      <c r="DE13" s="456"/>
      <c r="DF13" s="456"/>
      <c r="DG13" s="456"/>
      <c r="DH13" s="456"/>
      <c r="DI13" s="456"/>
      <c r="DJ13" s="456"/>
      <c r="DK13" s="456"/>
      <c r="DL13" s="456"/>
      <c r="DM13" s="456"/>
      <c r="DN13" s="456"/>
      <c r="DO13" s="456"/>
      <c r="DP13" s="456"/>
      <c r="DQ13" s="456"/>
      <c r="DR13" s="456"/>
      <c r="DS13" s="456"/>
      <c r="DT13" s="456"/>
      <c r="DU13" s="456"/>
      <c r="DV13" s="456"/>
      <c r="DW13" s="456"/>
      <c r="DX13" s="456"/>
      <c r="DY13" s="456"/>
      <c r="DZ13" s="456"/>
      <c r="EA13" s="456"/>
      <c r="EB13" s="456"/>
      <c r="EC13" s="456"/>
      <c r="ED13" s="456"/>
      <c r="EE13" s="456"/>
      <c r="EF13" s="456"/>
      <c r="EG13" s="456"/>
      <c r="EH13" s="456"/>
      <c r="EI13" s="456"/>
      <c r="EJ13" s="456"/>
      <c r="EK13" s="456"/>
      <c r="EL13" s="456"/>
      <c r="EM13" s="456"/>
      <c r="EN13" s="456"/>
      <c r="EO13" s="456"/>
      <c r="EP13" s="456"/>
      <c r="EQ13" s="456"/>
      <c r="ER13" s="456"/>
      <c r="ES13" s="456"/>
      <c r="ET13" s="456"/>
      <c r="EU13" s="456"/>
      <c r="EV13" s="456"/>
      <c r="EW13" s="456"/>
      <c r="EX13" s="456"/>
      <c r="EY13" s="456"/>
      <c r="EZ13" s="456"/>
      <c r="FA13" s="456"/>
      <c r="FB13" s="456"/>
      <c r="FC13" s="456"/>
      <c r="FD13" s="456"/>
      <c r="FE13" s="456"/>
      <c r="FF13" s="456"/>
      <c r="FG13" s="456"/>
      <c r="FH13" s="456"/>
      <c r="FI13" s="456"/>
      <c r="FJ13" s="456"/>
      <c r="FK13" s="456"/>
      <c r="FL13" s="456"/>
      <c r="FM13" s="456"/>
      <c r="FN13" s="456"/>
      <c r="FO13" s="456"/>
      <c r="FP13" s="456"/>
      <c r="FQ13" s="456"/>
      <c r="FR13" s="456"/>
      <c r="FS13" s="456"/>
      <c r="FT13" s="456"/>
      <c r="FU13" s="456"/>
      <c r="FV13" s="456"/>
      <c r="FW13" s="456"/>
      <c r="FX13" s="456"/>
      <c r="FY13" s="456"/>
      <c r="FZ13" s="456"/>
      <c r="GA13" s="456"/>
      <c r="GB13" s="456"/>
      <c r="GC13" s="456"/>
      <c r="GD13" s="456"/>
      <c r="GE13" s="456"/>
      <c r="GF13" s="456"/>
      <c r="GG13" s="456"/>
      <c r="GH13" s="456"/>
      <c r="GI13" s="456"/>
      <c r="GJ13" s="456"/>
      <c r="GK13" s="456"/>
      <c r="GL13" s="456"/>
      <c r="GM13" s="456"/>
      <c r="GN13" s="456"/>
      <c r="GO13" s="456"/>
      <c r="GP13" s="456"/>
      <c r="GQ13" s="456"/>
      <c r="GR13" s="456"/>
      <c r="GS13" s="456"/>
      <c r="GT13" s="456"/>
      <c r="GU13" s="456"/>
      <c r="GV13" s="456"/>
      <c r="GW13" s="456"/>
      <c r="GX13" s="456"/>
      <c r="GY13" s="456"/>
      <c r="GZ13" s="456"/>
      <c r="HA13" s="456"/>
      <c r="HB13" s="456"/>
      <c r="HC13" s="456"/>
      <c r="HD13" s="456"/>
      <c r="HE13" s="456"/>
      <c r="HF13" s="456"/>
      <c r="HG13" s="456"/>
      <c r="HH13" s="456"/>
      <c r="HI13" s="456"/>
      <c r="HJ13" s="456"/>
      <c r="HK13" s="456"/>
      <c r="HL13" s="456"/>
      <c r="HM13" s="456"/>
      <c r="HN13" s="456"/>
      <c r="HO13" s="456"/>
      <c r="HP13" s="456"/>
      <c r="HQ13" s="456"/>
      <c r="HR13" s="456"/>
      <c r="HS13" s="456"/>
      <c r="HT13" s="456"/>
      <c r="HU13" s="456"/>
      <c r="HV13" s="456"/>
      <c r="HW13" s="456"/>
      <c r="HX13" s="456"/>
      <c r="HY13" s="456"/>
      <c r="HZ13" s="456"/>
      <c r="IA13" s="456"/>
      <c r="IB13" s="456"/>
      <c r="IC13" s="456"/>
      <c r="ID13" s="456"/>
      <c r="IE13" s="456"/>
      <c r="IF13" s="456"/>
      <c r="IG13" s="456"/>
      <c r="IH13" s="456"/>
      <c r="II13" s="456"/>
      <c r="IJ13" s="456"/>
      <c r="IK13" s="456"/>
      <c r="IL13" s="456"/>
      <c r="IM13" s="456"/>
    </row>
    <row r="14" spans="2:247" x14ac:dyDescent="0.2">
      <c r="B14" s="27">
        <v>8</v>
      </c>
      <c r="C14" s="465" t="s">
        <v>70</v>
      </c>
      <c r="D14" s="46">
        <v>40810005</v>
      </c>
      <c r="E14" s="149"/>
      <c r="F14" s="137">
        <f t="shared" si="0"/>
        <v>1023417</v>
      </c>
      <c r="G14" s="137">
        <v>167027</v>
      </c>
      <c r="H14" s="137">
        <v>73544</v>
      </c>
      <c r="I14" s="137">
        <v>73543</v>
      </c>
      <c r="J14" s="137">
        <v>77664</v>
      </c>
      <c r="K14" s="137">
        <v>74573</v>
      </c>
      <c r="L14" s="137">
        <v>74574</v>
      </c>
      <c r="M14" s="137">
        <v>85861</v>
      </c>
      <c r="N14" s="137">
        <v>76186</v>
      </c>
      <c r="O14" s="137">
        <v>76186</v>
      </c>
      <c r="P14" s="137">
        <v>89270</v>
      </c>
      <c r="Q14" s="137">
        <v>77494</v>
      </c>
      <c r="R14" s="137">
        <v>77495</v>
      </c>
      <c r="S14" s="475"/>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6"/>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56"/>
      <c r="CB14" s="456"/>
      <c r="CC14" s="456"/>
      <c r="CD14" s="456"/>
      <c r="CE14" s="456"/>
      <c r="CF14" s="456"/>
      <c r="CG14" s="456"/>
      <c r="CH14" s="456"/>
      <c r="CI14" s="456"/>
      <c r="CJ14" s="456"/>
      <c r="CK14" s="456"/>
      <c r="CL14" s="456"/>
      <c r="CM14" s="456"/>
      <c r="CN14" s="456"/>
      <c r="CO14" s="456"/>
      <c r="CP14" s="456"/>
      <c r="CQ14" s="456"/>
      <c r="CR14" s="456"/>
      <c r="CS14" s="456"/>
      <c r="CT14" s="456"/>
      <c r="CU14" s="456"/>
      <c r="CV14" s="456"/>
      <c r="CW14" s="456"/>
      <c r="CX14" s="456"/>
      <c r="CY14" s="456"/>
      <c r="CZ14" s="456"/>
      <c r="DA14" s="456"/>
      <c r="DB14" s="456"/>
      <c r="DC14" s="456"/>
      <c r="DD14" s="456"/>
      <c r="DE14" s="456"/>
      <c r="DF14" s="456"/>
      <c r="DG14" s="456"/>
      <c r="DH14" s="456"/>
      <c r="DI14" s="456"/>
      <c r="DJ14" s="456"/>
      <c r="DK14" s="456"/>
      <c r="DL14" s="456"/>
      <c r="DM14" s="456"/>
      <c r="DN14" s="456"/>
      <c r="DO14" s="456"/>
      <c r="DP14" s="456"/>
      <c r="DQ14" s="456"/>
      <c r="DR14" s="456"/>
      <c r="DS14" s="456"/>
      <c r="DT14" s="456"/>
      <c r="DU14" s="456"/>
      <c r="DV14" s="456"/>
      <c r="DW14" s="456"/>
      <c r="DX14" s="456"/>
      <c r="DY14" s="456"/>
      <c r="DZ14" s="456"/>
      <c r="EA14" s="456"/>
      <c r="EB14" s="456"/>
      <c r="EC14" s="456"/>
      <c r="ED14" s="456"/>
      <c r="EE14" s="456"/>
      <c r="EF14" s="456"/>
      <c r="EG14" s="456"/>
      <c r="EH14" s="456"/>
      <c r="EI14" s="456"/>
      <c r="EJ14" s="456"/>
      <c r="EK14" s="456"/>
      <c r="EL14" s="456"/>
      <c r="EM14" s="456"/>
      <c r="EN14" s="456"/>
      <c r="EO14" s="456"/>
      <c r="EP14" s="456"/>
      <c r="EQ14" s="456"/>
      <c r="ER14" s="456"/>
      <c r="ES14" s="456"/>
      <c r="ET14" s="456"/>
      <c r="EU14" s="456"/>
      <c r="EV14" s="456"/>
      <c r="EW14" s="456"/>
      <c r="EX14" s="456"/>
      <c r="EY14" s="456"/>
      <c r="EZ14" s="456"/>
      <c r="FA14" s="456"/>
      <c r="FB14" s="456"/>
      <c r="FC14" s="456"/>
      <c r="FD14" s="456"/>
      <c r="FE14" s="456"/>
      <c r="FF14" s="456"/>
      <c r="FG14" s="456"/>
      <c r="FH14" s="456"/>
      <c r="FI14" s="456"/>
      <c r="FJ14" s="456"/>
      <c r="FK14" s="456"/>
      <c r="FL14" s="456"/>
      <c r="FM14" s="456"/>
      <c r="FN14" s="456"/>
      <c r="FO14" s="456"/>
      <c r="FP14" s="456"/>
      <c r="FQ14" s="456"/>
      <c r="FR14" s="456"/>
      <c r="FS14" s="456"/>
      <c r="FT14" s="456"/>
      <c r="FU14" s="456"/>
      <c r="FV14" s="456"/>
      <c r="FW14" s="456"/>
      <c r="FX14" s="456"/>
      <c r="FY14" s="456"/>
      <c r="FZ14" s="456"/>
      <c r="GA14" s="456"/>
      <c r="GB14" s="456"/>
      <c r="GC14" s="456"/>
      <c r="GD14" s="456"/>
      <c r="GE14" s="456"/>
      <c r="GF14" s="456"/>
      <c r="GG14" s="456"/>
      <c r="GH14" s="456"/>
      <c r="GI14" s="456"/>
      <c r="GJ14" s="456"/>
      <c r="GK14" s="456"/>
      <c r="GL14" s="456"/>
      <c r="GM14" s="456"/>
      <c r="GN14" s="456"/>
      <c r="GO14" s="456"/>
      <c r="GP14" s="456"/>
      <c r="GQ14" s="456"/>
      <c r="GR14" s="456"/>
      <c r="GS14" s="456"/>
      <c r="GT14" s="456"/>
      <c r="GU14" s="456"/>
      <c r="GV14" s="456"/>
      <c r="GW14" s="456"/>
      <c r="GX14" s="456"/>
      <c r="GY14" s="456"/>
      <c r="GZ14" s="456"/>
      <c r="HA14" s="456"/>
      <c r="HB14" s="456"/>
      <c r="HC14" s="456"/>
      <c r="HD14" s="456"/>
      <c r="HE14" s="456"/>
      <c r="HF14" s="456"/>
      <c r="HG14" s="456"/>
      <c r="HH14" s="456"/>
      <c r="HI14" s="456"/>
      <c r="HJ14" s="456"/>
      <c r="HK14" s="456"/>
      <c r="HL14" s="456"/>
      <c r="HM14" s="456"/>
      <c r="HN14" s="456"/>
      <c r="HO14" s="456"/>
      <c r="HP14" s="456"/>
      <c r="HQ14" s="456"/>
      <c r="HR14" s="456"/>
      <c r="HS14" s="456"/>
      <c r="HT14" s="456"/>
      <c r="HU14" s="456"/>
      <c r="HV14" s="456"/>
      <c r="HW14" s="456"/>
      <c r="HX14" s="456"/>
      <c r="HY14" s="456"/>
      <c r="HZ14" s="456"/>
      <c r="IA14" s="456"/>
      <c r="IB14" s="456"/>
      <c r="IC14" s="456"/>
      <c r="ID14" s="456"/>
      <c r="IE14" s="456"/>
      <c r="IF14" s="456"/>
      <c r="IG14" s="456"/>
      <c r="IH14" s="456"/>
      <c r="II14" s="456"/>
      <c r="IJ14" s="456"/>
      <c r="IK14" s="456"/>
      <c r="IL14" s="456"/>
      <c r="IM14" s="456"/>
    </row>
    <row r="15" spans="2:247" x14ac:dyDescent="0.2">
      <c r="B15" s="27">
        <v>9</v>
      </c>
      <c r="D15" s="46"/>
      <c r="F15" s="466">
        <f t="shared" ref="F15:R15" si="1">SUM(F7:F14)</f>
        <v>921191640.10000002</v>
      </c>
      <c r="G15" s="466">
        <f t="shared" si="1"/>
        <v>86987398</v>
      </c>
      <c r="H15" s="467">
        <f>SUM(H7:H14)</f>
        <v>80499934</v>
      </c>
      <c r="I15" s="467">
        <f>SUM(I7:I14)</f>
        <v>70915037</v>
      </c>
      <c r="J15" s="467">
        <f t="shared" si="1"/>
        <v>78639368.950000003</v>
      </c>
      <c r="K15" s="467">
        <f t="shared" si="1"/>
        <v>64080879</v>
      </c>
      <c r="L15" s="467">
        <f t="shared" si="1"/>
        <v>55379124.659999996</v>
      </c>
      <c r="M15" s="467">
        <f>SUM(M7:M14)</f>
        <v>61987018.590000004</v>
      </c>
      <c r="N15" s="467">
        <f t="shared" si="1"/>
        <v>64464987</v>
      </c>
      <c r="O15" s="467">
        <f t="shared" si="1"/>
        <v>38378410</v>
      </c>
      <c r="P15" s="467">
        <f t="shared" si="1"/>
        <v>70960616</v>
      </c>
      <c r="Q15" s="467">
        <f t="shared" si="1"/>
        <v>96156874</v>
      </c>
      <c r="R15" s="467">
        <f t="shared" si="1"/>
        <v>152741992.90000001</v>
      </c>
      <c r="S15" s="475"/>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6"/>
      <c r="BY15" s="456"/>
      <c r="BZ15" s="456"/>
      <c r="CA15" s="456"/>
      <c r="CB15" s="456"/>
      <c r="CC15" s="456"/>
      <c r="CD15" s="456"/>
      <c r="CE15" s="456"/>
      <c r="CF15" s="456"/>
      <c r="CG15" s="456"/>
      <c r="CH15" s="456"/>
      <c r="CI15" s="456"/>
      <c r="CJ15" s="456"/>
      <c r="CK15" s="456"/>
      <c r="CL15" s="456"/>
      <c r="CM15" s="456"/>
      <c r="CN15" s="456"/>
      <c r="CO15" s="456"/>
      <c r="CP15" s="456"/>
      <c r="CQ15" s="456"/>
      <c r="CR15" s="456"/>
      <c r="CS15" s="456"/>
      <c r="CT15" s="456"/>
      <c r="CU15" s="456"/>
      <c r="CV15" s="456"/>
      <c r="CW15" s="456"/>
      <c r="CX15" s="456"/>
      <c r="CY15" s="456"/>
      <c r="CZ15" s="456"/>
      <c r="DA15" s="456"/>
      <c r="DB15" s="456"/>
      <c r="DC15" s="456"/>
      <c r="DD15" s="456"/>
      <c r="DE15" s="456"/>
      <c r="DF15" s="456"/>
      <c r="DG15" s="456"/>
      <c r="DH15" s="456"/>
      <c r="DI15" s="456"/>
      <c r="DJ15" s="456"/>
      <c r="DK15" s="456"/>
      <c r="DL15" s="456"/>
      <c r="DM15" s="456"/>
      <c r="DN15" s="456"/>
      <c r="DO15" s="456"/>
      <c r="DP15" s="456"/>
      <c r="DQ15" s="456"/>
      <c r="DR15" s="456"/>
      <c r="DS15" s="456"/>
      <c r="DT15" s="456"/>
      <c r="DU15" s="456"/>
      <c r="DV15" s="456"/>
      <c r="DW15" s="456"/>
      <c r="DX15" s="456"/>
      <c r="DY15" s="456"/>
      <c r="DZ15" s="456"/>
      <c r="EA15" s="456"/>
      <c r="EB15" s="456"/>
      <c r="EC15" s="456"/>
      <c r="ED15" s="456"/>
      <c r="EE15" s="456"/>
      <c r="EF15" s="456"/>
      <c r="EG15" s="456"/>
      <c r="EH15" s="456"/>
      <c r="EI15" s="456"/>
      <c r="EJ15" s="456"/>
      <c r="EK15" s="456"/>
      <c r="EL15" s="456"/>
      <c r="EM15" s="456"/>
      <c r="EN15" s="456"/>
      <c r="EO15" s="456"/>
      <c r="EP15" s="456"/>
      <c r="EQ15" s="456"/>
      <c r="ER15" s="456"/>
      <c r="ES15" s="456"/>
      <c r="ET15" s="456"/>
      <c r="EU15" s="456"/>
      <c r="EV15" s="456"/>
      <c r="EW15" s="456"/>
      <c r="EX15" s="456"/>
      <c r="EY15" s="456"/>
      <c r="EZ15" s="456"/>
      <c r="FA15" s="456"/>
      <c r="FB15" s="456"/>
      <c r="FC15" s="456"/>
      <c r="FD15" s="456"/>
      <c r="FE15" s="456"/>
      <c r="FF15" s="456"/>
      <c r="FG15" s="456"/>
      <c r="FH15" s="456"/>
      <c r="FI15" s="456"/>
      <c r="FJ15" s="456"/>
      <c r="FK15" s="456"/>
      <c r="FL15" s="456"/>
      <c r="FM15" s="456"/>
      <c r="FN15" s="456"/>
      <c r="FO15" s="456"/>
      <c r="FP15" s="456"/>
      <c r="FQ15" s="456"/>
      <c r="FR15" s="456"/>
      <c r="FS15" s="456"/>
      <c r="FT15" s="456"/>
      <c r="FU15" s="456"/>
      <c r="FV15" s="456"/>
      <c r="FW15" s="456"/>
      <c r="FX15" s="456"/>
      <c r="FY15" s="456"/>
      <c r="FZ15" s="456"/>
      <c r="GA15" s="456"/>
      <c r="GB15" s="456"/>
      <c r="GC15" s="456"/>
      <c r="GD15" s="456"/>
      <c r="GE15" s="456"/>
      <c r="GF15" s="456"/>
      <c r="GG15" s="456"/>
      <c r="GH15" s="456"/>
      <c r="GI15" s="456"/>
      <c r="GJ15" s="456"/>
      <c r="GK15" s="456"/>
      <c r="GL15" s="456"/>
      <c r="GM15" s="456"/>
      <c r="GN15" s="456"/>
      <c r="GO15" s="456"/>
      <c r="GP15" s="456"/>
      <c r="GQ15" s="456"/>
      <c r="GR15" s="456"/>
      <c r="GS15" s="456"/>
      <c r="GT15" s="456"/>
      <c r="GU15" s="456"/>
      <c r="GV15" s="456"/>
      <c r="GW15" s="456"/>
      <c r="GX15" s="456"/>
      <c r="GY15" s="456"/>
      <c r="GZ15" s="456"/>
      <c r="HA15" s="456"/>
      <c r="HB15" s="456"/>
      <c r="HC15" s="456"/>
      <c r="HD15" s="456"/>
      <c r="HE15" s="456"/>
      <c r="HF15" s="456"/>
      <c r="HG15" s="456"/>
      <c r="HH15" s="456"/>
      <c r="HI15" s="456"/>
      <c r="HJ15" s="456"/>
      <c r="HK15" s="456"/>
      <c r="HL15" s="456"/>
      <c r="HM15" s="456"/>
      <c r="HN15" s="456"/>
      <c r="HO15" s="456"/>
      <c r="HP15" s="456"/>
      <c r="HQ15" s="456"/>
      <c r="HR15" s="456"/>
      <c r="HS15" s="456"/>
      <c r="HT15" s="456"/>
      <c r="HU15" s="456"/>
      <c r="HV15" s="456"/>
      <c r="HW15" s="456"/>
      <c r="HX15" s="456"/>
      <c r="HY15" s="456"/>
      <c r="HZ15" s="456"/>
      <c r="IA15" s="456"/>
      <c r="IB15" s="456"/>
      <c r="IC15" s="456"/>
      <c r="ID15" s="456"/>
      <c r="IE15" s="456"/>
      <c r="IF15" s="456"/>
      <c r="IG15" s="456"/>
      <c r="IH15" s="456"/>
      <c r="II15" s="456"/>
      <c r="IJ15" s="456"/>
      <c r="IK15" s="456"/>
      <c r="IL15" s="456"/>
      <c r="IM15" s="456"/>
    </row>
    <row r="16" spans="2:247" ht="18.75" customHeight="1" x14ac:dyDescent="0.2">
      <c r="B16" s="27">
        <v>10</v>
      </c>
      <c r="D16" s="468"/>
      <c r="J16" s="46"/>
      <c r="K16" s="46"/>
      <c r="L16" s="46"/>
      <c r="M16" s="46"/>
      <c r="N16" s="46"/>
      <c r="O16" s="46"/>
      <c r="P16" s="46"/>
      <c r="Q16" s="137"/>
      <c r="R16" s="137"/>
      <c r="S16" s="46"/>
    </row>
    <row r="17" spans="1:247" ht="15.75" x14ac:dyDescent="0.25">
      <c r="B17" s="27">
        <v>11</v>
      </c>
      <c r="C17" s="455" t="s">
        <v>100</v>
      </c>
      <c r="D17" s="455"/>
      <c r="E17" s="455"/>
      <c r="F17" s="455"/>
      <c r="G17" s="455"/>
      <c r="H17" s="455"/>
      <c r="I17" s="469"/>
      <c r="J17" s="137"/>
      <c r="K17" s="137"/>
      <c r="L17" s="137"/>
      <c r="M17" s="137"/>
      <c r="N17" s="137"/>
      <c r="O17" s="137"/>
      <c r="P17" s="46"/>
      <c r="Q17" s="137"/>
      <c r="R17" s="137"/>
      <c r="S17" s="137"/>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6"/>
      <c r="CI17" s="456"/>
      <c r="CJ17" s="456"/>
      <c r="CK17" s="456"/>
      <c r="CL17" s="456"/>
      <c r="CM17" s="456"/>
      <c r="CN17" s="456"/>
      <c r="CO17" s="456"/>
      <c r="CP17" s="456"/>
      <c r="CQ17" s="456"/>
      <c r="CR17" s="456"/>
      <c r="CS17" s="456"/>
      <c r="CT17" s="456"/>
      <c r="CU17" s="456"/>
      <c r="CV17" s="456"/>
      <c r="CW17" s="456"/>
      <c r="CX17" s="456"/>
      <c r="CY17" s="456"/>
      <c r="CZ17" s="456"/>
      <c r="DA17" s="456"/>
      <c r="DB17" s="456"/>
      <c r="DC17" s="456"/>
      <c r="DD17" s="456"/>
      <c r="DE17" s="456"/>
      <c r="DF17" s="456"/>
      <c r="DG17" s="456"/>
      <c r="DH17" s="456"/>
      <c r="DI17" s="456"/>
      <c r="DJ17" s="456"/>
      <c r="DK17" s="456"/>
      <c r="DL17" s="456"/>
      <c r="DM17" s="456"/>
      <c r="DN17" s="456"/>
      <c r="DO17" s="456"/>
      <c r="DP17" s="456"/>
      <c r="DQ17" s="456"/>
      <c r="DR17" s="456"/>
      <c r="DS17" s="456"/>
      <c r="DT17" s="456"/>
      <c r="DU17" s="456"/>
      <c r="DV17" s="456"/>
      <c r="DW17" s="456"/>
      <c r="DX17" s="456"/>
      <c r="DY17" s="456"/>
      <c r="DZ17" s="456"/>
      <c r="EA17" s="456"/>
      <c r="EB17" s="456"/>
      <c r="EC17" s="456"/>
      <c r="ED17" s="456"/>
      <c r="EE17" s="456"/>
      <c r="EF17" s="456"/>
      <c r="EG17" s="456"/>
      <c r="EH17" s="456"/>
      <c r="EI17" s="456"/>
      <c r="EJ17" s="456"/>
      <c r="EK17" s="456"/>
      <c r="EL17" s="456"/>
      <c r="EM17" s="456"/>
      <c r="EN17" s="456"/>
      <c r="EO17" s="456"/>
      <c r="EP17" s="456"/>
      <c r="EQ17" s="456"/>
      <c r="ER17" s="456"/>
      <c r="ES17" s="456"/>
      <c r="ET17" s="456"/>
      <c r="EU17" s="456"/>
      <c r="EV17" s="456"/>
      <c r="EW17" s="456"/>
      <c r="EX17" s="456"/>
      <c r="EY17" s="456"/>
      <c r="EZ17" s="456"/>
      <c r="FA17" s="456"/>
      <c r="FB17" s="456"/>
      <c r="FC17" s="456"/>
      <c r="FD17" s="456"/>
      <c r="FE17" s="456"/>
      <c r="FF17" s="456"/>
      <c r="FG17" s="456"/>
      <c r="FH17" s="456"/>
      <c r="FI17" s="456"/>
      <c r="FJ17" s="456"/>
      <c r="FK17" s="456"/>
      <c r="FL17" s="456"/>
      <c r="FM17" s="456"/>
      <c r="FN17" s="456"/>
      <c r="FO17" s="456"/>
      <c r="FP17" s="456"/>
      <c r="FQ17" s="456"/>
      <c r="FR17" s="456"/>
      <c r="FS17" s="456"/>
      <c r="FT17" s="456"/>
      <c r="FU17" s="456"/>
      <c r="FV17" s="456"/>
      <c r="FW17" s="456"/>
      <c r="FX17" s="456"/>
      <c r="FY17" s="456"/>
      <c r="FZ17" s="456"/>
      <c r="GA17" s="456"/>
      <c r="GB17" s="456"/>
      <c r="GC17" s="456"/>
      <c r="GD17" s="456"/>
      <c r="GE17" s="456"/>
      <c r="GF17" s="456"/>
      <c r="GG17" s="456"/>
      <c r="GH17" s="456"/>
      <c r="GI17" s="456"/>
      <c r="GJ17" s="456"/>
      <c r="GK17" s="456"/>
      <c r="GL17" s="456"/>
      <c r="GM17" s="456"/>
      <c r="GN17" s="456"/>
      <c r="GO17" s="456"/>
      <c r="GP17" s="456"/>
      <c r="GQ17" s="456"/>
      <c r="GR17" s="456"/>
      <c r="GS17" s="456"/>
      <c r="GT17" s="456"/>
      <c r="GU17" s="456"/>
      <c r="GV17" s="456"/>
      <c r="GW17" s="456"/>
      <c r="GX17" s="456"/>
      <c r="GY17" s="456"/>
      <c r="GZ17" s="456"/>
      <c r="HA17" s="456"/>
      <c r="HB17" s="456"/>
      <c r="HC17" s="456"/>
      <c r="HD17" s="456"/>
      <c r="HE17" s="456"/>
      <c r="HF17" s="456"/>
      <c r="HG17" s="456"/>
      <c r="HH17" s="456"/>
      <c r="HI17" s="456"/>
      <c r="HJ17" s="456"/>
      <c r="HK17" s="456"/>
      <c r="HL17" s="456"/>
      <c r="HM17" s="456"/>
      <c r="HN17" s="456"/>
      <c r="HO17" s="456"/>
      <c r="HP17" s="456"/>
      <c r="HQ17" s="456"/>
      <c r="HR17" s="456"/>
      <c r="HS17" s="456"/>
      <c r="HT17" s="456"/>
      <c r="HU17" s="456"/>
      <c r="HV17" s="456"/>
      <c r="HW17" s="456"/>
      <c r="HX17" s="456"/>
      <c r="HY17" s="456"/>
      <c r="HZ17" s="456"/>
      <c r="IA17" s="456"/>
      <c r="IB17" s="456"/>
      <c r="IC17" s="456"/>
      <c r="ID17" s="456"/>
      <c r="IE17" s="456"/>
      <c r="IF17" s="456"/>
      <c r="IG17" s="456"/>
      <c r="IH17" s="456"/>
      <c r="II17" s="456"/>
      <c r="IJ17" s="456"/>
      <c r="IK17" s="456"/>
      <c r="IL17" s="456"/>
      <c r="IM17" s="456"/>
    </row>
    <row r="18" spans="1:247" x14ac:dyDescent="0.2">
      <c r="B18" s="27">
        <v>12</v>
      </c>
      <c r="C18" s="459" t="s">
        <v>62</v>
      </c>
      <c r="D18" s="27">
        <v>501</v>
      </c>
      <c r="E18" s="470"/>
      <c r="F18" s="456">
        <f t="shared" ref="F18:F25" si="2">SUM(G18:R18)</f>
        <v>0</v>
      </c>
      <c r="G18" s="456"/>
      <c r="H18" s="137"/>
      <c r="I18" s="471"/>
      <c r="J18" s="137"/>
      <c r="K18" s="137"/>
      <c r="L18" s="471"/>
      <c r="M18" s="137"/>
      <c r="N18" s="137"/>
      <c r="O18" s="472"/>
      <c r="P18" s="137"/>
      <c r="Q18" s="471"/>
      <c r="R18" s="471"/>
      <c r="S18" s="473"/>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56"/>
      <c r="CI18" s="456"/>
      <c r="CJ18" s="456"/>
      <c r="CK18" s="456"/>
      <c r="CL18" s="456"/>
      <c r="CM18" s="456"/>
      <c r="CN18" s="456"/>
      <c r="CO18" s="456"/>
      <c r="CP18" s="456"/>
      <c r="CQ18" s="456"/>
      <c r="CR18" s="456"/>
      <c r="CS18" s="456"/>
      <c r="CT18" s="456"/>
      <c r="CU18" s="456"/>
      <c r="CV18" s="456"/>
      <c r="CW18" s="456"/>
      <c r="CX18" s="456"/>
      <c r="CY18" s="456"/>
      <c r="CZ18" s="456"/>
      <c r="DA18" s="456"/>
      <c r="DB18" s="456"/>
      <c r="DC18" s="456"/>
      <c r="DD18" s="456"/>
      <c r="DE18" s="456"/>
      <c r="DF18" s="456"/>
      <c r="DG18" s="456"/>
      <c r="DH18" s="456"/>
      <c r="DI18" s="456"/>
      <c r="DJ18" s="456"/>
      <c r="DK18" s="456"/>
      <c r="DL18" s="456"/>
      <c r="DM18" s="456"/>
      <c r="DN18" s="456"/>
      <c r="DO18" s="456"/>
      <c r="DP18" s="456"/>
      <c r="DQ18" s="456"/>
      <c r="DR18" s="456"/>
      <c r="DS18" s="456"/>
      <c r="DT18" s="456"/>
      <c r="DU18" s="456"/>
      <c r="DV18" s="456"/>
      <c r="DW18" s="456"/>
      <c r="DX18" s="456"/>
      <c r="DY18" s="456"/>
      <c r="DZ18" s="456"/>
      <c r="EA18" s="456"/>
      <c r="EB18" s="456"/>
      <c r="EC18" s="456"/>
      <c r="ED18" s="456"/>
      <c r="EE18" s="456"/>
      <c r="EF18" s="456"/>
      <c r="EG18" s="456"/>
      <c r="EH18" s="456"/>
      <c r="EI18" s="456"/>
      <c r="EJ18" s="456"/>
      <c r="EK18" s="456"/>
      <c r="EL18" s="456"/>
      <c r="EM18" s="456"/>
      <c r="EN18" s="456"/>
      <c r="EO18" s="456"/>
      <c r="EP18" s="456"/>
      <c r="EQ18" s="456"/>
      <c r="ER18" s="456"/>
      <c r="ES18" s="456"/>
      <c r="ET18" s="456"/>
      <c r="EU18" s="456"/>
      <c r="EV18" s="456"/>
      <c r="EW18" s="456"/>
      <c r="EX18" s="456"/>
      <c r="EY18" s="456"/>
      <c r="EZ18" s="456"/>
      <c r="FA18" s="456"/>
      <c r="FB18" s="456"/>
      <c r="FC18" s="456"/>
      <c r="FD18" s="456"/>
      <c r="FE18" s="456"/>
      <c r="FF18" s="456"/>
      <c r="FG18" s="456"/>
      <c r="FH18" s="456"/>
      <c r="FI18" s="456"/>
      <c r="FJ18" s="456"/>
      <c r="FK18" s="456"/>
      <c r="FL18" s="456"/>
      <c r="FM18" s="456"/>
      <c r="FN18" s="456"/>
      <c r="FO18" s="456"/>
      <c r="FP18" s="456"/>
      <c r="FQ18" s="456"/>
      <c r="FR18" s="456"/>
      <c r="FS18" s="456"/>
      <c r="FT18" s="456"/>
      <c r="FU18" s="456"/>
      <c r="FV18" s="456"/>
      <c r="FW18" s="456"/>
      <c r="FX18" s="456"/>
      <c r="FY18" s="456"/>
      <c r="FZ18" s="456"/>
      <c r="GA18" s="456"/>
      <c r="GB18" s="456"/>
      <c r="GC18" s="456"/>
      <c r="GD18" s="456"/>
      <c r="GE18" s="456"/>
      <c r="GF18" s="456"/>
      <c r="GG18" s="456"/>
      <c r="GH18" s="456"/>
      <c r="GI18" s="456"/>
      <c r="GJ18" s="456"/>
      <c r="GK18" s="456"/>
      <c r="GL18" s="456"/>
      <c r="GM18" s="456"/>
      <c r="GN18" s="456"/>
      <c r="GO18" s="456"/>
      <c r="GP18" s="456"/>
      <c r="GQ18" s="456"/>
      <c r="GR18" s="456"/>
      <c r="GS18" s="456"/>
      <c r="GT18" s="456"/>
      <c r="GU18" s="456"/>
      <c r="GV18" s="456"/>
      <c r="GW18" s="456"/>
      <c r="GX18" s="456"/>
      <c r="GY18" s="456"/>
      <c r="GZ18" s="456"/>
      <c r="HA18" s="456"/>
      <c r="HB18" s="456"/>
      <c r="HC18" s="456"/>
      <c r="HD18" s="456"/>
      <c r="HE18" s="456"/>
      <c r="HF18" s="456"/>
      <c r="HG18" s="456"/>
      <c r="HH18" s="456"/>
      <c r="HI18" s="456"/>
      <c r="HJ18" s="456"/>
      <c r="HK18" s="456"/>
      <c r="HL18" s="456"/>
      <c r="HM18" s="456"/>
      <c r="HN18" s="456"/>
      <c r="HO18" s="456"/>
      <c r="HP18" s="456"/>
      <c r="HQ18" s="456"/>
      <c r="HR18" s="456"/>
      <c r="HS18" s="456"/>
      <c r="HT18" s="456"/>
      <c r="HU18" s="456"/>
      <c r="HV18" s="456"/>
      <c r="HW18" s="456"/>
      <c r="HX18" s="456"/>
      <c r="HY18" s="456"/>
      <c r="HZ18" s="456"/>
      <c r="IA18" s="456"/>
      <c r="IB18" s="456"/>
      <c r="IC18" s="456"/>
      <c r="ID18" s="456"/>
      <c r="IE18" s="456"/>
      <c r="IF18" s="456"/>
      <c r="IG18" s="456"/>
      <c r="IH18" s="456"/>
      <c r="II18" s="456"/>
      <c r="IJ18" s="456"/>
      <c r="IK18" s="456"/>
      <c r="IL18" s="456"/>
      <c r="IM18" s="456"/>
    </row>
    <row r="19" spans="1:247" x14ac:dyDescent="0.2">
      <c r="B19" s="27">
        <v>13</v>
      </c>
      <c r="C19" s="459" t="s">
        <v>63</v>
      </c>
      <c r="D19" s="27">
        <v>547</v>
      </c>
      <c r="E19" s="470"/>
      <c r="F19" s="456">
        <f t="shared" si="2"/>
        <v>0</v>
      </c>
      <c r="G19" s="472"/>
      <c r="H19" s="472"/>
      <c r="I19" s="472"/>
      <c r="J19" s="472"/>
      <c r="K19" s="472"/>
      <c r="L19" s="471"/>
      <c r="M19" s="472"/>
      <c r="N19" s="472"/>
      <c r="O19" s="472"/>
      <c r="P19" s="472"/>
      <c r="Q19" s="472"/>
      <c r="R19" s="472"/>
      <c r="S19" s="460"/>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56"/>
      <c r="CO19" s="456"/>
      <c r="CP19" s="456"/>
      <c r="CQ19" s="456"/>
      <c r="CR19" s="456"/>
      <c r="CS19" s="456"/>
      <c r="CT19" s="456"/>
      <c r="CU19" s="456"/>
      <c r="CV19" s="456"/>
      <c r="CW19" s="456"/>
      <c r="CX19" s="456"/>
      <c r="CY19" s="456"/>
      <c r="CZ19" s="456"/>
      <c r="DA19" s="456"/>
      <c r="DB19" s="456"/>
      <c r="DC19" s="456"/>
      <c r="DD19" s="456"/>
      <c r="DE19" s="456"/>
      <c r="DF19" s="456"/>
      <c r="DG19" s="456"/>
      <c r="DH19" s="456"/>
      <c r="DI19" s="456"/>
      <c r="DJ19" s="456"/>
      <c r="DK19" s="456"/>
      <c r="DL19" s="456"/>
      <c r="DM19" s="456"/>
      <c r="DN19" s="456"/>
      <c r="DO19" s="456"/>
      <c r="DP19" s="456"/>
      <c r="DQ19" s="456"/>
      <c r="DR19" s="456"/>
      <c r="DS19" s="456"/>
      <c r="DT19" s="456"/>
      <c r="DU19" s="456"/>
      <c r="DV19" s="456"/>
      <c r="DW19" s="456"/>
      <c r="DX19" s="456"/>
      <c r="DY19" s="456"/>
      <c r="DZ19" s="456"/>
      <c r="EA19" s="456"/>
      <c r="EB19" s="456"/>
      <c r="EC19" s="456"/>
      <c r="ED19" s="456"/>
      <c r="EE19" s="456"/>
      <c r="EF19" s="456"/>
      <c r="EG19" s="456"/>
      <c r="EH19" s="456"/>
      <c r="EI19" s="456"/>
      <c r="EJ19" s="456"/>
      <c r="EK19" s="456"/>
      <c r="EL19" s="456"/>
      <c r="EM19" s="456"/>
      <c r="EN19" s="456"/>
      <c r="EO19" s="456"/>
      <c r="EP19" s="456"/>
      <c r="EQ19" s="456"/>
      <c r="ER19" s="456"/>
      <c r="ES19" s="456"/>
      <c r="ET19" s="456"/>
      <c r="EU19" s="456"/>
      <c r="EV19" s="456"/>
      <c r="EW19" s="456"/>
      <c r="EX19" s="456"/>
      <c r="EY19" s="456"/>
      <c r="EZ19" s="456"/>
      <c r="FA19" s="456"/>
      <c r="FB19" s="456"/>
      <c r="FC19" s="456"/>
      <c r="FD19" s="456"/>
      <c r="FE19" s="456"/>
      <c r="FF19" s="456"/>
      <c r="FG19" s="456"/>
      <c r="FH19" s="456"/>
      <c r="FI19" s="456"/>
      <c r="FJ19" s="456"/>
      <c r="FK19" s="456"/>
      <c r="FL19" s="456"/>
      <c r="FM19" s="456"/>
      <c r="FN19" s="456"/>
      <c r="FO19" s="456"/>
      <c r="FP19" s="456"/>
      <c r="FQ19" s="456"/>
      <c r="FR19" s="456"/>
      <c r="FS19" s="456"/>
      <c r="FT19" s="456"/>
      <c r="FU19" s="456"/>
      <c r="FV19" s="456"/>
      <c r="FW19" s="456"/>
      <c r="FX19" s="456"/>
      <c r="FY19" s="456"/>
      <c r="FZ19" s="456"/>
      <c r="GA19" s="456"/>
      <c r="GB19" s="456"/>
      <c r="GC19" s="456"/>
      <c r="GD19" s="456"/>
      <c r="GE19" s="456"/>
      <c r="GF19" s="456"/>
      <c r="GG19" s="456"/>
      <c r="GH19" s="456"/>
      <c r="GI19" s="456"/>
      <c r="GJ19" s="456"/>
      <c r="GK19" s="456"/>
      <c r="GL19" s="456"/>
      <c r="GM19" s="456"/>
      <c r="GN19" s="456"/>
      <c r="GO19" s="456"/>
      <c r="GP19" s="456"/>
      <c r="GQ19" s="456"/>
      <c r="GR19" s="456"/>
      <c r="GS19" s="456"/>
      <c r="GT19" s="456"/>
      <c r="GU19" s="456"/>
      <c r="GV19" s="456"/>
      <c r="GW19" s="456"/>
      <c r="GX19" s="456"/>
      <c r="GY19" s="456"/>
      <c r="GZ19" s="456"/>
      <c r="HA19" s="456"/>
      <c r="HB19" s="456"/>
      <c r="HC19" s="456"/>
      <c r="HD19" s="456"/>
      <c r="HE19" s="456"/>
      <c r="HF19" s="456"/>
      <c r="HG19" s="456"/>
      <c r="HH19" s="456"/>
      <c r="HI19" s="456"/>
      <c r="HJ19" s="456"/>
      <c r="HK19" s="456"/>
      <c r="HL19" s="456"/>
      <c r="HM19" s="456"/>
      <c r="HN19" s="456"/>
      <c r="HO19" s="456"/>
      <c r="HP19" s="456"/>
      <c r="HQ19" s="456"/>
      <c r="HR19" s="456"/>
      <c r="HS19" s="456"/>
      <c r="HT19" s="456"/>
      <c r="HU19" s="456"/>
      <c r="HV19" s="456"/>
      <c r="HW19" s="456"/>
      <c r="HX19" s="456"/>
      <c r="HY19" s="456"/>
      <c r="HZ19" s="456"/>
      <c r="IA19" s="456"/>
      <c r="IB19" s="456"/>
      <c r="IC19" s="456"/>
      <c r="ID19" s="456"/>
      <c r="IE19" s="456"/>
      <c r="IF19" s="456"/>
      <c r="IG19" s="456"/>
      <c r="IH19" s="456"/>
      <c r="II19" s="456"/>
      <c r="IJ19" s="456"/>
      <c r="IK19" s="456"/>
      <c r="IL19" s="456"/>
      <c r="IM19" s="456"/>
    </row>
    <row r="20" spans="1:247" x14ac:dyDescent="0.2">
      <c r="B20" s="27">
        <v>14</v>
      </c>
      <c r="C20" s="461" t="s">
        <v>64</v>
      </c>
      <c r="D20" s="27">
        <v>555</v>
      </c>
      <c r="E20" s="149"/>
      <c r="F20" s="472">
        <f t="shared" si="2"/>
        <v>0</v>
      </c>
      <c r="G20" s="472"/>
      <c r="H20" s="472"/>
      <c r="I20" s="472"/>
      <c r="J20" s="472"/>
      <c r="K20" s="472"/>
      <c r="L20" s="472"/>
      <c r="M20" s="472"/>
      <c r="N20" s="472"/>
      <c r="O20" s="472"/>
      <c r="P20" s="472"/>
      <c r="Q20" s="472"/>
      <c r="R20" s="472"/>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6"/>
      <c r="BY20" s="456"/>
      <c r="BZ20" s="456"/>
      <c r="CA20" s="456"/>
      <c r="CB20" s="456"/>
      <c r="CC20" s="456"/>
      <c r="CD20" s="456"/>
      <c r="CE20" s="456"/>
      <c r="CF20" s="456"/>
      <c r="CG20" s="456"/>
      <c r="CH20" s="456"/>
      <c r="CI20" s="456"/>
      <c r="CJ20" s="456"/>
      <c r="CK20" s="456"/>
      <c r="CL20" s="456"/>
      <c r="CM20" s="456"/>
      <c r="CN20" s="456"/>
      <c r="CO20" s="456"/>
      <c r="CP20" s="456"/>
      <c r="CQ20" s="456"/>
      <c r="CR20" s="456"/>
      <c r="CS20" s="456"/>
      <c r="CT20" s="456"/>
      <c r="CU20" s="456"/>
      <c r="CV20" s="456"/>
      <c r="CW20" s="456"/>
      <c r="CX20" s="456"/>
      <c r="CY20" s="456"/>
      <c r="CZ20" s="456"/>
      <c r="DA20" s="456"/>
      <c r="DB20" s="456"/>
      <c r="DC20" s="456"/>
      <c r="DD20" s="456"/>
      <c r="DE20" s="456"/>
      <c r="DF20" s="456"/>
      <c r="DG20" s="456"/>
      <c r="DH20" s="456"/>
      <c r="DI20" s="456"/>
      <c r="DJ20" s="456"/>
      <c r="DK20" s="456"/>
      <c r="DL20" s="456"/>
      <c r="DM20" s="456"/>
      <c r="DN20" s="456"/>
      <c r="DO20" s="456"/>
      <c r="DP20" s="456"/>
      <c r="DQ20" s="456"/>
      <c r="DR20" s="456"/>
      <c r="DS20" s="456"/>
      <c r="DT20" s="456"/>
      <c r="DU20" s="456"/>
      <c r="DV20" s="456"/>
      <c r="DW20" s="456"/>
      <c r="DX20" s="456"/>
      <c r="DY20" s="456"/>
      <c r="DZ20" s="456"/>
      <c r="EA20" s="456"/>
      <c r="EB20" s="456"/>
      <c r="EC20" s="456"/>
      <c r="ED20" s="456"/>
      <c r="EE20" s="456"/>
      <c r="EF20" s="456"/>
      <c r="EG20" s="456"/>
      <c r="EH20" s="456"/>
      <c r="EI20" s="456"/>
      <c r="EJ20" s="456"/>
      <c r="EK20" s="456"/>
      <c r="EL20" s="456"/>
      <c r="EM20" s="456"/>
      <c r="EN20" s="456"/>
      <c r="EO20" s="456"/>
      <c r="EP20" s="456"/>
      <c r="EQ20" s="456"/>
      <c r="ER20" s="456"/>
      <c r="ES20" s="456"/>
      <c r="ET20" s="456"/>
      <c r="EU20" s="456"/>
      <c r="EV20" s="456"/>
      <c r="EW20" s="456"/>
      <c r="EX20" s="456"/>
      <c r="EY20" s="456"/>
      <c r="EZ20" s="456"/>
      <c r="FA20" s="456"/>
      <c r="FB20" s="456"/>
      <c r="FC20" s="456"/>
      <c r="FD20" s="456"/>
      <c r="FE20" s="456"/>
      <c r="FF20" s="456"/>
      <c r="FG20" s="456"/>
      <c r="FH20" s="456"/>
      <c r="FI20" s="456"/>
      <c r="FJ20" s="456"/>
      <c r="FK20" s="456"/>
      <c r="FL20" s="456"/>
      <c r="FM20" s="456"/>
      <c r="FN20" s="456"/>
      <c r="FO20" s="456"/>
      <c r="FP20" s="456"/>
      <c r="FQ20" s="456"/>
      <c r="FR20" s="456"/>
      <c r="FS20" s="456"/>
      <c r="FT20" s="456"/>
      <c r="FU20" s="456"/>
      <c r="FV20" s="456"/>
      <c r="FW20" s="456"/>
      <c r="FX20" s="456"/>
      <c r="FY20" s="456"/>
      <c r="FZ20" s="456"/>
      <c r="GA20" s="456"/>
      <c r="GB20" s="456"/>
      <c r="GC20" s="456"/>
      <c r="GD20" s="456"/>
      <c r="GE20" s="456"/>
      <c r="GF20" s="456"/>
      <c r="GG20" s="456"/>
      <c r="GH20" s="456"/>
      <c r="GI20" s="456"/>
      <c r="GJ20" s="456"/>
      <c r="GK20" s="456"/>
      <c r="GL20" s="456"/>
      <c r="GM20" s="456"/>
      <c r="GN20" s="456"/>
      <c r="GO20" s="456"/>
      <c r="GP20" s="456"/>
      <c r="GQ20" s="456"/>
      <c r="GR20" s="456"/>
      <c r="GS20" s="456"/>
      <c r="GT20" s="456"/>
      <c r="GU20" s="456"/>
      <c r="GV20" s="456"/>
      <c r="GW20" s="456"/>
      <c r="GX20" s="456"/>
      <c r="GY20" s="456"/>
      <c r="GZ20" s="456"/>
      <c r="HA20" s="456"/>
      <c r="HB20" s="456"/>
      <c r="HC20" s="456"/>
      <c r="HD20" s="456"/>
      <c r="HE20" s="456"/>
      <c r="HF20" s="456"/>
      <c r="HG20" s="456"/>
      <c r="HH20" s="456"/>
      <c r="HI20" s="456"/>
      <c r="HJ20" s="456"/>
      <c r="HK20" s="456"/>
      <c r="HL20" s="456"/>
      <c r="HM20" s="456"/>
      <c r="HN20" s="456"/>
      <c r="HO20" s="456"/>
      <c r="HP20" s="456"/>
      <c r="HQ20" s="456"/>
      <c r="HR20" s="456"/>
      <c r="HS20" s="456"/>
      <c r="HT20" s="456"/>
      <c r="HU20" s="456"/>
      <c r="HV20" s="456"/>
      <c r="HW20" s="456"/>
      <c r="HX20" s="456"/>
      <c r="HY20" s="456"/>
      <c r="HZ20" s="456"/>
      <c r="IA20" s="456"/>
      <c r="IB20" s="456"/>
      <c r="IC20" s="456"/>
      <c r="ID20" s="456"/>
      <c r="IE20" s="456"/>
      <c r="IF20" s="456"/>
      <c r="IG20" s="456"/>
      <c r="IH20" s="456"/>
      <c r="II20" s="456"/>
      <c r="IJ20" s="456"/>
      <c r="IK20" s="456"/>
      <c r="IL20" s="456"/>
      <c r="IM20" s="456"/>
    </row>
    <row r="21" spans="1:247" x14ac:dyDescent="0.2">
      <c r="B21" s="27">
        <v>15</v>
      </c>
      <c r="C21" s="459" t="s">
        <v>65</v>
      </c>
      <c r="D21" s="474" t="s">
        <v>101</v>
      </c>
      <c r="E21" s="470"/>
      <c r="F21" s="456">
        <f t="shared" si="2"/>
        <v>-312779</v>
      </c>
      <c r="G21" s="456"/>
      <c r="H21" s="475">
        <v>-52922</v>
      </c>
      <c r="I21" s="475"/>
      <c r="J21" s="475"/>
      <c r="K21" s="137"/>
      <c r="L21" s="137"/>
      <c r="M21" s="137"/>
      <c r="N21" s="475"/>
      <c r="O21" s="472"/>
      <c r="P21" s="137"/>
      <c r="Q21" s="137">
        <v>-97094.399999999994</v>
      </c>
      <c r="R21" s="137">
        <v>-162762.6</v>
      </c>
      <c r="S21" s="460"/>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6"/>
      <c r="CI21" s="456"/>
      <c r="CJ21" s="456"/>
      <c r="CK21" s="456"/>
      <c r="CL21" s="456"/>
      <c r="CM21" s="456"/>
      <c r="CN21" s="456"/>
      <c r="CO21" s="456"/>
      <c r="CP21" s="456"/>
      <c r="CQ21" s="456"/>
      <c r="CR21" s="456"/>
      <c r="CS21" s="456"/>
      <c r="CT21" s="456"/>
      <c r="CU21" s="456"/>
      <c r="CV21" s="456"/>
      <c r="CW21" s="456"/>
      <c r="CX21" s="456"/>
      <c r="CY21" s="456"/>
      <c r="CZ21" s="456"/>
      <c r="DA21" s="456"/>
      <c r="DB21" s="456"/>
      <c r="DC21" s="456"/>
      <c r="DD21" s="456"/>
      <c r="DE21" s="456"/>
      <c r="DF21" s="456"/>
      <c r="DG21" s="456"/>
      <c r="DH21" s="456"/>
      <c r="DI21" s="456"/>
      <c r="DJ21" s="456"/>
      <c r="DK21" s="456"/>
      <c r="DL21" s="456"/>
      <c r="DM21" s="456"/>
      <c r="DN21" s="456"/>
      <c r="DO21" s="456"/>
      <c r="DP21" s="456"/>
      <c r="DQ21" s="456"/>
      <c r="DR21" s="456"/>
      <c r="DS21" s="456"/>
      <c r="DT21" s="456"/>
      <c r="DU21" s="456"/>
      <c r="DV21" s="456"/>
      <c r="DW21" s="456"/>
      <c r="DX21" s="456"/>
      <c r="DY21" s="456"/>
      <c r="DZ21" s="456"/>
      <c r="EA21" s="456"/>
      <c r="EB21" s="456"/>
      <c r="EC21" s="456"/>
      <c r="ED21" s="456"/>
      <c r="EE21" s="456"/>
      <c r="EF21" s="456"/>
      <c r="EG21" s="456"/>
      <c r="EH21" s="456"/>
      <c r="EI21" s="456"/>
      <c r="EJ21" s="456"/>
      <c r="EK21" s="456"/>
      <c r="EL21" s="456"/>
      <c r="EM21" s="456"/>
      <c r="EN21" s="456"/>
      <c r="EO21" s="456"/>
      <c r="EP21" s="456"/>
      <c r="EQ21" s="456"/>
      <c r="ER21" s="456"/>
      <c r="ES21" s="456"/>
      <c r="ET21" s="456"/>
      <c r="EU21" s="456"/>
      <c r="EV21" s="456"/>
      <c r="EW21" s="456"/>
      <c r="EX21" s="456"/>
      <c r="EY21" s="456"/>
      <c r="EZ21" s="456"/>
      <c r="FA21" s="456"/>
      <c r="FB21" s="456"/>
      <c r="FC21" s="456"/>
      <c r="FD21" s="456"/>
      <c r="FE21" s="456"/>
      <c r="FF21" s="456"/>
      <c r="FG21" s="456"/>
      <c r="FH21" s="456"/>
      <c r="FI21" s="456"/>
      <c r="FJ21" s="456"/>
      <c r="FK21" s="456"/>
      <c r="FL21" s="456"/>
      <c r="FM21" s="456"/>
      <c r="FN21" s="456"/>
      <c r="FO21" s="456"/>
      <c r="FP21" s="456"/>
      <c r="FQ21" s="456"/>
      <c r="FR21" s="456"/>
      <c r="FS21" s="456"/>
      <c r="FT21" s="456"/>
      <c r="FU21" s="456"/>
      <c r="FV21" s="456"/>
      <c r="FW21" s="456"/>
      <c r="FX21" s="456"/>
      <c r="FY21" s="456"/>
      <c r="FZ21" s="456"/>
      <c r="GA21" s="456"/>
      <c r="GB21" s="456"/>
      <c r="GC21" s="456"/>
      <c r="GD21" s="456"/>
      <c r="GE21" s="456"/>
      <c r="GF21" s="456"/>
      <c r="GG21" s="456"/>
      <c r="GH21" s="456"/>
      <c r="GI21" s="456"/>
      <c r="GJ21" s="456"/>
      <c r="GK21" s="456"/>
      <c r="GL21" s="456"/>
      <c r="GM21" s="456"/>
      <c r="GN21" s="456"/>
      <c r="GO21" s="456"/>
      <c r="GP21" s="456"/>
      <c r="GQ21" s="456"/>
      <c r="GR21" s="456"/>
      <c r="GS21" s="456"/>
      <c r="GT21" s="456"/>
      <c r="GU21" s="456"/>
      <c r="GV21" s="456"/>
      <c r="GW21" s="456"/>
      <c r="GX21" s="456"/>
      <c r="GY21" s="456"/>
      <c r="GZ21" s="456"/>
      <c r="HA21" s="456"/>
      <c r="HB21" s="456"/>
      <c r="HC21" s="456"/>
      <c r="HD21" s="456"/>
      <c r="HE21" s="456"/>
      <c r="HF21" s="456"/>
      <c r="HG21" s="456"/>
      <c r="HH21" s="456"/>
      <c r="HI21" s="456"/>
      <c r="HJ21" s="456"/>
      <c r="HK21" s="456"/>
      <c r="HL21" s="456"/>
      <c r="HM21" s="456"/>
      <c r="HN21" s="456"/>
      <c r="HO21" s="456"/>
      <c r="HP21" s="456"/>
      <c r="HQ21" s="456"/>
      <c r="HR21" s="456"/>
      <c r="HS21" s="456"/>
      <c r="HT21" s="456"/>
      <c r="HU21" s="456"/>
      <c r="HV21" s="456"/>
      <c r="HW21" s="456"/>
      <c r="HX21" s="456"/>
      <c r="HY21" s="456"/>
      <c r="HZ21" s="456"/>
      <c r="IA21" s="456"/>
      <c r="IB21" s="456"/>
      <c r="IC21" s="456"/>
      <c r="ID21" s="456"/>
      <c r="IE21" s="456"/>
      <c r="IF21" s="456"/>
      <c r="IG21" s="456"/>
      <c r="IH21" s="456"/>
      <c r="II21" s="456"/>
      <c r="IJ21" s="456"/>
      <c r="IK21" s="456"/>
      <c r="IL21" s="456"/>
      <c r="IM21" s="456"/>
    </row>
    <row r="22" spans="1:247" x14ac:dyDescent="0.2">
      <c r="B22" s="27">
        <v>16</v>
      </c>
      <c r="C22" s="459" t="s">
        <v>67</v>
      </c>
      <c r="D22" s="46">
        <v>55700003</v>
      </c>
      <c r="E22" s="149"/>
      <c r="F22" s="456">
        <f t="shared" si="2"/>
        <v>0</v>
      </c>
      <c r="G22" s="456"/>
      <c r="H22" s="137"/>
      <c r="I22" s="137"/>
      <c r="J22" s="475"/>
      <c r="K22" s="137"/>
      <c r="L22" s="137"/>
      <c r="M22" s="137"/>
      <c r="N22" s="137"/>
      <c r="O22" s="137"/>
      <c r="P22" s="137"/>
      <c r="Q22" s="137"/>
      <c r="R22" s="471"/>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c r="EL22" s="456"/>
      <c r="EM22" s="456"/>
      <c r="EN22" s="456"/>
      <c r="EO22" s="456"/>
      <c r="EP22" s="456"/>
      <c r="EQ22" s="456"/>
      <c r="ER22" s="456"/>
      <c r="ES22" s="456"/>
      <c r="ET22" s="456"/>
      <c r="EU22" s="456"/>
      <c r="EV22" s="456"/>
      <c r="EW22" s="456"/>
      <c r="EX22" s="456"/>
      <c r="EY22" s="456"/>
      <c r="EZ22" s="456"/>
      <c r="FA22" s="456"/>
      <c r="FB22" s="456"/>
      <c r="FC22" s="456"/>
      <c r="FD22" s="456"/>
      <c r="FE22" s="456"/>
      <c r="FF22" s="456"/>
      <c r="FG22" s="456"/>
      <c r="FH22" s="456"/>
      <c r="FI22" s="456"/>
      <c r="FJ22" s="456"/>
      <c r="FK22" s="456"/>
      <c r="FL22" s="456"/>
      <c r="FM22" s="456"/>
      <c r="FN22" s="456"/>
      <c r="FO22" s="456"/>
      <c r="FP22" s="456"/>
      <c r="FQ22" s="456"/>
      <c r="FR22" s="456"/>
      <c r="FS22" s="456"/>
      <c r="FT22" s="456"/>
      <c r="FU22" s="456"/>
      <c r="FV22" s="456"/>
      <c r="FW22" s="456"/>
      <c r="FX22" s="456"/>
      <c r="FY22" s="456"/>
      <c r="FZ22" s="456"/>
      <c r="GA22" s="456"/>
      <c r="GB22" s="456"/>
      <c r="GC22" s="456"/>
      <c r="GD22" s="456"/>
      <c r="GE22" s="456"/>
      <c r="GF22" s="456"/>
      <c r="GG22" s="456"/>
      <c r="GH22" s="456"/>
      <c r="GI22" s="456"/>
      <c r="GJ22" s="456"/>
      <c r="GK22" s="456"/>
      <c r="GL22" s="456"/>
      <c r="GM22" s="456"/>
      <c r="GN22" s="456"/>
      <c r="GO22" s="456"/>
      <c r="GP22" s="456"/>
      <c r="GQ22" s="456"/>
      <c r="GR22" s="456"/>
      <c r="GS22" s="456"/>
      <c r="GT22" s="456"/>
      <c r="GU22" s="456"/>
      <c r="GV22" s="456"/>
      <c r="GW22" s="456"/>
      <c r="GX22" s="456"/>
      <c r="GY22" s="456"/>
      <c r="GZ22" s="456"/>
      <c r="HA22" s="456"/>
      <c r="HB22" s="456"/>
      <c r="HC22" s="456"/>
      <c r="HD22" s="456"/>
      <c r="HE22" s="456"/>
      <c r="HF22" s="456"/>
      <c r="HG22" s="456"/>
      <c r="HH22" s="456"/>
      <c r="HI22" s="456"/>
      <c r="HJ22" s="456"/>
      <c r="HK22" s="456"/>
      <c r="HL22" s="456"/>
      <c r="HM22" s="456"/>
      <c r="HN22" s="456"/>
      <c r="HO22" s="456"/>
      <c r="HP22" s="456"/>
      <c r="HQ22" s="456"/>
      <c r="HR22" s="456"/>
      <c r="HS22" s="456"/>
      <c r="HT22" s="456"/>
      <c r="HU22" s="456"/>
      <c r="HV22" s="456"/>
      <c r="HW22" s="456"/>
      <c r="HX22" s="456"/>
      <c r="HY22" s="456"/>
      <c r="HZ22" s="456"/>
      <c r="IA22" s="456"/>
      <c r="IB22" s="456"/>
      <c r="IC22" s="456"/>
      <c r="ID22" s="456"/>
      <c r="IE22" s="456"/>
      <c r="IF22" s="456"/>
      <c r="IG22" s="456"/>
      <c r="IH22" s="456"/>
      <c r="II22" s="456"/>
      <c r="IJ22" s="456"/>
      <c r="IK22" s="456"/>
      <c r="IL22" s="456"/>
      <c r="IM22" s="456"/>
    </row>
    <row r="23" spans="1:247" x14ac:dyDescent="0.2">
      <c r="B23" s="27">
        <v>17</v>
      </c>
      <c r="C23" s="459" t="s">
        <v>68</v>
      </c>
      <c r="D23" s="27">
        <v>447</v>
      </c>
      <c r="E23" s="149"/>
      <c r="F23" s="456">
        <f t="shared" si="2"/>
        <v>0</v>
      </c>
      <c r="G23" s="456"/>
      <c r="H23" s="137"/>
      <c r="I23" s="137"/>
      <c r="J23" s="137"/>
      <c r="K23" s="137"/>
      <c r="L23" s="137"/>
      <c r="M23" s="137"/>
      <c r="N23" s="475"/>
      <c r="O23" s="472"/>
      <c r="P23" s="475"/>
      <c r="Q23" s="137"/>
      <c r="R23" s="471"/>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6"/>
      <c r="BB23" s="456"/>
      <c r="BC23" s="456"/>
      <c r="BD23" s="456"/>
      <c r="BE23" s="456"/>
      <c r="BF23" s="456"/>
      <c r="BG23" s="456"/>
      <c r="BH23" s="456"/>
      <c r="BI23" s="456"/>
      <c r="BJ23" s="456"/>
      <c r="BK23" s="456"/>
      <c r="BL23" s="456"/>
      <c r="BM23" s="456"/>
      <c r="BN23" s="456"/>
      <c r="BO23" s="456"/>
      <c r="BP23" s="456"/>
      <c r="BQ23" s="456"/>
      <c r="BR23" s="456"/>
      <c r="BS23" s="456"/>
      <c r="BT23" s="456"/>
      <c r="BU23" s="456"/>
      <c r="BV23" s="456"/>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c r="EL23" s="456"/>
      <c r="EM23" s="456"/>
      <c r="EN23" s="456"/>
      <c r="EO23" s="456"/>
      <c r="EP23" s="456"/>
      <c r="EQ23" s="456"/>
      <c r="ER23" s="456"/>
      <c r="ES23" s="456"/>
      <c r="ET23" s="456"/>
      <c r="EU23" s="456"/>
      <c r="EV23" s="456"/>
      <c r="EW23" s="456"/>
      <c r="EX23" s="456"/>
      <c r="EY23" s="456"/>
      <c r="EZ23" s="456"/>
      <c r="FA23" s="456"/>
      <c r="FB23" s="456"/>
      <c r="FC23" s="456"/>
      <c r="FD23" s="456"/>
      <c r="FE23" s="456"/>
      <c r="FF23" s="456"/>
      <c r="FG23" s="456"/>
      <c r="FH23" s="456"/>
      <c r="FI23" s="456"/>
      <c r="FJ23" s="456"/>
      <c r="FK23" s="456"/>
      <c r="FL23" s="456"/>
      <c r="FM23" s="456"/>
      <c r="FN23" s="456"/>
      <c r="FO23" s="456"/>
      <c r="FP23" s="456"/>
      <c r="FQ23" s="456"/>
      <c r="FR23" s="456"/>
      <c r="FS23" s="456"/>
      <c r="FT23" s="456"/>
      <c r="FU23" s="456"/>
      <c r="FV23" s="456"/>
      <c r="FW23" s="456"/>
      <c r="FX23" s="456"/>
      <c r="FY23" s="456"/>
      <c r="FZ23" s="456"/>
      <c r="GA23" s="456"/>
      <c r="GB23" s="456"/>
      <c r="GC23" s="456"/>
      <c r="GD23" s="456"/>
      <c r="GE23" s="456"/>
      <c r="GF23" s="456"/>
      <c r="GG23" s="456"/>
      <c r="GH23" s="456"/>
      <c r="GI23" s="456"/>
      <c r="GJ23" s="456"/>
      <c r="GK23" s="456"/>
      <c r="GL23" s="456"/>
      <c r="GM23" s="456"/>
      <c r="GN23" s="456"/>
      <c r="GO23" s="456"/>
      <c r="GP23" s="456"/>
      <c r="GQ23" s="456"/>
      <c r="GR23" s="456"/>
      <c r="GS23" s="456"/>
      <c r="GT23" s="456"/>
      <c r="GU23" s="456"/>
      <c r="GV23" s="456"/>
      <c r="GW23" s="456"/>
      <c r="GX23" s="456"/>
      <c r="GY23" s="456"/>
      <c r="GZ23" s="456"/>
      <c r="HA23" s="456"/>
      <c r="HB23" s="456"/>
      <c r="HC23" s="456"/>
      <c r="HD23" s="456"/>
      <c r="HE23" s="456"/>
      <c r="HF23" s="456"/>
      <c r="HG23" s="456"/>
      <c r="HH23" s="456"/>
      <c r="HI23" s="456"/>
      <c r="HJ23" s="456"/>
      <c r="HK23" s="456"/>
      <c r="HL23" s="456"/>
      <c r="HM23" s="456"/>
      <c r="HN23" s="456"/>
      <c r="HO23" s="456"/>
      <c r="HP23" s="456"/>
      <c r="HQ23" s="456"/>
      <c r="HR23" s="456"/>
      <c r="HS23" s="456"/>
      <c r="HT23" s="456"/>
      <c r="HU23" s="456"/>
      <c r="HV23" s="456"/>
      <c r="HW23" s="456"/>
      <c r="HX23" s="456"/>
      <c r="HY23" s="456"/>
      <c r="HZ23" s="456"/>
      <c r="IA23" s="456"/>
      <c r="IB23" s="456"/>
      <c r="IC23" s="456"/>
      <c r="ID23" s="456"/>
      <c r="IE23" s="456"/>
      <c r="IF23" s="456"/>
      <c r="IG23" s="456"/>
      <c r="IH23" s="456"/>
      <c r="II23" s="456"/>
      <c r="IJ23" s="456"/>
      <c r="IK23" s="456"/>
      <c r="IL23" s="456"/>
      <c r="IM23" s="456"/>
    </row>
    <row r="24" spans="1:247" x14ac:dyDescent="0.2">
      <c r="B24" s="27">
        <v>18</v>
      </c>
      <c r="C24" s="459" t="s">
        <v>69</v>
      </c>
      <c r="D24" s="27">
        <v>565</v>
      </c>
      <c r="E24" s="149"/>
      <c r="F24" s="456">
        <f t="shared" si="2"/>
        <v>0</v>
      </c>
      <c r="G24" s="456"/>
      <c r="H24" s="137"/>
      <c r="I24" s="137"/>
      <c r="J24" s="137"/>
      <c r="K24" s="137"/>
      <c r="L24" s="137"/>
      <c r="M24" s="137"/>
      <c r="N24" s="137"/>
      <c r="O24" s="472"/>
      <c r="P24" s="137"/>
      <c r="Q24" s="475"/>
      <c r="R24" s="471"/>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456"/>
      <c r="BD24" s="456"/>
      <c r="BE24" s="456"/>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56"/>
      <c r="CO24" s="456"/>
      <c r="CP24" s="456"/>
      <c r="CQ24" s="456"/>
      <c r="CR24" s="456"/>
      <c r="CS24" s="456"/>
      <c r="CT24" s="456"/>
      <c r="CU24" s="456"/>
      <c r="CV24" s="456"/>
      <c r="CW24" s="456"/>
      <c r="CX24" s="456"/>
      <c r="CY24" s="456"/>
      <c r="CZ24" s="456"/>
      <c r="DA24" s="456"/>
      <c r="DB24" s="456"/>
      <c r="DC24" s="456"/>
      <c r="DD24" s="456"/>
      <c r="DE24" s="456"/>
      <c r="DF24" s="456"/>
      <c r="DG24" s="456"/>
      <c r="DH24" s="456"/>
      <c r="DI24" s="456"/>
      <c r="DJ24" s="456"/>
      <c r="DK24" s="456"/>
      <c r="DL24" s="456"/>
      <c r="DM24" s="456"/>
      <c r="DN24" s="456"/>
      <c r="DO24" s="456"/>
      <c r="DP24" s="456"/>
      <c r="DQ24" s="456"/>
      <c r="DR24" s="456"/>
      <c r="DS24" s="456"/>
      <c r="DT24" s="456"/>
      <c r="DU24" s="456"/>
      <c r="DV24" s="456"/>
      <c r="DW24" s="456"/>
      <c r="DX24" s="456"/>
      <c r="DY24" s="456"/>
      <c r="DZ24" s="456"/>
      <c r="EA24" s="456"/>
      <c r="EB24" s="456"/>
      <c r="EC24" s="456"/>
      <c r="ED24" s="456"/>
      <c r="EE24" s="456"/>
      <c r="EF24" s="456"/>
      <c r="EG24" s="456"/>
      <c r="EH24" s="456"/>
      <c r="EI24" s="456"/>
      <c r="EJ24" s="456"/>
      <c r="EK24" s="456"/>
      <c r="EL24" s="456"/>
      <c r="EM24" s="456"/>
      <c r="EN24" s="456"/>
      <c r="EO24" s="456"/>
      <c r="EP24" s="456"/>
      <c r="EQ24" s="456"/>
      <c r="ER24" s="456"/>
      <c r="ES24" s="456"/>
      <c r="ET24" s="456"/>
      <c r="EU24" s="456"/>
      <c r="EV24" s="456"/>
      <c r="EW24" s="456"/>
      <c r="EX24" s="456"/>
      <c r="EY24" s="456"/>
      <c r="EZ24" s="456"/>
      <c r="FA24" s="456"/>
      <c r="FB24" s="456"/>
      <c r="FC24" s="456"/>
      <c r="FD24" s="456"/>
      <c r="FE24" s="456"/>
      <c r="FF24" s="456"/>
      <c r="FG24" s="456"/>
      <c r="FH24" s="456"/>
      <c r="FI24" s="456"/>
      <c r="FJ24" s="456"/>
      <c r="FK24" s="456"/>
      <c r="FL24" s="456"/>
      <c r="FM24" s="456"/>
      <c r="FN24" s="456"/>
      <c r="FO24" s="456"/>
      <c r="FP24" s="456"/>
      <c r="FQ24" s="456"/>
      <c r="FR24" s="456"/>
      <c r="FS24" s="456"/>
      <c r="FT24" s="456"/>
      <c r="FU24" s="456"/>
      <c r="FV24" s="456"/>
      <c r="FW24" s="456"/>
      <c r="FX24" s="456"/>
      <c r="FY24" s="456"/>
      <c r="FZ24" s="456"/>
      <c r="GA24" s="456"/>
      <c r="GB24" s="456"/>
      <c r="GC24" s="456"/>
      <c r="GD24" s="456"/>
      <c r="GE24" s="456"/>
      <c r="GF24" s="456"/>
      <c r="GG24" s="456"/>
      <c r="GH24" s="456"/>
      <c r="GI24" s="456"/>
      <c r="GJ24" s="456"/>
      <c r="GK24" s="456"/>
      <c r="GL24" s="456"/>
      <c r="GM24" s="456"/>
      <c r="GN24" s="456"/>
      <c r="GO24" s="456"/>
      <c r="GP24" s="456"/>
      <c r="GQ24" s="456"/>
      <c r="GR24" s="456"/>
      <c r="GS24" s="456"/>
      <c r="GT24" s="456"/>
      <c r="GU24" s="456"/>
      <c r="GV24" s="456"/>
      <c r="GW24" s="456"/>
      <c r="GX24" s="456"/>
      <c r="GY24" s="456"/>
      <c r="GZ24" s="456"/>
      <c r="HA24" s="456"/>
      <c r="HB24" s="456"/>
      <c r="HC24" s="456"/>
      <c r="HD24" s="456"/>
      <c r="HE24" s="456"/>
      <c r="HF24" s="456"/>
      <c r="HG24" s="456"/>
      <c r="HH24" s="456"/>
      <c r="HI24" s="456"/>
      <c r="HJ24" s="456"/>
      <c r="HK24" s="456"/>
      <c r="HL24" s="456"/>
      <c r="HM24" s="456"/>
      <c r="HN24" s="456"/>
      <c r="HO24" s="456"/>
      <c r="HP24" s="456"/>
      <c r="HQ24" s="456"/>
      <c r="HR24" s="456"/>
      <c r="HS24" s="456"/>
      <c r="HT24" s="456"/>
      <c r="HU24" s="456"/>
      <c r="HV24" s="456"/>
      <c r="HW24" s="456"/>
      <c r="HX24" s="456"/>
      <c r="HY24" s="456"/>
      <c r="HZ24" s="456"/>
      <c r="IA24" s="456"/>
      <c r="IB24" s="456"/>
      <c r="IC24" s="456"/>
      <c r="ID24" s="456"/>
      <c r="IE24" s="456"/>
      <c r="IF24" s="456"/>
      <c r="IG24" s="456"/>
      <c r="IH24" s="456"/>
      <c r="II24" s="456"/>
      <c r="IJ24" s="456"/>
      <c r="IK24" s="456"/>
      <c r="IL24" s="456"/>
      <c r="IM24" s="456"/>
    </row>
    <row r="25" spans="1:247" x14ac:dyDescent="0.2">
      <c r="B25" s="27">
        <v>19</v>
      </c>
      <c r="C25" s="465" t="s">
        <v>70</v>
      </c>
      <c r="D25" s="46">
        <v>40810005</v>
      </c>
      <c r="F25" s="456">
        <f t="shared" si="2"/>
        <v>0</v>
      </c>
      <c r="O25" s="472"/>
      <c r="R25" s="471"/>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c r="EL25" s="456"/>
      <c r="EM25" s="456"/>
      <c r="EN25" s="456"/>
      <c r="EO25" s="456"/>
      <c r="EP25" s="456"/>
      <c r="EQ25" s="456"/>
      <c r="ER25" s="456"/>
      <c r="ES25" s="456"/>
      <c r="ET25" s="456"/>
      <c r="EU25" s="456"/>
      <c r="EV25" s="456"/>
      <c r="EW25" s="456"/>
      <c r="EX25" s="456"/>
      <c r="EY25" s="456"/>
      <c r="EZ25" s="456"/>
      <c r="FA25" s="456"/>
      <c r="FB25" s="456"/>
      <c r="FC25" s="456"/>
      <c r="FD25" s="456"/>
      <c r="FE25" s="456"/>
      <c r="FF25" s="456"/>
      <c r="FG25" s="456"/>
      <c r="FH25" s="456"/>
      <c r="FI25" s="456"/>
      <c r="FJ25" s="456"/>
      <c r="FK25" s="456"/>
      <c r="FL25" s="456"/>
      <c r="FM25" s="456"/>
      <c r="FN25" s="456"/>
      <c r="FO25" s="456"/>
      <c r="FP25" s="456"/>
      <c r="FQ25" s="456"/>
      <c r="FR25" s="456"/>
      <c r="FS25" s="456"/>
      <c r="FT25" s="456"/>
      <c r="FU25" s="456"/>
      <c r="FV25" s="456"/>
      <c r="FW25" s="456"/>
      <c r="FX25" s="456"/>
      <c r="FY25" s="456"/>
      <c r="FZ25" s="456"/>
      <c r="GA25" s="456"/>
      <c r="GB25" s="456"/>
      <c r="GC25" s="456"/>
      <c r="GD25" s="456"/>
      <c r="GE25" s="456"/>
      <c r="GF25" s="456"/>
      <c r="GG25" s="456"/>
      <c r="GH25" s="456"/>
      <c r="GI25" s="456"/>
      <c r="GJ25" s="456"/>
      <c r="GK25" s="456"/>
      <c r="GL25" s="456"/>
      <c r="GM25" s="456"/>
      <c r="GN25" s="456"/>
      <c r="GO25" s="456"/>
      <c r="GP25" s="456"/>
      <c r="GQ25" s="456"/>
      <c r="GR25" s="456"/>
      <c r="GS25" s="456"/>
      <c r="GT25" s="456"/>
      <c r="GU25" s="456"/>
      <c r="GV25" s="456"/>
      <c r="GW25" s="456"/>
      <c r="GX25" s="456"/>
      <c r="GY25" s="456"/>
      <c r="GZ25" s="456"/>
      <c r="HA25" s="456"/>
      <c r="HB25" s="456"/>
      <c r="HC25" s="456"/>
      <c r="HD25" s="456"/>
      <c r="HE25" s="456"/>
      <c r="HF25" s="456"/>
      <c r="HG25" s="456"/>
      <c r="HH25" s="456"/>
      <c r="HI25" s="456"/>
      <c r="HJ25" s="456"/>
      <c r="HK25" s="456"/>
      <c r="HL25" s="456"/>
      <c r="HM25" s="456"/>
      <c r="HN25" s="456"/>
      <c r="HO25" s="456"/>
      <c r="HP25" s="456"/>
      <c r="HQ25" s="456"/>
      <c r="HR25" s="456"/>
      <c r="HS25" s="456"/>
      <c r="HT25" s="456"/>
      <c r="HU25" s="456"/>
      <c r="HV25" s="456"/>
      <c r="HW25" s="456"/>
      <c r="HX25" s="456"/>
      <c r="HY25" s="456"/>
      <c r="HZ25" s="456"/>
      <c r="IA25" s="456"/>
      <c r="IB25" s="456"/>
      <c r="IC25" s="456"/>
      <c r="ID25" s="456"/>
      <c r="IE25" s="456"/>
      <c r="IF25" s="456"/>
      <c r="IG25" s="456"/>
      <c r="IH25" s="456"/>
      <c r="II25" s="456"/>
      <c r="IJ25" s="456"/>
      <c r="IK25" s="456"/>
      <c r="IL25" s="456"/>
      <c r="IM25" s="456"/>
    </row>
    <row r="26" spans="1:247" x14ac:dyDescent="0.2">
      <c r="B26" s="27">
        <v>20</v>
      </c>
      <c r="F26" s="466">
        <f t="shared" ref="F26:R26" si="3">SUM(F18:F25)</f>
        <v>-312779</v>
      </c>
      <c r="G26" s="466">
        <f t="shared" si="3"/>
        <v>0</v>
      </c>
      <c r="H26" s="466">
        <f t="shared" si="3"/>
        <v>-52922</v>
      </c>
      <c r="I26" s="466">
        <f>SUM(I18:I25)</f>
        <v>0</v>
      </c>
      <c r="J26" s="466">
        <f t="shared" si="3"/>
        <v>0</v>
      </c>
      <c r="K26" s="466">
        <f t="shared" si="3"/>
        <v>0</v>
      </c>
      <c r="L26" s="466">
        <f t="shared" si="3"/>
        <v>0</v>
      </c>
      <c r="M26" s="466">
        <f t="shared" si="3"/>
        <v>0</v>
      </c>
      <c r="N26" s="466">
        <f t="shared" si="3"/>
        <v>0</v>
      </c>
      <c r="O26" s="466">
        <f t="shared" si="3"/>
        <v>0</v>
      </c>
      <c r="P26" s="466">
        <f t="shared" si="3"/>
        <v>0</v>
      </c>
      <c r="Q26" s="466">
        <f t="shared" si="3"/>
        <v>-97094.399999999994</v>
      </c>
      <c r="R26" s="466">
        <f t="shared" si="3"/>
        <v>-162762.6</v>
      </c>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56"/>
      <c r="EL26" s="456"/>
      <c r="EM26" s="456"/>
      <c r="EN26" s="456"/>
      <c r="EO26" s="456"/>
      <c r="EP26" s="456"/>
      <c r="EQ26" s="456"/>
      <c r="ER26" s="456"/>
      <c r="ES26" s="456"/>
      <c r="ET26" s="456"/>
      <c r="EU26" s="456"/>
      <c r="EV26" s="456"/>
      <c r="EW26" s="456"/>
      <c r="EX26" s="456"/>
      <c r="EY26" s="456"/>
      <c r="EZ26" s="456"/>
      <c r="FA26" s="456"/>
      <c r="FB26" s="456"/>
      <c r="FC26" s="456"/>
      <c r="FD26" s="456"/>
      <c r="FE26" s="456"/>
      <c r="FF26" s="456"/>
      <c r="FG26" s="456"/>
      <c r="FH26" s="456"/>
      <c r="FI26" s="456"/>
      <c r="FJ26" s="456"/>
      <c r="FK26" s="456"/>
      <c r="FL26" s="456"/>
      <c r="FM26" s="456"/>
      <c r="FN26" s="456"/>
      <c r="FO26" s="456"/>
      <c r="FP26" s="456"/>
      <c r="FQ26" s="456"/>
      <c r="FR26" s="456"/>
      <c r="FS26" s="456"/>
      <c r="FT26" s="456"/>
      <c r="FU26" s="456"/>
      <c r="FV26" s="456"/>
      <c r="FW26" s="456"/>
      <c r="FX26" s="456"/>
      <c r="FY26" s="456"/>
      <c r="FZ26" s="456"/>
      <c r="GA26" s="456"/>
      <c r="GB26" s="456"/>
      <c r="GC26" s="456"/>
      <c r="GD26" s="456"/>
      <c r="GE26" s="456"/>
      <c r="GF26" s="456"/>
      <c r="GG26" s="456"/>
      <c r="GH26" s="456"/>
      <c r="GI26" s="456"/>
      <c r="GJ26" s="456"/>
      <c r="GK26" s="456"/>
      <c r="GL26" s="456"/>
      <c r="GM26" s="456"/>
      <c r="GN26" s="456"/>
      <c r="GO26" s="456"/>
      <c r="GP26" s="456"/>
      <c r="GQ26" s="456"/>
      <c r="GR26" s="456"/>
      <c r="GS26" s="456"/>
      <c r="GT26" s="456"/>
      <c r="GU26" s="456"/>
      <c r="GV26" s="456"/>
      <c r="GW26" s="456"/>
      <c r="GX26" s="456"/>
      <c r="GY26" s="456"/>
      <c r="GZ26" s="456"/>
      <c r="HA26" s="456"/>
      <c r="HB26" s="456"/>
      <c r="HC26" s="456"/>
      <c r="HD26" s="456"/>
      <c r="HE26" s="456"/>
      <c r="HF26" s="456"/>
      <c r="HG26" s="456"/>
      <c r="HH26" s="456"/>
      <c r="HI26" s="456"/>
      <c r="HJ26" s="456"/>
      <c r="HK26" s="456"/>
      <c r="HL26" s="456"/>
      <c r="HM26" s="456"/>
      <c r="HN26" s="456"/>
      <c r="HO26" s="456"/>
      <c r="HP26" s="456"/>
      <c r="HQ26" s="456"/>
      <c r="HR26" s="456"/>
      <c r="HS26" s="456"/>
      <c r="HT26" s="456"/>
      <c r="HU26" s="456"/>
      <c r="HV26" s="456"/>
      <c r="HW26" s="456"/>
      <c r="HX26" s="456"/>
      <c r="HY26" s="456"/>
      <c r="HZ26" s="456"/>
      <c r="IA26" s="456"/>
      <c r="IB26" s="456"/>
      <c r="IC26" s="456"/>
      <c r="ID26" s="456"/>
      <c r="IE26" s="456"/>
      <c r="IF26" s="456"/>
      <c r="IG26" s="456"/>
      <c r="IH26" s="456"/>
      <c r="II26" s="456"/>
      <c r="IJ26" s="456"/>
      <c r="IK26" s="456"/>
      <c r="IL26" s="456"/>
      <c r="IM26" s="456"/>
    </row>
    <row r="27" spans="1:247" ht="9" customHeight="1" x14ac:dyDescent="0.2">
      <c r="B27" s="27">
        <v>21</v>
      </c>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c r="EL27" s="456"/>
      <c r="EM27" s="456"/>
      <c r="EN27" s="456"/>
      <c r="EO27" s="456"/>
      <c r="EP27" s="456"/>
      <c r="EQ27" s="456"/>
      <c r="ER27" s="456"/>
      <c r="ES27" s="456"/>
      <c r="ET27" s="456"/>
      <c r="EU27" s="456"/>
      <c r="EV27" s="456"/>
      <c r="EW27" s="456"/>
      <c r="EX27" s="456"/>
      <c r="EY27" s="456"/>
      <c r="EZ27" s="456"/>
      <c r="FA27" s="456"/>
      <c r="FB27" s="456"/>
      <c r="FC27" s="456"/>
      <c r="FD27" s="456"/>
      <c r="FE27" s="456"/>
      <c r="FF27" s="456"/>
      <c r="FG27" s="456"/>
      <c r="FH27" s="456"/>
      <c r="FI27" s="456"/>
      <c r="FJ27" s="456"/>
      <c r="FK27" s="456"/>
      <c r="FL27" s="456"/>
      <c r="FM27" s="456"/>
      <c r="FN27" s="456"/>
      <c r="FO27" s="456"/>
      <c r="FP27" s="456"/>
      <c r="FQ27" s="456"/>
      <c r="FR27" s="456"/>
      <c r="FS27" s="456"/>
      <c r="FT27" s="456"/>
      <c r="FU27" s="456"/>
      <c r="FV27" s="456"/>
      <c r="FW27" s="456"/>
      <c r="FX27" s="456"/>
      <c r="FY27" s="456"/>
      <c r="FZ27" s="456"/>
      <c r="GA27" s="456"/>
      <c r="GB27" s="456"/>
      <c r="GC27" s="456"/>
      <c r="GD27" s="456"/>
      <c r="GE27" s="456"/>
      <c r="GF27" s="456"/>
      <c r="GG27" s="456"/>
      <c r="GH27" s="456"/>
      <c r="GI27" s="456"/>
      <c r="GJ27" s="456"/>
      <c r="GK27" s="456"/>
      <c r="GL27" s="456"/>
      <c r="GM27" s="456"/>
      <c r="GN27" s="456"/>
      <c r="GO27" s="456"/>
      <c r="GP27" s="456"/>
      <c r="GQ27" s="456"/>
      <c r="GR27" s="456"/>
      <c r="GS27" s="456"/>
      <c r="GT27" s="456"/>
      <c r="GU27" s="456"/>
      <c r="GV27" s="456"/>
      <c r="GW27" s="456"/>
      <c r="GX27" s="456"/>
      <c r="GY27" s="456"/>
      <c r="GZ27" s="456"/>
      <c r="HA27" s="456"/>
      <c r="HB27" s="456"/>
      <c r="HC27" s="456"/>
      <c r="HD27" s="456"/>
      <c r="HE27" s="456"/>
      <c r="HF27" s="456"/>
      <c r="HG27" s="456"/>
      <c r="HH27" s="456"/>
      <c r="HI27" s="456"/>
      <c r="HJ27" s="456"/>
      <c r="HK27" s="456"/>
      <c r="HL27" s="456"/>
      <c r="HM27" s="456"/>
      <c r="HN27" s="456"/>
      <c r="HO27" s="456"/>
      <c r="HP27" s="456"/>
      <c r="HQ27" s="456"/>
      <c r="HR27" s="456"/>
      <c r="HS27" s="456"/>
      <c r="HT27" s="456"/>
      <c r="HU27" s="456"/>
      <c r="HV27" s="456"/>
      <c r="HW27" s="456"/>
      <c r="HX27" s="456"/>
      <c r="HY27" s="456"/>
      <c r="HZ27" s="456"/>
      <c r="IA27" s="456"/>
      <c r="IB27" s="456"/>
      <c r="IC27" s="456"/>
      <c r="ID27" s="456"/>
      <c r="IE27" s="456"/>
      <c r="IF27" s="456"/>
      <c r="IG27" s="456"/>
      <c r="IH27" s="456"/>
      <c r="II27" s="456"/>
      <c r="IJ27" s="456"/>
      <c r="IK27" s="456"/>
      <c r="IL27" s="456"/>
      <c r="IM27" s="456"/>
    </row>
    <row r="28" spans="1:247" ht="15.75" x14ac:dyDescent="0.25">
      <c r="B28" s="27">
        <v>22</v>
      </c>
      <c r="C28" s="455" t="s">
        <v>102</v>
      </c>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6"/>
      <c r="CD28" s="456"/>
      <c r="CE28" s="456"/>
      <c r="CF28" s="456"/>
      <c r="CG28" s="456"/>
      <c r="CH28" s="456"/>
      <c r="CI28" s="456"/>
      <c r="CJ28" s="456"/>
      <c r="CK28" s="456"/>
      <c r="CL28" s="456"/>
      <c r="CM28" s="456"/>
      <c r="CN28" s="456"/>
      <c r="CO28" s="456"/>
      <c r="CP28" s="456"/>
      <c r="CQ28" s="456"/>
      <c r="CR28" s="456"/>
      <c r="CS28" s="456"/>
      <c r="CT28" s="456"/>
      <c r="CU28" s="456"/>
      <c r="CV28" s="456"/>
      <c r="CW28" s="456"/>
      <c r="CX28" s="456"/>
      <c r="CY28" s="456"/>
      <c r="CZ28" s="456"/>
      <c r="DA28" s="456"/>
      <c r="DB28" s="456"/>
      <c r="DC28" s="456"/>
      <c r="DD28" s="456"/>
      <c r="DE28" s="456"/>
      <c r="DF28" s="456"/>
      <c r="DG28" s="456"/>
      <c r="DH28" s="456"/>
      <c r="DI28" s="456"/>
      <c r="DJ28" s="456"/>
      <c r="DK28" s="456"/>
      <c r="DL28" s="456"/>
      <c r="DM28" s="456"/>
      <c r="DN28" s="456"/>
      <c r="DO28" s="456"/>
      <c r="DP28" s="456"/>
      <c r="DQ28" s="456"/>
      <c r="DR28" s="456"/>
      <c r="DS28" s="456"/>
      <c r="DT28" s="456"/>
      <c r="DU28" s="456"/>
      <c r="DV28" s="456"/>
      <c r="DW28" s="456"/>
      <c r="DX28" s="456"/>
      <c r="DY28" s="456"/>
      <c r="DZ28" s="456"/>
      <c r="EA28" s="456"/>
      <c r="EB28" s="456"/>
      <c r="EC28" s="456"/>
      <c r="ED28" s="456"/>
      <c r="EE28" s="456"/>
      <c r="EF28" s="456"/>
      <c r="EG28" s="456"/>
      <c r="EH28" s="456"/>
      <c r="EI28" s="456"/>
      <c r="EJ28" s="456"/>
      <c r="EK28" s="456"/>
      <c r="EL28" s="456"/>
      <c r="EM28" s="456"/>
      <c r="EN28" s="456"/>
      <c r="EO28" s="456"/>
      <c r="EP28" s="456"/>
      <c r="EQ28" s="456"/>
      <c r="ER28" s="456"/>
      <c r="ES28" s="456"/>
      <c r="ET28" s="456"/>
      <c r="EU28" s="456"/>
      <c r="EV28" s="456"/>
      <c r="EW28" s="456"/>
      <c r="EX28" s="456"/>
      <c r="EY28" s="456"/>
      <c r="EZ28" s="456"/>
      <c r="FA28" s="456"/>
      <c r="FB28" s="456"/>
      <c r="FC28" s="456"/>
      <c r="FD28" s="456"/>
      <c r="FE28" s="456"/>
      <c r="FF28" s="456"/>
      <c r="FG28" s="456"/>
      <c r="FH28" s="456"/>
      <c r="FI28" s="456"/>
      <c r="FJ28" s="456"/>
      <c r="FK28" s="456"/>
      <c r="FL28" s="456"/>
      <c r="FM28" s="456"/>
      <c r="FN28" s="456"/>
      <c r="FO28" s="456"/>
      <c r="FP28" s="456"/>
      <c r="FQ28" s="456"/>
      <c r="FR28" s="456"/>
      <c r="FS28" s="456"/>
      <c r="FT28" s="456"/>
      <c r="FU28" s="456"/>
      <c r="FV28" s="456"/>
      <c r="FW28" s="456"/>
      <c r="FX28" s="456"/>
      <c r="FY28" s="456"/>
      <c r="FZ28" s="456"/>
      <c r="GA28" s="456"/>
      <c r="GB28" s="456"/>
      <c r="GC28" s="456"/>
      <c r="GD28" s="456"/>
      <c r="GE28" s="456"/>
      <c r="GF28" s="456"/>
      <c r="GG28" s="456"/>
      <c r="GH28" s="456"/>
      <c r="GI28" s="456"/>
      <c r="GJ28" s="456"/>
      <c r="GK28" s="456"/>
      <c r="GL28" s="456"/>
      <c r="GM28" s="456"/>
      <c r="GN28" s="456"/>
      <c r="GO28" s="456"/>
      <c r="GP28" s="456"/>
      <c r="GQ28" s="456"/>
      <c r="GR28" s="456"/>
      <c r="GS28" s="456"/>
      <c r="GT28" s="456"/>
      <c r="GU28" s="456"/>
      <c r="GV28" s="456"/>
      <c r="GW28" s="456"/>
      <c r="GX28" s="456"/>
      <c r="GY28" s="456"/>
      <c r="GZ28" s="456"/>
      <c r="HA28" s="456"/>
      <c r="HB28" s="456"/>
      <c r="HC28" s="456"/>
      <c r="HD28" s="456"/>
      <c r="HE28" s="456"/>
      <c r="HF28" s="456"/>
      <c r="HG28" s="456"/>
      <c r="HH28" s="456"/>
      <c r="HI28" s="456"/>
      <c r="HJ28" s="456"/>
      <c r="HK28" s="456"/>
      <c r="HL28" s="456"/>
      <c r="HM28" s="456"/>
      <c r="HN28" s="456"/>
      <c r="HO28" s="456"/>
      <c r="HP28" s="456"/>
      <c r="HQ28" s="456"/>
      <c r="HR28" s="456"/>
      <c r="HS28" s="456"/>
      <c r="HT28" s="456"/>
      <c r="HU28" s="456"/>
      <c r="HV28" s="456"/>
      <c r="HW28" s="456"/>
      <c r="HX28" s="456"/>
      <c r="HY28" s="456"/>
      <c r="HZ28" s="456"/>
      <c r="IA28" s="456"/>
      <c r="IB28" s="456"/>
      <c r="IC28" s="456"/>
      <c r="ID28" s="456"/>
      <c r="IE28" s="456"/>
      <c r="IF28" s="456"/>
      <c r="IG28" s="456"/>
      <c r="IH28" s="456"/>
      <c r="II28" s="456"/>
      <c r="IJ28" s="456"/>
      <c r="IK28" s="456"/>
      <c r="IL28" s="456"/>
      <c r="IM28" s="456"/>
    </row>
    <row r="29" spans="1:247" ht="15" x14ac:dyDescent="0.25">
      <c r="A29" s="27" t="s">
        <v>103</v>
      </c>
      <c r="B29" s="27">
        <v>23</v>
      </c>
      <c r="C29" s="459" t="s">
        <v>62</v>
      </c>
      <c r="D29" s="27">
        <v>501</v>
      </c>
      <c r="F29" s="456">
        <f>SUM(G29:R29)</f>
        <v>57889025.82</v>
      </c>
      <c r="G29" s="456">
        <f>G18+G7</f>
        <v>5289941</v>
      </c>
      <c r="H29" s="456">
        <f>H18+H7</f>
        <v>4571555</v>
      </c>
      <c r="I29" s="456">
        <f t="shared" ref="I29:R29" si="4">I18+I7</f>
        <v>5520663</v>
      </c>
      <c r="J29" s="456">
        <f t="shared" si="4"/>
        <v>2731580.05</v>
      </c>
      <c r="K29" s="456">
        <f t="shared" si="4"/>
        <v>3464888</v>
      </c>
      <c r="L29" s="456">
        <f t="shared" si="4"/>
        <v>3928913.41</v>
      </c>
      <c r="M29" s="456">
        <f>M18+M7</f>
        <v>5473936.3600000003</v>
      </c>
      <c r="N29" s="456">
        <f t="shared" si="4"/>
        <v>6215434</v>
      </c>
      <c r="O29" s="456">
        <f t="shared" si="4"/>
        <v>5366805</v>
      </c>
      <c r="P29" s="456">
        <f t="shared" si="4"/>
        <v>5770544</v>
      </c>
      <c r="Q29" s="456">
        <f t="shared" si="4"/>
        <v>4903819</v>
      </c>
      <c r="R29" s="456">
        <f t="shared" si="4"/>
        <v>4650947</v>
      </c>
      <c r="S29" s="47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6"/>
      <c r="CH29" s="456"/>
      <c r="CI29" s="456"/>
      <c r="CJ29" s="456"/>
      <c r="CK29" s="456"/>
      <c r="CL29" s="456"/>
      <c r="CM29" s="456"/>
      <c r="CN29" s="456"/>
      <c r="CO29" s="456"/>
      <c r="CP29" s="456"/>
      <c r="CQ29" s="456"/>
      <c r="CR29" s="456"/>
      <c r="CS29" s="456"/>
      <c r="CT29" s="456"/>
      <c r="CU29" s="456"/>
      <c r="CV29" s="456"/>
      <c r="CW29" s="456"/>
      <c r="CX29" s="456"/>
      <c r="CY29" s="456"/>
      <c r="CZ29" s="456"/>
      <c r="DA29" s="456"/>
      <c r="DB29" s="456"/>
      <c r="DC29" s="456"/>
      <c r="DD29" s="456"/>
      <c r="DE29" s="456"/>
      <c r="DF29" s="456"/>
      <c r="DG29" s="456"/>
      <c r="DH29" s="456"/>
      <c r="DI29" s="456"/>
      <c r="DJ29" s="456"/>
      <c r="DK29" s="456"/>
      <c r="DL29" s="456"/>
      <c r="DM29" s="456"/>
      <c r="DN29" s="456"/>
      <c r="DO29" s="456"/>
      <c r="DP29" s="456"/>
      <c r="DQ29" s="456"/>
      <c r="DR29" s="456"/>
      <c r="DS29" s="456"/>
      <c r="DT29" s="456"/>
      <c r="DU29" s="456"/>
      <c r="DV29" s="456"/>
      <c r="DW29" s="456"/>
      <c r="DX29" s="456"/>
      <c r="DY29" s="456"/>
      <c r="DZ29" s="456"/>
      <c r="EA29" s="456"/>
      <c r="EB29" s="456"/>
      <c r="EC29" s="456"/>
      <c r="ED29" s="456"/>
      <c r="EE29" s="456"/>
      <c r="EF29" s="456"/>
      <c r="EG29" s="456"/>
      <c r="EH29" s="456"/>
      <c r="EI29" s="456"/>
      <c r="EJ29" s="456"/>
      <c r="EK29" s="456"/>
      <c r="EL29" s="456"/>
      <c r="EM29" s="456"/>
      <c r="EN29" s="456"/>
      <c r="EO29" s="456"/>
      <c r="EP29" s="456"/>
      <c r="EQ29" s="456"/>
      <c r="ER29" s="456"/>
      <c r="ES29" s="456"/>
      <c r="ET29" s="456"/>
      <c r="EU29" s="456"/>
      <c r="EV29" s="456"/>
      <c r="EW29" s="456"/>
      <c r="EX29" s="456"/>
      <c r="EY29" s="456"/>
      <c r="EZ29" s="456"/>
      <c r="FA29" s="456"/>
      <c r="FB29" s="456"/>
      <c r="FC29" s="456"/>
      <c r="FD29" s="456"/>
      <c r="FE29" s="456"/>
      <c r="FF29" s="456"/>
      <c r="FG29" s="456"/>
      <c r="FH29" s="456"/>
      <c r="FI29" s="456"/>
      <c r="FJ29" s="456"/>
      <c r="FK29" s="456"/>
      <c r="FL29" s="456"/>
      <c r="FM29" s="456"/>
      <c r="FN29" s="456"/>
      <c r="FO29" s="456"/>
      <c r="FP29" s="456"/>
      <c r="FQ29" s="456"/>
      <c r="FR29" s="456"/>
      <c r="FS29" s="456"/>
      <c r="FT29" s="456"/>
      <c r="FU29" s="456"/>
      <c r="FV29" s="456"/>
      <c r="FW29" s="456"/>
      <c r="FX29" s="456"/>
      <c r="FY29" s="456"/>
      <c r="FZ29" s="456"/>
      <c r="GA29" s="456"/>
      <c r="GB29" s="456"/>
      <c r="GC29" s="456"/>
      <c r="GD29" s="456"/>
      <c r="GE29" s="456"/>
      <c r="GF29" s="456"/>
      <c r="GG29" s="456"/>
      <c r="GH29" s="456"/>
      <c r="GI29" s="456"/>
      <c r="GJ29" s="456"/>
      <c r="GK29" s="456"/>
      <c r="GL29" s="456"/>
      <c r="GM29" s="456"/>
      <c r="GN29" s="456"/>
      <c r="GO29" s="456"/>
      <c r="GP29" s="456"/>
      <c r="GQ29" s="456"/>
      <c r="GR29" s="456"/>
      <c r="GS29" s="456"/>
      <c r="GT29" s="456"/>
      <c r="GU29" s="456"/>
      <c r="GV29" s="456"/>
      <c r="GW29" s="456"/>
      <c r="GX29" s="456"/>
      <c r="GY29" s="456"/>
      <c r="GZ29" s="456"/>
      <c r="HA29" s="456"/>
      <c r="HB29" s="456"/>
      <c r="HC29" s="456"/>
      <c r="HD29" s="456"/>
      <c r="HE29" s="456"/>
      <c r="HF29" s="456"/>
      <c r="HG29" s="456"/>
      <c r="HH29" s="456"/>
      <c r="HI29" s="456"/>
      <c r="HJ29" s="456"/>
      <c r="HK29" s="456"/>
      <c r="HL29" s="456"/>
      <c r="HM29" s="456"/>
      <c r="HN29" s="456"/>
      <c r="HO29" s="456"/>
      <c r="HP29" s="456"/>
      <c r="HQ29" s="456"/>
      <c r="HR29" s="456"/>
      <c r="HS29" s="456"/>
      <c r="HT29" s="456"/>
      <c r="HU29" s="456"/>
      <c r="HV29" s="456"/>
      <c r="HW29" s="456"/>
      <c r="HX29" s="456"/>
      <c r="HY29" s="456"/>
      <c r="HZ29" s="456"/>
      <c r="IA29" s="456"/>
      <c r="IB29" s="456"/>
      <c r="IC29" s="456"/>
      <c r="ID29" s="456"/>
      <c r="IE29" s="456"/>
      <c r="IF29" s="456"/>
      <c r="IG29" s="456"/>
      <c r="IH29" s="456"/>
      <c r="II29" s="456"/>
      <c r="IJ29" s="456"/>
      <c r="IK29" s="456"/>
      <c r="IL29" s="456"/>
      <c r="IM29" s="456"/>
    </row>
    <row r="30" spans="1:247" x14ac:dyDescent="0.2">
      <c r="B30" s="27">
        <v>24</v>
      </c>
      <c r="C30" s="459" t="s">
        <v>63</v>
      </c>
      <c r="D30" s="27">
        <v>547</v>
      </c>
      <c r="F30" s="456">
        <f t="shared" ref="F30:F36" si="5">SUM(G30:R30)</f>
        <v>290270276.62</v>
      </c>
      <c r="G30" s="456">
        <f t="shared" ref="G30:R35" si="6">G19+G8</f>
        <v>17896698</v>
      </c>
      <c r="H30" s="456">
        <f t="shared" si="6"/>
        <v>14590442</v>
      </c>
      <c r="I30" s="456">
        <f t="shared" si="6"/>
        <v>12774483</v>
      </c>
      <c r="J30" s="456">
        <f t="shared" si="6"/>
        <v>17911098.84</v>
      </c>
      <c r="K30" s="456">
        <f t="shared" si="6"/>
        <v>10542289</v>
      </c>
      <c r="L30" s="456">
        <f t="shared" si="6"/>
        <v>7918986.3899999997</v>
      </c>
      <c r="M30" s="456">
        <f>M19+M8</f>
        <v>18853629.390000001</v>
      </c>
      <c r="N30" s="456">
        <f t="shared" si="6"/>
        <v>30156347</v>
      </c>
      <c r="O30" s="456">
        <f t="shared" si="6"/>
        <v>39484918</v>
      </c>
      <c r="P30" s="456">
        <f t="shared" si="6"/>
        <v>23005420</v>
      </c>
      <c r="Q30" s="456">
        <f t="shared" si="6"/>
        <v>32681891</v>
      </c>
      <c r="R30" s="456">
        <f t="shared" si="6"/>
        <v>64454074</v>
      </c>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6"/>
      <c r="CH30" s="456"/>
      <c r="CI30" s="456"/>
      <c r="CJ30" s="456"/>
      <c r="CK30" s="456"/>
      <c r="CL30" s="456"/>
      <c r="CM30" s="456"/>
      <c r="CN30" s="456"/>
      <c r="CO30" s="456"/>
      <c r="CP30" s="456"/>
      <c r="CQ30" s="456"/>
      <c r="CR30" s="456"/>
      <c r="CS30" s="456"/>
      <c r="CT30" s="456"/>
      <c r="CU30" s="456"/>
      <c r="CV30" s="456"/>
      <c r="CW30" s="456"/>
      <c r="CX30" s="456"/>
      <c r="CY30" s="456"/>
      <c r="CZ30" s="456"/>
      <c r="DA30" s="456"/>
      <c r="DB30" s="456"/>
      <c r="DC30" s="456"/>
      <c r="DD30" s="456"/>
      <c r="DE30" s="456"/>
      <c r="DF30" s="456"/>
      <c r="DG30" s="456"/>
      <c r="DH30" s="456"/>
      <c r="DI30" s="456"/>
      <c r="DJ30" s="456"/>
      <c r="DK30" s="456"/>
      <c r="DL30" s="456"/>
      <c r="DM30" s="456"/>
      <c r="DN30" s="456"/>
      <c r="DO30" s="456"/>
      <c r="DP30" s="456"/>
      <c r="DQ30" s="456"/>
      <c r="DR30" s="456"/>
      <c r="DS30" s="456"/>
      <c r="DT30" s="456"/>
      <c r="DU30" s="456"/>
      <c r="DV30" s="456"/>
      <c r="DW30" s="456"/>
      <c r="DX30" s="456"/>
      <c r="DY30" s="456"/>
      <c r="DZ30" s="456"/>
      <c r="EA30" s="456"/>
      <c r="EB30" s="456"/>
      <c r="EC30" s="456"/>
      <c r="ED30" s="456"/>
      <c r="EE30" s="456"/>
      <c r="EF30" s="456"/>
      <c r="EG30" s="456"/>
      <c r="EH30" s="456"/>
      <c r="EI30" s="456"/>
      <c r="EJ30" s="456"/>
      <c r="EK30" s="456"/>
      <c r="EL30" s="456"/>
      <c r="EM30" s="456"/>
      <c r="EN30" s="456"/>
      <c r="EO30" s="456"/>
      <c r="EP30" s="456"/>
      <c r="EQ30" s="456"/>
      <c r="ER30" s="456"/>
      <c r="ES30" s="456"/>
      <c r="ET30" s="456"/>
      <c r="EU30" s="456"/>
      <c r="EV30" s="456"/>
      <c r="EW30" s="456"/>
      <c r="EX30" s="456"/>
      <c r="EY30" s="456"/>
      <c r="EZ30" s="456"/>
      <c r="FA30" s="456"/>
      <c r="FB30" s="456"/>
      <c r="FC30" s="456"/>
      <c r="FD30" s="456"/>
      <c r="FE30" s="456"/>
      <c r="FF30" s="456"/>
      <c r="FG30" s="456"/>
      <c r="FH30" s="456"/>
      <c r="FI30" s="456"/>
      <c r="FJ30" s="456"/>
      <c r="FK30" s="456"/>
      <c r="FL30" s="456"/>
      <c r="FM30" s="456"/>
      <c r="FN30" s="456"/>
      <c r="FO30" s="456"/>
      <c r="FP30" s="456"/>
      <c r="FQ30" s="456"/>
      <c r="FR30" s="456"/>
      <c r="FS30" s="456"/>
      <c r="FT30" s="456"/>
      <c r="FU30" s="456"/>
      <c r="FV30" s="456"/>
      <c r="FW30" s="456"/>
      <c r="FX30" s="456"/>
      <c r="FY30" s="456"/>
      <c r="FZ30" s="456"/>
      <c r="GA30" s="456"/>
      <c r="GB30" s="456"/>
      <c r="GC30" s="456"/>
      <c r="GD30" s="456"/>
      <c r="GE30" s="456"/>
      <c r="GF30" s="456"/>
      <c r="GG30" s="456"/>
      <c r="GH30" s="456"/>
      <c r="GI30" s="456"/>
      <c r="GJ30" s="456"/>
      <c r="GK30" s="456"/>
      <c r="GL30" s="456"/>
      <c r="GM30" s="456"/>
      <c r="GN30" s="456"/>
      <c r="GO30" s="456"/>
      <c r="GP30" s="456"/>
      <c r="GQ30" s="456"/>
      <c r="GR30" s="456"/>
      <c r="GS30" s="456"/>
      <c r="GT30" s="456"/>
      <c r="GU30" s="456"/>
      <c r="GV30" s="456"/>
      <c r="GW30" s="456"/>
      <c r="GX30" s="456"/>
      <c r="GY30" s="456"/>
      <c r="GZ30" s="456"/>
      <c r="HA30" s="456"/>
      <c r="HB30" s="456"/>
      <c r="HC30" s="456"/>
      <c r="HD30" s="456"/>
      <c r="HE30" s="456"/>
      <c r="HF30" s="456"/>
      <c r="HG30" s="456"/>
      <c r="HH30" s="456"/>
      <c r="HI30" s="456"/>
      <c r="HJ30" s="456"/>
      <c r="HK30" s="456"/>
      <c r="HL30" s="456"/>
      <c r="HM30" s="456"/>
      <c r="HN30" s="456"/>
      <c r="HO30" s="456"/>
      <c r="HP30" s="456"/>
      <c r="HQ30" s="456"/>
      <c r="HR30" s="456"/>
      <c r="HS30" s="456"/>
      <c r="HT30" s="456"/>
      <c r="HU30" s="456"/>
      <c r="HV30" s="456"/>
      <c r="HW30" s="456"/>
      <c r="HX30" s="456"/>
      <c r="HY30" s="456"/>
      <c r="HZ30" s="456"/>
      <c r="IA30" s="456"/>
      <c r="IB30" s="456"/>
      <c r="IC30" s="456"/>
      <c r="ID30" s="456"/>
      <c r="IE30" s="456"/>
      <c r="IF30" s="456"/>
      <c r="IG30" s="456"/>
      <c r="IH30" s="456"/>
      <c r="II30" s="456"/>
      <c r="IJ30" s="456"/>
      <c r="IK30" s="456"/>
      <c r="IL30" s="456"/>
      <c r="IM30" s="456"/>
    </row>
    <row r="31" spans="1:247" x14ac:dyDescent="0.2">
      <c r="B31" s="27">
        <v>25</v>
      </c>
      <c r="C31" s="461" t="s">
        <v>64</v>
      </c>
      <c r="D31" s="27">
        <v>555</v>
      </c>
      <c r="F31" s="456">
        <f t="shared" si="5"/>
        <v>865752082.88999999</v>
      </c>
      <c r="G31" s="456">
        <f t="shared" si="6"/>
        <v>70076933</v>
      </c>
      <c r="H31" s="456">
        <f t="shared" si="6"/>
        <v>61614301</v>
      </c>
      <c r="I31" s="456">
        <f t="shared" si="6"/>
        <v>51733759</v>
      </c>
      <c r="J31" s="456">
        <f t="shared" si="6"/>
        <v>57592541.259999998</v>
      </c>
      <c r="K31" s="456">
        <f t="shared" si="6"/>
        <v>51448349</v>
      </c>
      <c r="L31" s="456">
        <f t="shared" si="6"/>
        <v>52093091.210000001</v>
      </c>
      <c r="M31" s="456">
        <f>M20+M9</f>
        <v>62153044.420000002</v>
      </c>
      <c r="N31" s="456">
        <f t="shared" si="6"/>
        <v>63537582</v>
      </c>
      <c r="O31" s="456">
        <f t="shared" si="6"/>
        <v>68620021</v>
      </c>
      <c r="P31" s="456">
        <f t="shared" si="6"/>
        <v>57086063</v>
      </c>
      <c r="Q31" s="456">
        <f t="shared" si="6"/>
        <v>89354120</v>
      </c>
      <c r="R31" s="456">
        <f t="shared" si="6"/>
        <v>180442278</v>
      </c>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456"/>
      <c r="BQ31" s="456"/>
      <c r="BR31" s="456"/>
      <c r="BS31" s="456"/>
      <c r="BT31" s="456"/>
      <c r="BU31" s="456"/>
      <c r="BV31" s="456"/>
      <c r="BW31" s="456"/>
      <c r="BX31" s="456"/>
      <c r="BY31" s="456"/>
      <c r="BZ31" s="456"/>
      <c r="CA31" s="456"/>
      <c r="CB31" s="456"/>
      <c r="CC31" s="456"/>
      <c r="CD31" s="456"/>
      <c r="CE31" s="456"/>
      <c r="CF31" s="456"/>
      <c r="CG31" s="456"/>
      <c r="CH31" s="456"/>
      <c r="CI31" s="456"/>
      <c r="CJ31" s="456"/>
      <c r="CK31" s="456"/>
      <c r="CL31" s="456"/>
      <c r="CM31" s="456"/>
      <c r="CN31" s="456"/>
      <c r="CO31" s="456"/>
      <c r="CP31" s="456"/>
      <c r="CQ31" s="456"/>
      <c r="CR31" s="456"/>
      <c r="CS31" s="456"/>
      <c r="CT31" s="456"/>
      <c r="CU31" s="456"/>
      <c r="CV31" s="456"/>
      <c r="CW31" s="456"/>
      <c r="CX31" s="456"/>
      <c r="CY31" s="456"/>
      <c r="CZ31" s="456"/>
      <c r="DA31" s="456"/>
      <c r="DB31" s="456"/>
      <c r="DC31" s="456"/>
      <c r="DD31" s="456"/>
      <c r="DE31" s="456"/>
      <c r="DF31" s="456"/>
      <c r="DG31" s="456"/>
      <c r="DH31" s="456"/>
      <c r="DI31" s="456"/>
      <c r="DJ31" s="456"/>
      <c r="DK31" s="456"/>
      <c r="DL31" s="456"/>
      <c r="DM31" s="456"/>
      <c r="DN31" s="456"/>
      <c r="DO31" s="456"/>
      <c r="DP31" s="456"/>
      <c r="DQ31" s="456"/>
      <c r="DR31" s="456"/>
      <c r="DS31" s="456"/>
      <c r="DT31" s="456"/>
      <c r="DU31" s="456"/>
      <c r="DV31" s="456"/>
      <c r="DW31" s="456"/>
      <c r="DX31" s="456"/>
      <c r="DY31" s="456"/>
      <c r="DZ31" s="456"/>
      <c r="EA31" s="456"/>
      <c r="EB31" s="456"/>
      <c r="EC31" s="456"/>
      <c r="ED31" s="456"/>
      <c r="EE31" s="456"/>
      <c r="EF31" s="456"/>
      <c r="EG31" s="456"/>
      <c r="EH31" s="456"/>
      <c r="EI31" s="456"/>
      <c r="EJ31" s="456"/>
      <c r="EK31" s="456"/>
      <c r="EL31" s="456"/>
      <c r="EM31" s="456"/>
      <c r="EN31" s="456"/>
      <c r="EO31" s="456"/>
      <c r="EP31" s="456"/>
      <c r="EQ31" s="456"/>
      <c r="ER31" s="456"/>
      <c r="ES31" s="456"/>
      <c r="ET31" s="456"/>
      <c r="EU31" s="456"/>
      <c r="EV31" s="456"/>
      <c r="EW31" s="456"/>
      <c r="EX31" s="456"/>
      <c r="EY31" s="456"/>
      <c r="EZ31" s="456"/>
      <c r="FA31" s="456"/>
      <c r="FB31" s="456"/>
      <c r="FC31" s="456"/>
      <c r="FD31" s="456"/>
      <c r="FE31" s="456"/>
      <c r="FF31" s="456"/>
      <c r="FG31" s="456"/>
      <c r="FH31" s="456"/>
      <c r="FI31" s="456"/>
      <c r="FJ31" s="456"/>
      <c r="FK31" s="456"/>
      <c r="FL31" s="456"/>
      <c r="FM31" s="456"/>
      <c r="FN31" s="456"/>
      <c r="FO31" s="456"/>
      <c r="FP31" s="456"/>
      <c r="FQ31" s="456"/>
      <c r="FR31" s="456"/>
      <c r="FS31" s="456"/>
      <c r="FT31" s="456"/>
      <c r="FU31" s="456"/>
      <c r="FV31" s="456"/>
      <c r="FW31" s="456"/>
      <c r="FX31" s="456"/>
      <c r="FY31" s="456"/>
      <c r="FZ31" s="456"/>
      <c r="GA31" s="456"/>
      <c r="GB31" s="456"/>
      <c r="GC31" s="456"/>
      <c r="GD31" s="456"/>
      <c r="GE31" s="456"/>
      <c r="GF31" s="456"/>
      <c r="GG31" s="456"/>
      <c r="GH31" s="456"/>
      <c r="GI31" s="456"/>
      <c r="GJ31" s="456"/>
      <c r="GK31" s="456"/>
      <c r="GL31" s="456"/>
      <c r="GM31" s="456"/>
      <c r="GN31" s="456"/>
      <c r="GO31" s="456"/>
      <c r="GP31" s="456"/>
      <c r="GQ31" s="456"/>
      <c r="GR31" s="456"/>
      <c r="GS31" s="456"/>
      <c r="GT31" s="456"/>
      <c r="GU31" s="456"/>
      <c r="GV31" s="456"/>
      <c r="GW31" s="456"/>
      <c r="GX31" s="456"/>
      <c r="GY31" s="456"/>
      <c r="GZ31" s="456"/>
      <c r="HA31" s="456"/>
      <c r="HB31" s="456"/>
      <c r="HC31" s="456"/>
      <c r="HD31" s="456"/>
      <c r="HE31" s="456"/>
      <c r="HF31" s="456"/>
      <c r="HG31" s="456"/>
      <c r="HH31" s="456"/>
      <c r="HI31" s="456"/>
      <c r="HJ31" s="456"/>
      <c r="HK31" s="456"/>
      <c r="HL31" s="456"/>
      <c r="HM31" s="456"/>
      <c r="HN31" s="456"/>
      <c r="HO31" s="456"/>
      <c r="HP31" s="456"/>
      <c r="HQ31" s="456"/>
      <c r="HR31" s="456"/>
      <c r="HS31" s="456"/>
      <c r="HT31" s="456"/>
      <c r="HU31" s="456"/>
      <c r="HV31" s="456"/>
      <c r="HW31" s="456"/>
      <c r="HX31" s="456"/>
      <c r="HY31" s="456"/>
      <c r="HZ31" s="456"/>
      <c r="IA31" s="456"/>
      <c r="IB31" s="456"/>
      <c r="IC31" s="456"/>
      <c r="ID31" s="456"/>
      <c r="IE31" s="456"/>
      <c r="IF31" s="456"/>
      <c r="IG31" s="456"/>
      <c r="IH31" s="456"/>
      <c r="II31" s="456"/>
      <c r="IJ31" s="456"/>
      <c r="IK31" s="456"/>
      <c r="IL31" s="456"/>
      <c r="IM31" s="456"/>
    </row>
    <row r="32" spans="1:247" x14ac:dyDescent="0.2">
      <c r="B32" s="27">
        <v>26</v>
      </c>
      <c r="C32" s="459" t="s">
        <v>65</v>
      </c>
      <c r="D32" s="477" t="s">
        <v>66</v>
      </c>
      <c r="F32" s="456">
        <f t="shared" si="5"/>
        <v>-111337131.27000001</v>
      </c>
      <c r="G32" s="456">
        <f t="shared" si="6"/>
        <v>-11276177</v>
      </c>
      <c r="H32" s="456">
        <f>H21+H10</f>
        <v>-5243222</v>
      </c>
      <c r="I32" s="456">
        <f t="shared" si="6"/>
        <v>-4952903</v>
      </c>
      <c r="J32" s="456">
        <f t="shared" si="6"/>
        <v>-3704161.45</v>
      </c>
      <c r="K32" s="456">
        <f t="shared" si="6"/>
        <v>-5660480</v>
      </c>
      <c r="L32" s="456">
        <f t="shared" si="6"/>
        <v>-13062725.67</v>
      </c>
      <c r="M32" s="456">
        <f t="shared" si="6"/>
        <v>-14095694.15</v>
      </c>
      <c r="N32" s="456">
        <f t="shared" si="6"/>
        <v>-12695782</v>
      </c>
      <c r="O32" s="456">
        <f t="shared" si="6"/>
        <v>-7149944</v>
      </c>
      <c r="P32" s="456">
        <f t="shared" si="6"/>
        <v>-741094</v>
      </c>
      <c r="Q32" s="456">
        <f>Q21+Q10</f>
        <v>-8932720.4000000004</v>
      </c>
      <c r="R32" s="456">
        <f>R21+R10</f>
        <v>-23822227.600000001</v>
      </c>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56"/>
      <c r="BQ32" s="456"/>
      <c r="BR32" s="456"/>
      <c r="BS32" s="456"/>
      <c r="BT32" s="456"/>
      <c r="BU32" s="456"/>
      <c r="BV32" s="456"/>
      <c r="BW32" s="456"/>
      <c r="BX32" s="456"/>
      <c r="BY32" s="456"/>
      <c r="BZ32" s="456"/>
      <c r="CA32" s="456"/>
      <c r="CB32" s="456"/>
      <c r="CC32" s="456"/>
      <c r="CD32" s="456"/>
      <c r="CE32" s="456"/>
      <c r="CF32" s="456"/>
      <c r="CG32" s="456"/>
      <c r="CH32" s="456"/>
      <c r="CI32" s="456"/>
      <c r="CJ32" s="456"/>
      <c r="CK32" s="456"/>
      <c r="CL32" s="456"/>
      <c r="CM32" s="456"/>
      <c r="CN32" s="456"/>
      <c r="CO32" s="456"/>
      <c r="CP32" s="456"/>
      <c r="CQ32" s="456"/>
      <c r="CR32" s="456"/>
      <c r="CS32" s="456"/>
      <c r="CT32" s="456"/>
      <c r="CU32" s="456"/>
      <c r="CV32" s="456"/>
      <c r="CW32" s="456"/>
      <c r="CX32" s="456"/>
      <c r="CY32" s="456"/>
      <c r="CZ32" s="456"/>
      <c r="DA32" s="456"/>
      <c r="DB32" s="456"/>
      <c r="DC32" s="456"/>
      <c r="DD32" s="456"/>
      <c r="DE32" s="456"/>
      <c r="DF32" s="456"/>
      <c r="DG32" s="456"/>
      <c r="DH32" s="456"/>
      <c r="DI32" s="456"/>
      <c r="DJ32" s="456"/>
      <c r="DK32" s="456"/>
      <c r="DL32" s="456"/>
      <c r="DM32" s="456"/>
      <c r="DN32" s="456"/>
      <c r="DO32" s="456"/>
      <c r="DP32" s="456"/>
      <c r="DQ32" s="456"/>
      <c r="DR32" s="456"/>
      <c r="DS32" s="456"/>
      <c r="DT32" s="456"/>
      <c r="DU32" s="456"/>
      <c r="DV32" s="456"/>
      <c r="DW32" s="456"/>
      <c r="DX32" s="456"/>
      <c r="DY32" s="456"/>
      <c r="DZ32" s="456"/>
      <c r="EA32" s="456"/>
      <c r="EB32" s="456"/>
      <c r="EC32" s="456"/>
      <c r="ED32" s="456"/>
      <c r="EE32" s="456"/>
      <c r="EF32" s="456"/>
      <c r="EG32" s="456"/>
      <c r="EH32" s="456"/>
      <c r="EI32" s="456"/>
      <c r="EJ32" s="456"/>
      <c r="EK32" s="456"/>
      <c r="EL32" s="456"/>
      <c r="EM32" s="456"/>
      <c r="EN32" s="456"/>
      <c r="EO32" s="456"/>
      <c r="EP32" s="456"/>
      <c r="EQ32" s="456"/>
      <c r="ER32" s="456"/>
      <c r="ES32" s="456"/>
      <c r="ET32" s="456"/>
      <c r="EU32" s="456"/>
      <c r="EV32" s="456"/>
      <c r="EW32" s="456"/>
      <c r="EX32" s="456"/>
      <c r="EY32" s="456"/>
      <c r="EZ32" s="456"/>
      <c r="FA32" s="456"/>
      <c r="FB32" s="456"/>
      <c r="FC32" s="456"/>
      <c r="FD32" s="456"/>
      <c r="FE32" s="456"/>
      <c r="FF32" s="456"/>
      <c r="FG32" s="456"/>
      <c r="FH32" s="456"/>
      <c r="FI32" s="456"/>
      <c r="FJ32" s="456"/>
      <c r="FK32" s="456"/>
      <c r="FL32" s="456"/>
      <c r="FM32" s="456"/>
      <c r="FN32" s="456"/>
      <c r="FO32" s="456"/>
      <c r="FP32" s="456"/>
      <c r="FQ32" s="456"/>
      <c r="FR32" s="456"/>
      <c r="FS32" s="456"/>
      <c r="FT32" s="456"/>
      <c r="FU32" s="456"/>
      <c r="FV32" s="456"/>
      <c r="FW32" s="456"/>
      <c r="FX32" s="456"/>
      <c r="FY32" s="456"/>
      <c r="FZ32" s="456"/>
      <c r="GA32" s="456"/>
      <c r="GB32" s="456"/>
      <c r="GC32" s="456"/>
      <c r="GD32" s="456"/>
      <c r="GE32" s="456"/>
      <c r="GF32" s="456"/>
      <c r="GG32" s="456"/>
      <c r="GH32" s="456"/>
      <c r="GI32" s="456"/>
      <c r="GJ32" s="456"/>
      <c r="GK32" s="456"/>
      <c r="GL32" s="456"/>
      <c r="GM32" s="456"/>
      <c r="GN32" s="456"/>
      <c r="GO32" s="456"/>
      <c r="GP32" s="456"/>
      <c r="GQ32" s="456"/>
      <c r="GR32" s="456"/>
      <c r="GS32" s="456"/>
      <c r="GT32" s="456"/>
      <c r="GU32" s="456"/>
      <c r="GV32" s="456"/>
      <c r="GW32" s="456"/>
      <c r="GX32" s="456"/>
      <c r="GY32" s="456"/>
      <c r="GZ32" s="456"/>
      <c r="HA32" s="456"/>
      <c r="HB32" s="456"/>
      <c r="HC32" s="456"/>
      <c r="HD32" s="456"/>
      <c r="HE32" s="456"/>
      <c r="HF32" s="456"/>
      <c r="HG32" s="456"/>
      <c r="HH32" s="456"/>
      <c r="HI32" s="456"/>
      <c r="HJ32" s="456"/>
      <c r="HK32" s="456"/>
      <c r="HL32" s="456"/>
      <c r="HM32" s="456"/>
      <c r="HN32" s="456"/>
      <c r="HO32" s="456"/>
      <c r="HP32" s="456"/>
      <c r="HQ32" s="456"/>
      <c r="HR32" s="456"/>
      <c r="HS32" s="456"/>
      <c r="HT32" s="456"/>
      <c r="HU32" s="456"/>
      <c r="HV32" s="456"/>
      <c r="HW32" s="456"/>
      <c r="HX32" s="456"/>
      <c r="HY32" s="456"/>
      <c r="HZ32" s="456"/>
      <c r="IA32" s="456"/>
      <c r="IB32" s="456"/>
      <c r="IC32" s="456"/>
      <c r="ID32" s="456"/>
      <c r="IE32" s="456"/>
      <c r="IF32" s="456"/>
      <c r="IG32" s="456"/>
      <c r="IH32" s="456"/>
      <c r="II32" s="456"/>
      <c r="IJ32" s="456"/>
      <c r="IK32" s="456"/>
      <c r="IL32" s="456"/>
      <c r="IM32" s="456"/>
    </row>
    <row r="33" spans="2:247" x14ac:dyDescent="0.2">
      <c r="B33" s="27">
        <v>27</v>
      </c>
      <c r="C33" s="459" t="s">
        <v>67</v>
      </c>
      <c r="D33" s="27">
        <v>55700003</v>
      </c>
      <c r="F33" s="456">
        <f t="shared" si="5"/>
        <v>365730.49</v>
      </c>
      <c r="G33" s="456">
        <f t="shared" si="6"/>
        <v>31519</v>
      </c>
      <c r="H33" s="456">
        <f t="shared" si="6"/>
        <v>21301</v>
      </c>
      <c r="I33" s="456">
        <f t="shared" si="6"/>
        <v>25176</v>
      </c>
      <c r="J33" s="456">
        <f t="shared" si="6"/>
        <v>22644.75</v>
      </c>
      <c r="K33" s="456">
        <f t="shared" si="6"/>
        <v>36215</v>
      </c>
      <c r="L33" s="456">
        <f t="shared" si="6"/>
        <v>23322.48</v>
      </c>
      <c r="M33" s="456">
        <f t="shared" si="6"/>
        <v>29337.26</v>
      </c>
      <c r="N33" s="456">
        <f t="shared" si="6"/>
        <v>34581</v>
      </c>
      <c r="O33" s="456">
        <f t="shared" si="6"/>
        <v>37522</v>
      </c>
      <c r="P33" s="456">
        <f t="shared" si="6"/>
        <v>28495</v>
      </c>
      <c r="Q33" s="456">
        <f t="shared" si="6"/>
        <v>47816</v>
      </c>
      <c r="R33" s="456">
        <f t="shared" si="6"/>
        <v>27801</v>
      </c>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6"/>
      <c r="BQ33" s="456"/>
      <c r="BR33" s="456"/>
      <c r="BS33" s="456"/>
      <c r="BT33" s="456"/>
      <c r="BU33" s="456"/>
      <c r="BV33" s="456"/>
      <c r="BW33" s="456"/>
      <c r="BX33" s="456"/>
      <c r="BY33" s="456"/>
      <c r="BZ33" s="456"/>
      <c r="CA33" s="456"/>
      <c r="CB33" s="456"/>
      <c r="CC33" s="456"/>
      <c r="CD33" s="456"/>
      <c r="CE33" s="456"/>
      <c r="CF33" s="456"/>
      <c r="CG33" s="456"/>
      <c r="CH33" s="456"/>
      <c r="CI33" s="456"/>
      <c r="CJ33" s="456"/>
      <c r="CK33" s="456"/>
      <c r="CL33" s="456"/>
      <c r="CM33" s="456"/>
      <c r="CN33" s="456"/>
      <c r="CO33" s="456"/>
      <c r="CP33" s="456"/>
      <c r="CQ33" s="456"/>
      <c r="CR33" s="456"/>
      <c r="CS33" s="456"/>
      <c r="CT33" s="456"/>
      <c r="CU33" s="456"/>
      <c r="CV33" s="456"/>
      <c r="CW33" s="456"/>
      <c r="CX33" s="456"/>
      <c r="CY33" s="456"/>
      <c r="CZ33" s="456"/>
      <c r="DA33" s="456"/>
      <c r="DB33" s="456"/>
      <c r="DC33" s="456"/>
      <c r="DD33" s="456"/>
      <c r="DE33" s="456"/>
      <c r="DF33" s="456"/>
      <c r="DG33" s="456"/>
      <c r="DH33" s="456"/>
      <c r="DI33" s="456"/>
      <c r="DJ33" s="456"/>
      <c r="DK33" s="456"/>
      <c r="DL33" s="456"/>
      <c r="DM33" s="456"/>
      <c r="DN33" s="456"/>
      <c r="DO33" s="456"/>
      <c r="DP33" s="456"/>
      <c r="DQ33" s="456"/>
      <c r="DR33" s="456"/>
      <c r="DS33" s="456"/>
      <c r="DT33" s="456"/>
      <c r="DU33" s="456"/>
      <c r="DV33" s="456"/>
      <c r="DW33" s="456"/>
      <c r="DX33" s="456"/>
      <c r="DY33" s="456"/>
      <c r="DZ33" s="456"/>
      <c r="EA33" s="456"/>
      <c r="EB33" s="456"/>
      <c r="EC33" s="456"/>
      <c r="ED33" s="456"/>
      <c r="EE33" s="456"/>
      <c r="EF33" s="456"/>
      <c r="EG33" s="456"/>
      <c r="EH33" s="456"/>
      <c r="EI33" s="456"/>
      <c r="EJ33" s="456"/>
      <c r="EK33" s="456"/>
      <c r="EL33" s="456"/>
      <c r="EM33" s="456"/>
      <c r="EN33" s="456"/>
      <c r="EO33" s="456"/>
      <c r="EP33" s="456"/>
      <c r="EQ33" s="456"/>
      <c r="ER33" s="456"/>
      <c r="ES33" s="456"/>
      <c r="ET33" s="456"/>
      <c r="EU33" s="456"/>
      <c r="EV33" s="456"/>
      <c r="EW33" s="456"/>
      <c r="EX33" s="456"/>
      <c r="EY33" s="456"/>
      <c r="EZ33" s="456"/>
      <c r="FA33" s="456"/>
      <c r="FB33" s="456"/>
      <c r="FC33" s="456"/>
      <c r="FD33" s="456"/>
      <c r="FE33" s="456"/>
      <c r="FF33" s="456"/>
      <c r="FG33" s="456"/>
      <c r="FH33" s="456"/>
      <c r="FI33" s="456"/>
      <c r="FJ33" s="456"/>
      <c r="FK33" s="456"/>
      <c r="FL33" s="456"/>
      <c r="FM33" s="456"/>
      <c r="FN33" s="456"/>
      <c r="FO33" s="456"/>
      <c r="FP33" s="456"/>
      <c r="FQ33" s="456"/>
      <c r="FR33" s="456"/>
      <c r="FS33" s="456"/>
      <c r="FT33" s="456"/>
      <c r="FU33" s="456"/>
      <c r="FV33" s="456"/>
      <c r="FW33" s="456"/>
      <c r="FX33" s="456"/>
      <c r="FY33" s="456"/>
      <c r="FZ33" s="456"/>
      <c r="GA33" s="456"/>
      <c r="GB33" s="456"/>
      <c r="GC33" s="456"/>
      <c r="GD33" s="456"/>
      <c r="GE33" s="456"/>
      <c r="GF33" s="456"/>
      <c r="GG33" s="456"/>
      <c r="GH33" s="456"/>
      <c r="GI33" s="456"/>
      <c r="GJ33" s="456"/>
      <c r="GK33" s="456"/>
      <c r="GL33" s="456"/>
      <c r="GM33" s="456"/>
      <c r="GN33" s="456"/>
      <c r="GO33" s="456"/>
      <c r="GP33" s="456"/>
      <c r="GQ33" s="456"/>
      <c r="GR33" s="456"/>
      <c r="GS33" s="456"/>
      <c r="GT33" s="456"/>
      <c r="GU33" s="456"/>
      <c r="GV33" s="456"/>
      <c r="GW33" s="456"/>
      <c r="GX33" s="456"/>
      <c r="GY33" s="456"/>
      <c r="GZ33" s="456"/>
      <c r="HA33" s="456"/>
      <c r="HB33" s="456"/>
      <c r="HC33" s="456"/>
      <c r="HD33" s="456"/>
      <c r="HE33" s="456"/>
      <c r="HF33" s="456"/>
      <c r="HG33" s="456"/>
      <c r="HH33" s="456"/>
      <c r="HI33" s="456"/>
      <c r="HJ33" s="456"/>
      <c r="HK33" s="456"/>
      <c r="HL33" s="456"/>
      <c r="HM33" s="456"/>
      <c r="HN33" s="456"/>
      <c r="HO33" s="456"/>
      <c r="HP33" s="456"/>
      <c r="HQ33" s="456"/>
      <c r="HR33" s="456"/>
      <c r="HS33" s="456"/>
      <c r="HT33" s="456"/>
      <c r="HU33" s="456"/>
      <c r="HV33" s="456"/>
      <c r="HW33" s="456"/>
      <c r="HX33" s="456"/>
      <c r="HY33" s="456"/>
      <c r="HZ33" s="456"/>
      <c r="IA33" s="456"/>
      <c r="IB33" s="456"/>
      <c r="IC33" s="456"/>
      <c r="ID33" s="456"/>
      <c r="IE33" s="456"/>
      <c r="IF33" s="456"/>
      <c r="IG33" s="456"/>
      <c r="IH33" s="456"/>
      <c r="II33" s="456"/>
      <c r="IJ33" s="456"/>
      <c r="IK33" s="456"/>
      <c r="IL33" s="456"/>
      <c r="IM33" s="456"/>
    </row>
    <row r="34" spans="2:247" x14ac:dyDescent="0.2">
      <c r="B34" s="27">
        <v>28</v>
      </c>
      <c r="C34" s="459" t="s">
        <v>68</v>
      </c>
      <c r="D34" s="27">
        <v>447</v>
      </c>
      <c r="F34" s="456">
        <f t="shared" si="5"/>
        <v>-328000962.53999996</v>
      </c>
      <c r="G34" s="456">
        <f t="shared" si="6"/>
        <v>-5887253</v>
      </c>
      <c r="H34" s="456">
        <f t="shared" si="6"/>
        <v>-5860741</v>
      </c>
      <c r="I34" s="456">
        <f t="shared" si="6"/>
        <v>-4580940</v>
      </c>
      <c r="J34" s="456">
        <f t="shared" si="6"/>
        <v>-6789859</v>
      </c>
      <c r="K34" s="456">
        <f t="shared" si="6"/>
        <v>-6881643</v>
      </c>
      <c r="L34" s="456">
        <f t="shared" si="6"/>
        <v>-5850928.0199999996</v>
      </c>
      <c r="M34" s="456">
        <f t="shared" si="6"/>
        <v>-21497233.420000002</v>
      </c>
      <c r="N34" s="456">
        <f t="shared" si="6"/>
        <v>-33473921</v>
      </c>
      <c r="O34" s="456">
        <f>O23+O12</f>
        <v>-79638070</v>
      </c>
      <c r="P34" s="456">
        <f t="shared" si="6"/>
        <v>-25151326</v>
      </c>
      <c r="Q34" s="456">
        <f t="shared" si="6"/>
        <v>-38070194</v>
      </c>
      <c r="R34" s="456">
        <f t="shared" si="6"/>
        <v>-94318854.099999994</v>
      </c>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6"/>
      <c r="CB34" s="456"/>
      <c r="CC34" s="456"/>
      <c r="CD34" s="456"/>
      <c r="CE34" s="456"/>
      <c r="CF34" s="456"/>
      <c r="CG34" s="456"/>
      <c r="CH34" s="456"/>
      <c r="CI34" s="456"/>
      <c r="CJ34" s="456"/>
      <c r="CK34" s="456"/>
      <c r="CL34" s="456"/>
      <c r="CM34" s="456"/>
      <c r="CN34" s="456"/>
      <c r="CO34" s="456"/>
      <c r="CP34" s="456"/>
      <c r="CQ34" s="456"/>
      <c r="CR34" s="456"/>
      <c r="CS34" s="456"/>
      <c r="CT34" s="456"/>
      <c r="CU34" s="456"/>
      <c r="CV34" s="456"/>
      <c r="CW34" s="456"/>
      <c r="CX34" s="456"/>
      <c r="CY34" s="456"/>
      <c r="CZ34" s="456"/>
      <c r="DA34" s="456"/>
      <c r="DB34" s="456"/>
      <c r="DC34" s="456"/>
      <c r="DD34" s="456"/>
      <c r="DE34" s="456"/>
      <c r="DF34" s="456"/>
      <c r="DG34" s="456"/>
      <c r="DH34" s="456"/>
      <c r="DI34" s="456"/>
      <c r="DJ34" s="456"/>
      <c r="DK34" s="456"/>
      <c r="DL34" s="456"/>
      <c r="DM34" s="456"/>
      <c r="DN34" s="456"/>
      <c r="DO34" s="456"/>
      <c r="DP34" s="456"/>
      <c r="DQ34" s="456"/>
      <c r="DR34" s="456"/>
      <c r="DS34" s="456"/>
      <c r="DT34" s="456"/>
      <c r="DU34" s="456"/>
      <c r="DV34" s="456"/>
      <c r="DW34" s="456"/>
      <c r="DX34" s="456"/>
      <c r="DY34" s="456"/>
      <c r="DZ34" s="456"/>
      <c r="EA34" s="456"/>
      <c r="EB34" s="456"/>
      <c r="EC34" s="456"/>
      <c r="ED34" s="456"/>
      <c r="EE34" s="456"/>
      <c r="EF34" s="456"/>
      <c r="EG34" s="456"/>
      <c r="EH34" s="456"/>
      <c r="EI34" s="456"/>
      <c r="EJ34" s="456"/>
      <c r="EK34" s="456"/>
      <c r="EL34" s="456"/>
      <c r="EM34" s="456"/>
      <c r="EN34" s="456"/>
      <c r="EO34" s="456"/>
      <c r="EP34" s="456"/>
      <c r="EQ34" s="456"/>
      <c r="ER34" s="456"/>
      <c r="ES34" s="456"/>
      <c r="ET34" s="456"/>
      <c r="EU34" s="456"/>
      <c r="EV34" s="456"/>
      <c r="EW34" s="456"/>
      <c r="EX34" s="456"/>
      <c r="EY34" s="456"/>
      <c r="EZ34" s="456"/>
      <c r="FA34" s="456"/>
      <c r="FB34" s="456"/>
      <c r="FC34" s="456"/>
      <c r="FD34" s="456"/>
      <c r="FE34" s="456"/>
      <c r="FF34" s="456"/>
      <c r="FG34" s="456"/>
      <c r="FH34" s="456"/>
      <c r="FI34" s="456"/>
      <c r="FJ34" s="456"/>
      <c r="FK34" s="456"/>
      <c r="FL34" s="456"/>
      <c r="FM34" s="456"/>
      <c r="FN34" s="456"/>
      <c r="FO34" s="456"/>
      <c r="FP34" s="456"/>
      <c r="FQ34" s="456"/>
      <c r="FR34" s="456"/>
      <c r="FS34" s="456"/>
      <c r="FT34" s="456"/>
      <c r="FU34" s="456"/>
      <c r="FV34" s="456"/>
      <c r="FW34" s="456"/>
      <c r="FX34" s="456"/>
      <c r="FY34" s="456"/>
      <c r="FZ34" s="456"/>
      <c r="GA34" s="456"/>
      <c r="GB34" s="456"/>
      <c r="GC34" s="456"/>
      <c r="GD34" s="456"/>
      <c r="GE34" s="456"/>
      <c r="GF34" s="456"/>
      <c r="GG34" s="456"/>
      <c r="GH34" s="456"/>
      <c r="GI34" s="456"/>
      <c r="GJ34" s="456"/>
      <c r="GK34" s="456"/>
      <c r="GL34" s="456"/>
      <c r="GM34" s="456"/>
      <c r="GN34" s="456"/>
      <c r="GO34" s="456"/>
      <c r="GP34" s="456"/>
      <c r="GQ34" s="456"/>
      <c r="GR34" s="456"/>
      <c r="GS34" s="456"/>
      <c r="GT34" s="456"/>
      <c r="GU34" s="456"/>
      <c r="GV34" s="456"/>
      <c r="GW34" s="456"/>
      <c r="GX34" s="456"/>
      <c r="GY34" s="456"/>
      <c r="GZ34" s="456"/>
      <c r="HA34" s="456"/>
      <c r="HB34" s="456"/>
      <c r="HC34" s="456"/>
      <c r="HD34" s="456"/>
      <c r="HE34" s="456"/>
      <c r="HF34" s="456"/>
      <c r="HG34" s="456"/>
      <c r="HH34" s="456"/>
      <c r="HI34" s="456"/>
      <c r="HJ34" s="456"/>
      <c r="HK34" s="456"/>
      <c r="HL34" s="456"/>
      <c r="HM34" s="456"/>
      <c r="HN34" s="456"/>
      <c r="HO34" s="456"/>
      <c r="HP34" s="456"/>
      <c r="HQ34" s="456"/>
      <c r="HR34" s="456"/>
      <c r="HS34" s="456"/>
      <c r="HT34" s="456"/>
      <c r="HU34" s="456"/>
      <c r="HV34" s="456"/>
      <c r="HW34" s="456"/>
      <c r="HX34" s="456"/>
      <c r="HY34" s="456"/>
      <c r="HZ34" s="456"/>
      <c r="IA34" s="456"/>
      <c r="IB34" s="456"/>
      <c r="IC34" s="456"/>
      <c r="ID34" s="456"/>
      <c r="IE34" s="456"/>
      <c r="IF34" s="456"/>
      <c r="IG34" s="456"/>
      <c r="IH34" s="456"/>
      <c r="II34" s="456"/>
      <c r="IJ34" s="456"/>
      <c r="IK34" s="456"/>
      <c r="IL34" s="456"/>
      <c r="IM34" s="456"/>
    </row>
    <row r="35" spans="2:247" x14ac:dyDescent="0.2">
      <c r="B35" s="27">
        <v>29</v>
      </c>
      <c r="C35" s="459" t="s">
        <v>69</v>
      </c>
      <c r="D35" s="27">
        <v>565</v>
      </c>
      <c r="F35" s="456">
        <f t="shared" si="5"/>
        <v>144916422.09</v>
      </c>
      <c r="G35" s="456">
        <f t="shared" si="6"/>
        <v>10688710</v>
      </c>
      <c r="H35" s="456">
        <f t="shared" si="6"/>
        <v>10679832</v>
      </c>
      <c r="I35" s="456">
        <f t="shared" si="6"/>
        <v>10321256</v>
      </c>
      <c r="J35" s="456">
        <f t="shared" si="6"/>
        <v>10797860.5</v>
      </c>
      <c r="K35" s="456">
        <f t="shared" si="6"/>
        <v>11056688</v>
      </c>
      <c r="L35" s="456">
        <f t="shared" si="6"/>
        <v>10253890.859999999</v>
      </c>
      <c r="M35" s="456">
        <f t="shared" si="6"/>
        <v>10984137.73</v>
      </c>
      <c r="N35" s="456">
        <f t="shared" si="6"/>
        <v>10614560</v>
      </c>
      <c r="O35" s="456">
        <f>O24+O13</f>
        <v>11580972</v>
      </c>
      <c r="P35" s="456">
        <f t="shared" si="6"/>
        <v>10873244</v>
      </c>
      <c r="Q35" s="456">
        <f t="shared" si="6"/>
        <v>15997554</v>
      </c>
      <c r="R35" s="456">
        <f t="shared" si="6"/>
        <v>21067717</v>
      </c>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c r="BO35" s="456"/>
      <c r="BP35" s="456"/>
      <c r="BQ35" s="456"/>
      <c r="BR35" s="456"/>
      <c r="BS35" s="456"/>
      <c r="BT35" s="456"/>
      <c r="BU35" s="456"/>
      <c r="BV35" s="456"/>
      <c r="BW35" s="456"/>
      <c r="BX35" s="456"/>
      <c r="BY35" s="456"/>
      <c r="BZ35" s="456"/>
      <c r="CA35" s="456"/>
      <c r="CB35" s="456"/>
      <c r="CC35" s="456"/>
      <c r="CD35" s="456"/>
      <c r="CE35" s="456"/>
      <c r="CF35" s="456"/>
      <c r="CG35" s="456"/>
      <c r="CH35" s="456"/>
      <c r="CI35" s="456"/>
      <c r="CJ35" s="456"/>
      <c r="CK35" s="456"/>
      <c r="CL35" s="456"/>
      <c r="CM35" s="456"/>
      <c r="CN35" s="456"/>
      <c r="CO35" s="456"/>
      <c r="CP35" s="456"/>
      <c r="CQ35" s="456"/>
      <c r="CR35" s="456"/>
      <c r="CS35" s="456"/>
      <c r="CT35" s="456"/>
      <c r="CU35" s="456"/>
      <c r="CV35" s="456"/>
      <c r="CW35" s="456"/>
      <c r="CX35" s="456"/>
      <c r="CY35" s="456"/>
      <c r="CZ35" s="456"/>
      <c r="DA35" s="456"/>
      <c r="DB35" s="456"/>
      <c r="DC35" s="456"/>
      <c r="DD35" s="456"/>
      <c r="DE35" s="456"/>
      <c r="DF35" s="456"/>
      <c r="DG35" s="456"/>
      <c r="DH35" s="456"/>
      <c r="DI35" s="456"/>
      <c r="DJ35" s="456"/>
      <c r="DK35" s="456"/>
      <c r="DL35" s="456"/>
      <c r="DM35" s="456"/>
      <c r="DN35" s="456"/>
      <c r="DO35" s="456"/>
      <c r="DP35" s="456"/>
      <c r="DQ35" s="456"/>
      <c r="DR35" s="456"/>
      <c r="DS35" s="456"/>
      <c r="DT35" s="456"/>
      <c r="DU35" s="456"/>
      <c r="DV35" s="456"/>
      <c r="DW35" s="456"/>
      <c r="DX35" s="456"/>
      <c r="DY35" s="456"/>
      <c r="DZ35" s="456"/>
      <c r="EA35" s="456"/>
      <c r="EB35" s="456"/>
      <c r="EC35" s="456"/>
      <c r="ED35" s="456"/>
      <c r="EE35" s="456"/>
      <c r="EF35" s="456"/>
      <c r="EG35" s="456"/>
      <c r="EH35" s="456"/>
      <c r="EI35" s="456"/>
      <c r="EJ35" s="456"/>
      <c r="EK35" s="456"/>
      <c r="EL35" s="456"/>
      <c r="EM35" s="456"/>
      <c r="EN35" s="456"/>
      <c r="EO35" s="456"/>
      <c r="EP35" s="456"/>
      <c r="EQ35" s="456"/>
      <c r="ER35" s="456"/>
      <c r="ES35" s="456"/>
      <c r="ET35" s="456"/>
      <c r="EU35" s="456"/>
      <c r="EV35" s="456"/>
      <c r="EW35" s="456"/>
      <c r="EX35" s="456"/>
      <c r="EY35" s="456"/>
      <c r="EZ35" s="456"/>
      <c r="FA35" s="456"/>
      <c r="FB35" s="456"/>
      <c r="FC35" s="456"/>
      <c r="FD35" s="456"/>
      <c r="FE35" s="456"/>
      <c r="FF35" s="456"/>
      <c r="FG35" s="456"/>
      <c r="FH35" s="456"/>
      <c r="FI35" s="456"/>
      <c r="FJ35" s="456"/>
      <c r="FK35" s="456"/>
      <c r="FL35" s="456"/>
      <c r="FM35" s="456"/>
      <c r="FN35" s="456"/>
      <c r="FO35" s="456"/>
      <c r="FP35" s="456"/>
      <c r="FQ35" s="456"/>
      <c r="FR35" s="456"/>
      <c r="FS35" s="456"/>
      <c r="FT35" s="456"/>
      <c r="FU35" s="456"/>
      <c r="FV35" s="456"/>
      <c r="FW35" s="456"/>
      <c r="FX35" s="456"/>
      <c r="FY35" s="456"/>
      <c r="FZ35" s="456"/>
      <c r="GA35" s="456"/>
      <c r="GB35" s="456"/>
      <c r="GC35" s="456"/>
      <c r="GD35" s="456"/>
      <c r="GE35" s="456"/>
      <c r="GF35" s="456"/>
      <c r="GG35" s="456"/>
      <c r="GH35" s="456"/>
      <c r="GI35" s="456"/>
      <c r="GJ35" s="456"/>
      <c r="GK35" s="456"/>
      <c r="GL35" s="456"/>
      <c r="GM35" s="456"/>
      <c r="GN35" s="456"/>
      <c r="GO35" s="456"/>
      <c r="GP35" s="456"/>
      <c r="GQ35" s="456"/>
      <c r="GR35" s="456"/>
      <c r="GS35" s="456"/>
      <c r="GT35" s="456"/>
      <c r="GU35" s="456"/>
      <c r="GV35" s="456"/>
      <c r="GW35" s="456"/>
      <c r="GX35" s="456"/>
      <c r="GY35" s="456"/>
      <c r="GZ35" s="456"/>
      <c r="HA35" s="456"/>
      <c r="HB35" s="456"/>
      <c r="HC35" s="456"/>
      <c r="HD35" s="456"/>
      <c r="HE35" s="456"/>
      <c r="HF35" s="456"/>
      <c r="HG35" s="456"/>
      <c r="HH35" s="456"/>
      <c r="HI35" s="456"/>
      <c r="HJ35" s="456"/>
      <c r="HK35" s="456"/>
      <c r="HL35" s="456"/>
      <c r="HM35" s="456"/>
      <c r="HN35" s="456"/>
      <c r="HO35" s="456"/>
      <c r="HP35" s="456"/>
      <c r="HQ35" s="456"/>
      <c r="HR35" s="456"/>
      <c r="HS35" s="456"/>
      <c r="HT35" s="456"/>
      <c r="HU35" s="456"/>
      <c r="HV35" s="456"/>
      <c r="HW35" s="456"/>
      <c r="HX35" s="456"/>
      <c r="HY35" s="456"/>
      <c r="HZ35" s="456"/>
      <c r="IA35" s="456"/>
      <c r="IB35" s="456"/>
      <c r="IC35" s="456"/>
      <c r="ID35" s="456"/>
      <c r="IE35" s="456"/>
      <c r="IF35" s="456"/>
      <c r="IG35" s="456"/>
      <c r="IH35" s="456"/>
      <c r="II35" s="456"/>
      <c r="IJ35" s="456"/>
      <c r="IK35" s="456"/>
      <c r="IL35" s="456"/>
      <c r="IM35" s="456"/>
    </row>
    <row r="36" spans="2:247" x14ac:dyDescent="0.2">
      <c r="B36" s="27">
        <v>30</v>
      </c>
      <c r="C36" s="465" t="s">
        <v>70</v>
      </c>
      <c r="D36" s="27">
        <v>40810005</v>
      </c>
      <c r="F36" s="456">
        <f t="shared" si="5"/>
        <v>1023417</v>
      </c>
      <c r="G36" s="456">
        <f t="shared" ref="G36:M36" si="7">+G14+G25</f>
        <v>167027</v>
      </c>
      <c r="H36" s="456">
        <f t="shared" si="7"/>
        <v>73544</v>
      </c>
      <c r="I36" s="456">
        <f t="shared" si="7"/>
        <v>73543</v>
      </c>
      <c r="J36" s="456">
        <f t="shared" si="7"/>
        <v>77664</v>
      </c>
      <c r="K36" s="456">
        <f t="shared" si="7"/>
        <v>74573</v>
      </c>
      <c r="L36" s="456">
        <f t="shared" si="7"/>
        <v>74574</v>
      </c>
      <c r="M36" s="456">
        <f t="shared" si="7"/>
        <v>85861</v>
      </c>
      <c r="N36" s="456">
        <f>+N14+N22</f>
        <v>76186</v>
      </c>
      <c r="O36" s="456">
        <f>+O14+O22</f>
        <v>76186</v>
      </c>
      <c r="P36" s="456">
        <f>+P14+P22</f>
        <v>89270</v>
      </c>
      <c r="Q36" s="456">
        <f>+Q14+Q22</f>
        <v>77494</v>
      </c>
      <c r="R36" s="456">
        <f>+R14+R22</f>
        <v>77495</v>
      </c>
      <c r="S36" s="478"/>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c r="BN36" s="456"/>
      <c r="BO36" s="456"/>
      <c r="BP36" s="456"/>
      <c r="BQ36" s="456"/>
      <c r="BR36" s="456"/>
      <c r="BS36" s="456"/>
      <c r="BT36" s="456"/>
      <c r="BU36" s="456"/>
      <c r="BV36" s="456"/>
      <c r="BW36" s="456"/>
      <c r="BX36" s="456"/>
      <c r="BY36" s="456"/>
      <c r="BZ36" s="456"/>
      <c r="CA36" s="456"/>
      <c r="CB36" s="456"/>
      <c r="CC36" s="456"/>
      <c r="CD36" s="456"/>
      <c r="CE36" s="456"/>
      <c r="CF36" s="456"/>
      <c r="CG36" s="456"/>
      <c r="CH36" s="456"/>
      <c r="CI36" s="456"/>
      <c r="CJ36" s="456"/>
      <c r="CK36" s="456"/>
      <c r="CL36" s="456"/>
      <c r="CM36" s="456"/>
      <c r="CN36" s="456"/>
      <c r="CO36" s="456"/>
      <c r="CP36" s="456"/>
      <c r="CQ36" s="456"/>
      <c r="CR36" s="456"/>
      <c r="CS36" s="456"/>
      <c r="CT36" s="456"/>
      <c r="CU36" s="456"/>
      <c r="CV36" s="456"/>
      <c r="CW36" s="456"/>
      <c r="CX36" s="456"/>
      <c r="CY36" s="456"/>
      <c r="CZ36" s="456"/>
      <c r="DA36" s="456"/>
      <c r="DB36" s="456"/>
      <c r="DC36" s="456"/>
      <c r="DD36" s="456"/>
      <c r="DE36" s="456"/>
      <c r="DF36" s="456"/>
      <c r="DG36" s="456"/>
      <c r="DH36" s="456"/>
      <c r="DI36" s="456"/>
      <c r="DJ36" s="456"/>
      <c r="DK36" s="456"/>
      <c r="DL36" s="456"/>
      <c r="DM36" s="456"/>
      <c r="DN36" s="456"/>
      <c r="DO36" s="456"/>
      <c r="DP36" s="456"/>
      <c r="DQ36" s="456"/>
      <c r="DR36" s="456"/>
      <c r="DS36" s="456"/>
      <c r="DT36" s="456"/>
      <c r="DU36" s="456"/>
      <c r="DV36" s="456"/>
      <c r="DW36" s="456"/>
      <c r="DX36" s="456"/>
      <c r="DY36" s="456"/>
      <c r="DZ36" s="456"/>
      <c r="EA36" s="456"/>
      <c r="EB36" s="456"/>
      <c r="EC36" s="456"/>
      <c r="ED36" s="456"/>
      <c r="EE36" s="456"/>
      <c r="EF36" s="456"/>
      <c r="EG36" s="456"/>
      <c r="EH36" s="456"/>
      <c r="EI36" s="456"/>
      <c r="EJ36" s="456"/>
      <c r="EK36" s="456"/>
      <c r="EL36" s="456"/>
      <c r="EM36" s="456"/>
      <c r="EN36" s="456"/>
      <c r="EO36" s="456"/>
      <c r="EP36" s="456"/>
      <c r="EQ36" s="456"/>
      <c r="ER36" s="456"/>
      <c r="ES36" s="456"/>
      <c r="ET36" s="456"/>
      <c r="EU36" s="456"/>
      <c r="EV36" s="456"/>
      <c r="EW36" s="456"/>
      <c r="EX36" s="456"/>
      <c r="EY36" s="456"/>
      <c r="EZ36" s="456"/>
      <c r="FA36" s="456"/>
      <c r="FB36" s="456"/>
      <c r="FC36" s="456"/>
      <c r="FD36" s="456"/>
      <c r="FE36" s="456"/>
      <c r="FF36" s="456"/>
      <c r="FG36" s="456"/>
      <c r="FH36" s="456"/>
      <c r="FI36" s="456"/>
      <c r="FJ36" s="456"/>
      <c r="FK36" s="456"/>
      <c r="FL36" s="456"/>
      <c r="FM36" s="456"/>
      <c r="FN36" s="456"/>
      <c r="FO36" s="456"/>
      <c r="FP36" s="456"/>
      <c r="FQ36" s="456"/>
      <c r="FR36" s="456"/>
      <c r="FS36" s="456"/>
      <c r="FT36" s="456"/>
      <c r="FU36" s="456"/>
      <c r="FV36" s="456"/>
      <c r="FW36" s="456"/>
      <c r="FX36" s="456"/>
      <c r="FY36" s="456"/>
      <c r="FZ36" s="456"/>
      <c r="GA36" s="456"/>
      <c r="GB36" s="456"/>
      <c r="GC36" s="456"/>
      <c r="GD36" s="456"/>
      <c r="GE36" s="456"/>
      <c r="GF36" s="456"/>
      <c r="GG36" s="456"/>
      <c r="GH36" s="456"/>
      <c r="GI36" s="456"/>
      <c r="GJ36" s="456"/>
      <c r="GK36" s="456"/>
      <c r="GL36" s="456"/>
      <c r="GM36" s="456"/>
      <c r="GN36" s="456"/>
      <c r="GO36" s="456"/>
      <c r="GP36" s="456"/>
      <c r="GQ36" s="456"/>
      <c r="GR36" s="456"/>
      <c r="GS36" s="456"/>
      <c r="GT36" s="456"/>
      <c r="GU36" s="456"/>
      <c r="GV36" s="456"/>
      <c r="GW36" s="456"/>
      <c r="GX36" s="456"/>
      <c r="GY36" s="456"/>
      <c r="GZ36" s="456"/>
      <c r="HA36" s="456"/>
      <c r="HB36" s="456"/>
      <c r="HC36" s="456"/>
      <c r="HD36" s="456"/>
      <c r="HE36" s="456"/>
      <c r="HF36" s="456"/>
      <c r="HG36" s="456"/>
      <c r="HH36" s="456"/>
      <c r="HI36" s="456"/>
      <c r="HJ36" s="456"/>
      <c r="HK36" s="456"/>
      <c r="HL36" s="456"/>
      <c r="HM36" s="456"/>
      <c r="HN36" s="456"/>
      <c r="HO36" s="456"/>
      <c r="HP36" s="456"/>
      <c r="HQ36" s="456"/>
      <c r="HR36" s="456"/>
      <c r="HS36" s="456"/>
      <c r="HT36" s="456"/>
      <c r="HU36" s="456"/>
      <c r="HV36" s="456"/>
      <c r="HW36" s="456"/>
      <c r="HX36" s="456"/>
      <c r="HY36" s="456"/>
      <c r="HZ36" s="456"/>
      <c r="IA36" s="456"/>
      <c r="IB36" s="456"/>
      <c r="IC36" s="456"/>
      <c r="ID36" s="456"/>
      <c r="IE36" s="456"/>
      <c r="IF36" s="456"/>
      <c r="IG36" s="456"/>
      <c r="IH36" s="456"/>
      <c r="II36" s="456"/>
      <c r="IJ36" s="456"/>
      <c r="IK36" s="456"/>
      <c r="IL36" s="456"/>
      <c r="IM36" s="456"/>
    </row>
    <row r="37" spans="2:247" x14ac:dyDescent="0.2">
      <c r="B37" s="27">
        <v>31</v>
      </c>
      <c r="F37" s="466">
        <f t="shared" ref="F37:R37" si="8">SUM(F29:F36)</f>
        <v>920878861.10000002</v>
      </c>
      <c r="G37" s="466">
        <f t="shared" si="8"/>
        <v>86987398</v>
      </c>
      <c r="H37" s="466">
        <f t="shared" si="8"/>
        <v>80447012</v>
      </c>
      <c r="I37" s="466">
        <f t="shared" si="8"/>
        <v>70915037</v>
      </c>
      <c r="J37" s="466">
        <f t="shared" si="8"/>
        <v>78639368.950000003</v>
      </c>
      <c r="K37" s="466">
        <f t="shared" si="8"/>
        <v>64080879</v>
      </c>
      <c r="L37" s="466">
        <f t="shared" si="8"/>
        <v>55379124.659999996</v>
      </c>
      <c r="M37" s="466">
        <f t="shared" si="8"/>
        <v>61987018.590000004</v>
      </c>
      <c r="N37" s="466">
        <f t="shared" si="8"/>
        <v>64464987</v>
      </c>
      <c r="O37" s="466">
        <f t="shared" si="8"/>
        <v>38378410</v>
      </c>
      <c r="P37" s="466">
        <f t="shared" si="8"/>
        <v>70960616</v>
      </c>
      <c r="Q37" s="466">
        <f t="shared" si="8"/>
        <v>96059779.599999994</v>
      </c>
      <c r="R37" s="466">
        <f t="shared" si="8"/>
        <v>152579230.30000001</v>
      </c>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c r="BU37" s="456"/>
      <c r="BV37" s="456"/>
      <c r="BW37" s="456"/>
      <c r="BX37" s="456"/>
      <c r="BY37" s="456"/>
      <c r="BZ37" s="456"/>
      <c r="CA37" s="456"/>
      <c r="CB37" s="456"/>
      <c r="CC37" s="456"/>
      <c r="CD37" s="456"/>
      <c r="CE37" s="456"/>
      <c r="CF37" s="456"/>
      <c r="CG37" s="456"/>
      <c r="CH37" s="456"/>
      <c r="CI37" s="456"/>
      <c r="CJ37" s="456"/>
      <c r="CK37" s="456"/>
      <c r="CL37" s="456"/>
      <c r="CM37" s="456"/>
      <c r="CN37" s="456"/>
      <c r="CO37" s="456"/>
      <c r="CP37" s="456"/>
      <c r="CQ37" s="456"/>
      <c r="CR37" s="456"/>
      <c r="CS37" s="456"/>
      <c r="CT37" s="456"/>
      <c r="CU37" s="456"/>
      <c r="CV37" s="456"/>
      <c r="CW37" s="456"/>
      <c r="CX37" s="456"/>
      <c r="CY37" s="456"/>
      <c r="CZ37" s="456"/>
      <c r="DA37" s="456"/>
      <c r="DB37" s="456"/>
      <c r="DC37" s="456"/>
      <c r="DD37" s="456"/>
      <c r="DE37" s="456"/>
      <c r="DF37" s="456"/>
      <c r="DG37" s="456"/>
      <c r="DH37" s="456"/>
      <c r="DI37" s="456"/>
      <c r="DJ37" s="456"/>
      <c r="DK37" s="456"/>
      <c r="DL37" s="456"/>
      <c r="DM37" s="456"/>
      <c r="DN37" s="456"/>
      <c r="DO37" s="456"/>
      <c r="DP37" s="456"/>
      <c r="DQ37" s="456"/>
      <c r="DR37" s="456"/>
      <c r="DS37" s="456"/>
      <c r="DT37" s="456"/>
      <c r="DU37" s="456"/>
      <c r="DV37" s="456"/>
      <c r="DW37" s="456"/>
      <c r="DX37" s="456"/>
      <c r="DY37" s="456"/>
      <c r="DZ37" s="456"/>
      <c r="EA37" s="456"/>
      <c r="EB37" s="456"/>
      <c r="EC37" s="456"/>
      <c r="ED37" s="456"/>
      <c r="EE37" s="456"/>
      <c r="EF37" s="456"/>
      <c r="EG37" s="456"/>
      <c r="EH37" s="456"/>
      <c r="EI37" s="456"/>
      <c r="EJ37" s="456"/>
      <c r="EK37" s="456"/>
      <c r="EL37" s="456"/>
      <c r="EM37" s="456"/>
      <c r="EN37" s="456"/>
      <c r="EO37" s="456"/>
      <c r="EP37" s="456"/>
      <c r="EQ37" s="456"/>
      <c r="ER37" s="456"/>
      <c r="ES37" s="456"/>
      <c r="ET37" s="456"/>
      <c r="EU37" s="456"/>
      <c r="EV37" s="456"/>
      <c r="EW37" s="456"/>
      <c r="EX37" s="456"/>
      <c r="EY37" s="456"/>
      <c r="EZ37" s="456"/>
      <c r="FA37" s="456"/>
      <c r="FB37" s="456"/>
      <c r="FC37" s="456"/>
      <c r="FD37" s="456"/>
      <c r="FE37" s="456"/>
      <c r="FF37" s="456"/>
      <c r="FG37" s="456"/>
      <c r="FH37" s="456"/>
      <c r="FI37" s="456"/>
      <c r="FJ37" s="456"/>
      <c r="FK37" s="456"/>
      <c r="FL37" s="456"/>
      <c r="FM37" s="456"/>
      <c r="FN37" s="456"/>
      <c r="FO37" s="456"/>
      <c r="FP37" s="456"/>
      <c r="FQ37" s="456"/>
      <c r="FR37" s="456"/>
      <c r="FS37" s="456"/>
      <c r="FT37" s="456"/>
      <c r="FU37" s="456"/>
      <c r="FV37" s="456"/>
      <c r="FW37" s="456"/>
      <c r="FX37" s="456"/>
      <c r="FY37" s="456"/>
      <c r="FZ37" s="456"/>
      <c r="GA37" s="456"/>
      <c r="GB37" s="456"/>
      <c r="GC37" s="456"/>
      <c r="GD37" s="456"/>
      <c r="GE37" s="456"/>
      <c r="GF37" s="456"/>
      <c r="GG37" s="456"/>
      <c r="GH37" s="456"/>
      <c r="GI37" s="456"/>
      <c r="GJ37" s="456"/>
      <c r="GK37" s="456"/>
      <c r="GL37" s="456"/>
      <c r="GM37" s="456"/>
      <c r="GN37" s="456"/>
      <c r="GO37" s="456"/>
      <c r="GP37" s="456"/>
      <c r="GQ37" s="456"/>
      <c r="GR37" s="456"/>
      <c r="GS37" s="456"/>
      <c r="GT37" s="456"/>
      <c r="GU37" s="456"/>
      <c r="GV37" s="456"/>
      <c r="GW37" s="456"/>
      <c r="GX37" s="456"/>
      <c r="GY37" s="456"/>
      <c r="GZ37" s="456"/>
      <c r="HA37" s="456"/>
      <c r="HB37" s="456"/>
      <c r="HC37" s="456"/>
      <c r="HD37" s="456"/>
      <c r="HE37" s="456"/>
      <c r="HF37" s="456"/>
      <c r="HG37" s="456"/>
      <c r="HH37" s="456"/>
      <c r="HI37" s="456"/>
      <c r="HJ37" s="456"/>
      <c r="HK37" s="456"/>
      <c r="HL37" s="456"/>
      <c r="HM37" s="456"/>
      <c r="HN37" s="456"/>
      <c r="HO37" s="456"/>
      <c r="HP37" s="456"/>
      <c r="HQ37" s="456"/>
      <c r="HR37" s="456"/>
      <c r="HS37" s="456"/>
      <c r="HT37" s="456"/>
      <c r="HU37" s="456"/>
      <c r="HV37" s="456"/>
      <c r="HW37" s="456"/>
      <c r="HX37" s="456"/>
      <c r="HY37" s="456"/>
      <c r="HZ37" s="456"/>
      <c r="IA37" s="456"/>
      <c r="IB37" s="456"/>
      <c r="IC37" s="456"/>
      <c r="ID37" s="456"/>
      <c r="IE37" s="456"/>
      <c r="IF37" s="456"/>
      <c r="IG37" s="456"/>
      <c r="IH37" s="456"/>
      <c r="II37" s="456"/>
      <c r="IJ37" s="456"/>
      <c r="IK37" s="456"/>
      <c r="IL37" s="456"/>
      <c r="IM37" s="456"/>
    </row>
    <row r="38" spans="2:247" x14ac:dyDescent="0.2">
      <c r="F38" s="479"/>
      <c r="G38" s="479"/>
      <c r="H38" s="479"/>
      <c r="I38" s="479"/>
      <c r="J38" s="479"/>
      <c r="K38" s="479"/>
      <c r="L38" s="479"/>
      <c r="M38" s="479"/>
      <c r="N38" s="479"/>
      <c r="O38" s="479"/>
      <c r="P38" s="479"/>
      <c r="Q38" s="479"/>
      <c r="R38" s="479"/>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456"/>
      <c r="BS38" s="456"/>
      <c r="BT38" s="456"/>
      <c r="BU38" s="456"/>
      <c r="BV38" s="456"/>
      <c r="BW38" s="456"/>
      <c r="BX38" s="456"/>
      <c r="BY38" s="456"/>
      <c r="BZ38" s="456"/>
      <c r="CA38" s="456"/>
      <c r="CB38" s="456"/>
      <c r="CC38" s="456"/>
      <c r="CD38" s="456"/>
      <c r="CE38" s="456"/>
      <c r="CF38" s="456"/>
      <c r="CG38" s="456"/>
      <c r="CH38" s="456"/>
      <c r="CI38" s="456"/>
      <c r="CJ38" s="456"/>
      <c r="CK38" s="456"/>
      <c r="CL38" s="456"/>
      <c r="CM38" s="456"/>
      <c r="CN38" s="456"/>
      <c r="CO38" s="456"/>
      <c r="CP38" s="456"/>
      <c r="CQ38" s="456"/>
      <c r="CR38" s="456"/>
      <c r="CS38" s="456"/>
      <c r="CT38" s="456"/>
      <c r="CU38" s="456"/>
      <c r="CV38" s="456"/>
      <c r="CW38" s="456"/>
      <c r="CX38" s="456"/>
      <c r="CY38" s="456"/>
      <c r="CZ38" s="456"/>
      <c r="DA38" s="456"/>
      <c r="DB38" s="456"/>
      <c r="DC38" s="456"/>
      <c r="DD38" s="456"/>
      <c r="DE38" s="456"/>
      <c r="DF38" s="456"/>
      <c r="DG38" s="456"/>
      <c r="DH38" s="456"/>
      <c r="DI38" s="456"/>
      <c r="DJ38" s="456"/>
      <c r="DK38" s="456"/>
      <c r="DL38" s="456"/>
      <c r="DM38" s="456"/>
      <c r="DN38" s="456"/>
      <c r="DO38" s="456"/>
      <c r="DP38" s="456"/>
      <c r="DQ38" s="456"/>
      <c r="DR38" s="456"/>
      <c r="DS38" s="456"/>
      <c r="DT38" s="456"/>
      <c r="DU38" s="456"/>
      <c r="DV38" s="456"/>
      <c r="DW38" s="456"/>
      <c r="DX38" s="456"/>
      <c r="DY38" s="456"/>
      <c r="DZ38" s="456"/>
      <c r="EA38" s="456"/>
      <c r="EB38" s="456"/>
      <c r="EC38" s="456"/>
      <c r="ED38" s="456"/>
      <c r="EE38" s="456"/>
      <c r="EF38" s="456"/>
      <c r="EG38" s="456"/>
      <c r="EH38" s="456"/>
      <c r="EI38" s="456"/>
      <c r="EJ38" s="456"/>
      <c r="EK38" s="456"/>
      <c r="EL38" s="456"/>
      <c r="EM38" s="456"/>
      <c r="EN38" s="456"/>
      <c r="EO38" s="456"/>
      <c r="EP38" s="456"/>
      <c r="EQ38" s="456"/>
      <c r="ER38" s="456"/>
      <c r="ES38" s="456"/>
      <c r="ET38" s="456"/>
      <c r="EU38" s="456"/>
      <c r="EV38" s="456"/>
      <c r="EW38" s="456"/>
      <c r="EX38" s="456"/>
      <c r="EY38" s="456"/>
      <c r="EZ38" s="456"/>
      <c r="FA38" s="456"/>
      <c r="FB38" s="456"/>
      <c r="FC38" s="456"/>
      <c r="FD38" s="456"/>
      <c r="FE38" s="456"/>
      <c r="FF38" s="456"/>
      <c r="FG38" s="456"/>
      <c r="FH38" s="456"/>
      <c r="FI38" s="456"/>
      <c r="FJ38" s="456"/>
      <c r="FK38" s="456"/>
      <c r="FL38" s="456"/>
      <c r="FM38" s="456"/>
      <c r="FN38" s="456"/>
      <c r="FO38" s="456"/>
      <c r="FP38" s="456"/>
      <c r="FQ38" s="456"/>
      <c r="FR38" s="456"/>
      <c r="FS38" s="456"/>
      <c r="FT38" s="456"/>
      <c r="FU38" s="456"/>
      <c r="FV38" s="456"/>
      <c r="FW38" s="456"/>
      <c r="FX38" s="456"/>
      <c r="FY38" s="456"/>
      <c r="FZ38" s="456"/>
      <c r="GA38" s="456"/>
      <c r="GB38" s="456"/>
      <c r="GC38" s="456"/>
      <c r="GD38" s="456"/>
      <c r="GE38" s="456"/>
      <c r="GF38" s="456"/>
      <c r="GG38" s="456"/>
      <c r="GH38" s="456"/>
      <c r="GI38" s="456"/>
      <c r="GJ38" s="456"/>
      <c r="GK38" s="456"/>
      <c r="GL38" s="456"/>
      <c r="GM38" s="456"/>
      <c r="GN38" s="456"/>
      <c r="GO38" s="456"/>
      <c r="GP38" s="456"/>
      <c r="GQ38" s="456"/>
      <c r="GR38" s="456"/>
      <c r="GS38" s="456"/>
      <c r="GT38" s="456"/>
      <c r="GU38" s="456"/>
      <c r="GV38" s="456"/>
      <c r="GW38" s="456"/>
      <c r="GX38" s="456"/>
      <c r="GY38" s="456"/>
      <c r="GZ38" s="456"/>
      <c r="HA38" s="456"/>
      <c r="HB38" s="456"/>
      <c r="HC38" s="456"/>
      <c r="HD38" s="456"/>
      <c r="HE38" s="456"/>
      <c r="HF38" s="456"/>
      <c r="HG38" s="456"/>
      <c r="HH38" s="456"/>
      <c r="HI38" s="456"/>
      <c r="HJ38" s="456"/>
      <c r="HK38" s="456"/>
      <c r="HL38" s="456"/>
      <c r="HM38" s="456"/>
      <c r="HN38" s="456"/>
      <c r="HO38" s="456"/>
      <c r="HP38" s="456"/>
      <c r="HQ38" s="456"/>
      <c r="HR38" s="456"/>
      <c r="HS38" s="456"/>
      <c r="HT38" s="456"/>
      <c r="HU38" s="456"/>
      <c r="HV38" s="456"/>
      <c r="HW38" s="456"/>
      <c r="HX38" s="456"/>
      <c r="HY38" s="456"/>
      <c r="HZ38" s="456"/>
      <c r="IA38" s="456"/>
      <c r="IB38" s="456"/>
      <c r="IC38" s="456"/>
      <c r="ID38" s="456"/>
      <c r="IE38" s="456"/>
      <c r="IF38" s="456"/>
      <c r="IG38" s="456"/>
      <c r="IH38" s="456"/>
      <c r="II38" s="456"/>
      <c r="IJ38" s="456"/>
      <c r="IK38" s="456"/>
      <c r="IL38" s="456"/>
      <c r="IM38" s="456"/>
    </row>
    <row r="39" spans="2:247" x14ac:dyDescent="0.2">
      <c r="F39" s="479"/>
      <c r="G39" s="479"/>
      <c r="H39" s="479"/>
      <c r="I39" s="479"/>
      <c r="J39" s="479"/>
      <c r="K39" s="479"/>
      <c r="L39" s="479"/>
      <c r="M39" s="479"/>
      <c r="N39" s="479"/>
      <c r="P39" s="479"/>
      <c r="Q39" s="479"/>
      <c r="R39" s="479"/>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6"/>
      <c r="BY39" s="456"/>
      <c r="BZ39" s="456"/>
      <c r="CA39" s="456"/>
      <c r="CB39" s="456"/>
      <c r="CC39" s="456"/>
      <c r="CD39" s="456"/>
      <c r="CE39" s="456"/>
      <c r="CF39" s="456"/>
      <c r="CG39" s="456"/>
      <c r="CH39" s="456"/>
      <c r="CI39" s="456"/>
      <c r="CJ39" s="456"/>
      <c r="CK39" s="456"/>
      <c r="CL39" s="456"/>
      <c r="CM39" s="456"/>
      <c r="CN39" s="456"/>
      <c r="CO39" s="456"/>
      <c r="CP39" s="456"/>
      <c r="CQ39" s="456"/>
      <c r="CR39" s="456"/>
      <c r="CS39" s="456"/>
      <c r="CT39" s="456"/>
      <c r="CU39" s="456"/>
      <c r="CV39" s="456"/>
      <c r="CW39" s="456"/>
      <c r="CX39" s="456"/>
      <c r="CY39" s="456"/>
      <c r="CZ39" s="456"/>
      <c r="DA39" s="456"/>
      <c r="DB39" s="456"/>
      <c r="DC39" s="456"/>
      <c r="DD39" s="456"/>
      <c r="DE39" s="456"/>
      <c r="DF39" s="456"/>
      <c r="DG39" s="456"/>
      <c r="DH39" s="456"/>
      <c r="DI39" s="456"/>
      <c r="DJ39" s="456"/>
      <c r="DK39" s="456"/>
      <c r="DL39" s="456"/>
      <c r="DM39" s="456"/>
      <c r="DN39" s="456"/>
      <c r="DO39" s="456"/>
      <c r="DP39" s="456"/>
      <c r="DQ39" s="456"/>
      <c r="DR39" s="456"/>
      <c r="DS39" s="456"/>
      <c r="DT39" s="456"/>
      <c r="DU39" s="456"/>
      <c r="DV39" s="456"/>
      <c r="DW39" s="456"/>
      <c r="DX39" s="456"/>
      <c r="DY39" s="456"/>
      <c r="DZ39" s="456"/>
      <c r="EA39" s="456"/>
      <c r="EB39" s="456"/>
      <c r="EC39" s="456"/>
      <c r="ED39" s="456"/>
      <c r="EE39" s="456"/>
      <c r="EF39" s="456"/>
      <c r="EG39" s="456"/>
      <c r="EH39" s="456"/>
      <c r="EI39" s="456"/>
      <c r="EJ39" s="456"/>
      <c r="EK39" s="456"/>
      <c r="EL39" s="456"/>
      <c r="EM39" s="456"/>
      <c r="EN39" s="456"/>
      <c r="EO39" s="456"/>
      <c r="EP39" s="456"/>
      <c r="EQ39" s="456"/>
      <c r="ER39" s="456"/>
      <c r="ES39" s="456"/>
      <c r="ET39" s="456"/>
      <c r="EU39" s="456"/>
      <c r="EV39" s="456"/>
      <c r="EW39" s="456"/>
      <c r="EX39" s="456"/>
      <c r="EY39" s="456"/>
      <c r="EZ39" s="456"/>
      <c r="FA39" s="456"/>
      <c r="FB39" s="456"/>
      <c r="FC39" s="456"/>
      <c r="FD39" s="456"/>
      <c r="FE39" s="456"/>
      <c r="FF39" s="456"/>
      <c r="FG39" s="456"/>
      <c r="FH39" s="456"/>
      <c r="FI39" s="456"/>
      <c r="FJ39" s="456"/>
      <c r="FK39" s="456"/>
      <c r="FL39" s="456"/>
      <c r="FM39" s="456"/>
      <c r="FN39" s="456"/>
      <c r="FO39" s="456"/>
      <c r="FP39" s="456"/>
      <c r="FQ39" s="456"/>
      <c r="FR39" s="456"/>
      <c r="FS39" s="456"/>
      <c r="FT39" s="456"/>
      <c r="FU39" s="456"/>
      <c r="FV39" s="456"/>
      <c r="FW39" s="456"/>
      <c r="FX39" s="456"/>
      <c r="FY39" s="456"/>
      <c r="FZ39" s="456"/>
      <c r="GA39" s="456"/>
      <c r="GB39" s="456"/>
      <c r="GC39" s="456"/>
      <c r="GD39" s="456"/>
      <c r="GE39" s="456"/>
      <c r="GF39" s="456"/>
      <c r="GG39" s="456"/>
      <c r="GH39" s="456"/>
      <c r="GI39" s="456"/>
      <c r="GJ39" s="456"/>
      <c r="GK39" s="456"/>
      <c r="GL39" s="456"/>
      <c r="GM39" s="456"/>
      <c r="GN39" s="456"/>
      <c r="GO39" s="456"/>
      <c r="GP39" s="456"/>
      <c r="GQ39" s="456"/>
      <c r="GR39" s="456"/>
      <c r="GS39" s="456"/>
      <c r="GT39" s="456"/>
      <c r="GU39" s="456"/>
      <c r="GV39" s="456"/>
      <c r="GW39" s="456"/>
      <c r="GX39" s="456"/>
      <c r="GY39" s="456"/>
      <c r="GZ39" s="456"/>
      <c r="HA39" s="456"/>
      <c r="HB39" s="456"/>
      <c r="HC39" s="456"/>
      <c r="HD39" s="456"/>
      <c r="HE39" s="456"/>
      <c r="HF39" s="456"/>
      <c r="HG39" s="456"/>
      <c r="HH39" s="456"/>
      <c r="HI39" s="456"/>
      <c r="HJ39" s="456"/>
      <c r="HK39" s="456"/>
      <c r="HL39" s="456"/>
      <c r="HM39" s="456"/>
      <c r="HN39" s="456"/>
      <c r="HO39" s="456"/>
      <c r="HP39" s="456"/>
      <c r="HQ39" s="456"/>
      <c r="HR39" s="456"/>
      <c r="HS39" s="456"/>
      <c r="HT39" s="456"/>
      <c r="HU39" s="456"/>
      <c r="HV39" s="456"/>
      <c r="HW39" s="456"/>
      <c r="HX39" s="456"/>
      <c r="HY39" s="456"/>
      <c r="HZ39" s="456"/>
      <c r="IA39" s="456"/>
      <c r="IB39" s="456"/>
      <c r="IC39" s="456"/>
      <c r="ID39" s="456"/>
      <c r="IE39" s="456"/>
      <c r="IF39" s="456"/>
      <c r="IG39" s="456"/>
      <c r="IH39" s="456"/>
      <c r="II39" s="456"/>
      <c r="IJ39" s="456"/>
      <c r="IK39" s="456"/>
      <c r="IL39" s="456"/>
      <c r="IM39" s="456"/>
    </row>
    <row r="40" spans="2:247" x14ac:dyDescent="0.2">
      <c r="F40" s="479"/>
      <c r="G40" s="479"/>
      <c r="H40" s="479"/>
      <c r="I40" s="479"/>
      <c r="J40" s="479"/>
      <c r="K40" s="479"/>
      <c r="L40" s="479"/>
      <c r="M40" s="479"/>
      <c r="N40" s="479"/>
      <c r="P40" s="479"/>
      <c r="Q40" s="479"/>
      <c r="R40" s="479"/>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c r="BO40" s="456"/>
      <c r="BP40" s="456"/>
      <c r="BQ40" s="456"/>
      <c r="BR40" s="456"/>
      <c r="BS40" s="456"/>
      <c r="BT40" s="456"/>
      <c r="BU40" s="456"/>
      <c r="BV40" s="456"/>
      <c r="BW40" s="456"/>
      <c r="BX40" s="456"/>
      <c r="BY40" s="456"/>
      <c r="BZ40" s="456"/>
      <c r="CA40" s="456"/>
      <c r="CB40" s="456"/>
      <c r="CC40" s="456"/>
      <c r="CD40" s="456"/>
      <c r="CE40" s="456"/>
      <c r="CF40" s="456"/>
      <c r="CG40" s="456"/>
      <c r="CH40" s="456"/>
      <c r="CI40" s="456"/>
      <c r="CJ40" s="456"/>
      <c r="CK40" s="456"/>
      <c r="CL40" s="456"/>
      <c r="CM40" s="456"/>
      <c r="CN40" s="456"/>
      <c r="CO40" s="456"/>
      <c r="CP40" s="456"/>
      <c r="CQ40" s="456"/>
      <c r="CR40" s="456"/>
      <c r="CS40" s="456"/>
      <c r="CT40" s="456"/>
      <c r="CU40" s="456"/>
      <c r="CV40" s="456"/>
      <c r="CW40" s="456"/>
      <c r="CX40" s="456"/>
      <c r="CY40" s="456"/>
      <c r="CZ40" s="456"/>
      <c r="DA40" s="456"/>
      <c r="DB40" s="456"/>
      <c r="DC40" s="456"/>
      <c r="DD40" s="456"/>
      <c r="DE40" s="456"/>
      <c r="DF40" s="456"/>
      <c r="DG40" s="456"/>
      <c r="DH40" s="456"/>
      <c r="DI40" s="456"/>
      <c r="DJ40" s="456"/>
      <c r="DK40" s="456"/>
      <c r="DL40" s="456"/>
      <c r="DM40" s="456"/>
      <c r="DN40" s="456"/>
      <c r="DO40" s="456"/>
      <c r="DP40" s="456"/>
      <c r="DQ40" s="456"/>
      <c r="DR40" s="456"/>
      <c r="DS40" s="456"/>
      <c r="DT40" s="456"/>
      <c r="DU40" s="456"/>
      <c r="DV40" s="456"/>
      <c r="DW40" s="456"/>
      <c r="DX40" s="456"/>
      <c r="DY40" s="456"/>
      <c r="DZ40" s="456"/>
      <c r="EA40" s="456"/>
      <c r="EB40" s="456"/>
      <c r="EC40" s="456"/>
      <c r="ED40" s="456"/>
      <c r="EE40" s="456"/>
      <c r="EF40" s="456"/>
      <c r="EG40" s="456"/>
      <c r="EH40" s="456"/>
      <c r="EI40" s="456"/>
      <c r="EJ40" s="456"/>
      <c r="EK40" s="456"/>
      <c r="EL40" s="456"/>
      <c r="EM40" s="456"/>
      <c r="EN40" s="456"/>
      <c r="EO40" s="456"/>
      <c r="EP40" s="456"/>
      <c r="EQ40" s="456"/>
      <c r="ER40" s="456"/>
      <c r="ES40" s="456"/>
      <c r="ET40" s="456"/>
      <c r="EU40" s="456"/>
      <c r="EV40" s="456"/>
      <c r="EW40" s="456"/>
      <c r="EX40" s="456"/>
      <c r="EY40" s="456"/>
      <c r="EZ40" s="456"/>
      <c r="FA40" s="456"/>
      <c r="FB40" s="456"/>
      <c r="FC40" s="456"/>
      <c r="FD40" s="456"/>
      <c r="FE40" s="456"/>
      <c r="FF40" s="456"/>
      <c r="FG40" s="456"/>
      <c r="FH40" s="456"/>
      <c r="FI40" s="456"/>
      <c r="FJ40" s="456"/>
      <c r="FK40" s="456"/>
      <c r="FL40" s="456"/>
      <c r="FM40" s="456"/>
      <c r="FN40" s="456"/>
      <c r="FO40" s="456"/>
      <c r="FP40" s="456"/>
      <c r="FQ40" s="456"/>
      <c r="FR40" s="456"/>
      <c r="FS40" s="456"/>
      <c r="FT40" s="456"/>
      <c r="FU40" s="456"/>
      <c r="FV40" s="456"/>
      <c r="FW40" s="456"/>
      <c r="FX40" s="456"/>
      <c r="FY40" s="456"/>
      <c r="FZ40" s="456"/>
      <c r="GA40" s="456"/>
      <c r="GB40" s="456"/>
      <c r="GC40" s="456"/>
      <c r="GD40" s="456"/>
      <c r="GE40" s="456"/>
      <c r="GF40" s="456"/>
      <c r="GG40" s="456"/>
      <c r="GH40" s="456"/>
      <c r="GI40" s="456"/>
      <c r="GJ40" s="456"/>
      <c r="GK40" s="456"/>
      <c r="GL40" s="456"/>
      <c r="GM40" s="456"/>
      <c r="GN40" s="456"/>
      <c r="GO40" s="456"/>
      <c r="GP40" s="456"/>
      <c r="GQ40" s="456"/>
      <c r="GR40" s="456"/>
      <c r="GS40" s="456"/>
      <c r="GT40" s="456"/>
      <c r="GU40" s="456"/>
      <c r="GV40" s="456"/>
      <c r="GW40" s="456"/>
      <c r="GX40" s="456"/>
      <c r="GY40" s="456"/>
      <c r="GZ40" s="456"/>
      <c r="HA40" s="456"/>
      <c r="HB40" s="456"/>
      <c r="HC40" s="456"/>
      <c r="HD40" s="456"/>
      <c r="HE40" s="456"/>
      <c r="HF40" s="456"/>
      <c r="HG40" s="456"/>
      <c r="HH40" s="456"/>
      <c r="HI40" s="456"/>
      <c r="HJ40" s="456"/>
      <c r="HK40" s="456"/>
      <c r="HL40" s="456"/>
      <c r="HM40" s="456"/>
      <c r="HN40" s="456"/>
      <c r="HO40" s="456"/>
      <c r="HP40" s="456"/>
      <c r="HQ40" s="456"/>
      <c r="HR40" s="456"/>
      <c r="HS40" s="456"/>
      <c r="HT40" s="456"/>
      <c r="HU40" s="456"/>
      <c r="HV40" s="456"/>
      <c r="HW40" s="456"/>
      <c r="HX40" s="456"/>
      <c r="HY40" s="456"/>
      <c r="HZ40" s="456"/>
      <c r="IA40" s="456"/>
      <c r="IB40" s="456"/>
      <c r="IC40" s="456"/>
      <c r="ID40" s="456"/>
      <c r="IE40" s="456"/>
      <c r="IF40" s="456"/>
      <c r="IG40" s="456"/>
      <c r="IH40" s="456"/>
      <c r="II40" s="456"/>
      <c r="IJ40" s="456"/>
      <c r="IK40" s="456"/>
      <c r="IL40" s="456"/>
      <c r="IM40" s="456"/>
    </row>
    <row r="41" spans="2:247" x14ac:dyDescent="0.2">
      <c r="F41" s="425"/>
      <c r="G41" s="425"/>
      <c r="H41" s="425"/>
      <c r="I41" s="425"/>
      <c r="J41" s="425"/>
      <c r="K41" s="425"/>
      <c r="L41" s="479"/>
      <c r="M41" s="479"/>
      <c r="N41" s="479"/>
      <c r="P41" s="479"/>
      <c r="Q41" s="479"/>
      <c r="R41" s="479"/>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6"/>
      <c r="CS41" s="456"/>
      <c r="CT41" s="456"/>
      <c r="CU41" s="456"/>
      <c r="CV41" s="456"/>
      <c r="CW41" s="456"/>
      <c r="CX41" s="456"/>
      <c r="CY41" s="456"/>
      <c r="CZ41" s="456"/>
      <c r="DA41" s="456"/>
      <c r="DB41" s="456"/>
      <c r="DC41" s="456"/>
      <c r="DD41" s="456"/>
      <c r="DE41" s="456"/>
      <c r="DF41" s="456"/>
      <c r="DG41" s="456"/>
      <c r="DH41" s="456"/>
      <c r="DI41" s="456"/>
      <c r="DJ41" s="456"/>
      <c r="DK41" s="456"/>
      <c r="DL41" s="456"/>
      <c r="DM41" s="456"/>
      <c r="DN41" s="456"/>
      <c r="DO41" s="456"/>
      <c r="DP41" s="456"/>
      <c r="DQ41" s="456"/>
      <c r="DR41" s="456"/>
      <c r="DS41" s="456"/>
      <c r="DT41" s="456"/>
      <c r="DU41" s="456"/>
      <c r="DV41" s="456"/>
      <c r="DW41" s="456"/>
      <c r="DX41" s="456"/>
      <c r="DY41" s="456"/>
      <c r="DZ41" s="456"/>
      <c r="EA41" s="456"/>
      <c r="EB41" s="456"/>
      <c r="EC41" s="456"/>
      <c r="ED41" s="456"/>
      <c r="EE41" s="456"/>
      <c r="EF41" s="456"/>
      <c r="EG41" s="456"/>
      <c r="EH41" s="456"/>
      <c r="EI41" s="456"/>
      <c r="EJ41" s="456"/>
      <c r="EK41" s="456"/>
      <c r="EL41" s="456"/>
      <c r="EM41" s="456"/>
      <c r="EN41" s="456"/>
      <c r="EO41" s="456"/>
      <c r="EP41" s="456"/>
      <c r="EQ41" s="456"/>
      <c r="ER41" s="456"/>
      <c r="ES41" s="456"/>
      <c r="ET41" s="456"/>
      <c r="EU41" s="456"/>
      <c r="EV41" s="456"/>
      <c r="EW41" s="456"/>
      <c r="EX41" s="456"/>
      <c r="EY41" s="456"/>
      <c r="EZ41" s="456"/>
      <c r="FA41" s="456"/>
      <c r="FB41" s="456"/>
      <c r="FC41" s="456"/>
      <c r="FD41" s="456"/>
      <c r="FE41" s="456"/>
      <c r="FF41" s="456"/>
      <c r="FG41" s="456"/>
      <c r="FH41" s="456"/>
      <c r="FI41" s="456"/>
      <c r="FJ41" s="456"/>
      <c r="FK41" s="456"/>
      <c r="FL41" s="456"/>
      <c r="FM41" s="456"/>
      <c r="FN41" s="456"/>
      <c r="FO41" s="456"/>
      <c r="FP41" s="456"/>
      <c r="FQ41" s="456"/>
      <c r="FR41" s="456"/>
      <c r="FS41" s="456"/>
      <c r="FT41" s="456"/>
      <c r="FU41" s="456"/>
      <c r="FV41" s="456"/>
      <c r="FW41" s="456"/>
      <c r="FX41" s="456"/>
      <c r="FY41" s="456"/>
      <c r="FZ41" s="456"/>
      <c r="GA41" s="456"/>
      <c r="GB41" s="456"/>
      <c r="GC41" s="456"/>
      <c r="GD41" s="456"/>
      <c r="GE41" s="456"/>
      <c r="GF41" s="456"/>
      <c r="GG41" s="456"/>
      <c r="GH41" s="456"/>
      <c r="GI41" s="456"/>
      <c r="GJ41" s="456"/>
      <c r="GK41" s="456"/>
      <c r="GL41" s="456"/>
      <c r="GM41" s="456"/>
      <c r="GN41" s="456"/>
      <c r="GO41" s="456"/>
      <c r="GP41" s="456"/>
      <c r="GQ41" s="456"/>
      <c r="GR41" s="456"/>
      <c r="GS41" s="456"/>
      <c r="GT41" s="456"/>
      <c r="GU41" s="456"/>
      <c r="GV41" s="456"/>
      <c r="GW41" s="456"/>
      <c r="GX41" s="456"/>
      <c r="GY41" s="456"/>
      <c r="GZ41" s="456"/>
      <c r="HA41" s="456"/>
      <c r="HB41" s="456"/>
      <c r="HC41" s="456"/>
      <c r="HD41" s="456"/>
      <c r="HE41" s="456"/>
      <c r="HF41" s="456"/>
      <c r="HG41" s="456"/>
      <c r="HH41" s="456"/>
      <c r="HI41" s="456"/>
      <c r="HJ41" s="456"/>
      <c r="HK41" s="456"/>
      <c r="HL41" s="456"/>
      <c r="HM41" s="456"/>
      <c r="HN41" s="456"/>
      <c r="HO41" s="456"/>
      <c r="HP41" s="456"/>
      <c r="HQ41" s="456"/>
      <c r="HR41" s="456"/>
      <c r="HS41" s="456"/>
      <c r="HT41" s="456"/>
      <c r="HU41" s="456"/>
      <c r="HV41" s="456"/>
      <c r="HW41" s="456"/>
      <c r="HX41" s="456"/>
      <c r="HY41" s="456"/>
      <c r="HZ41" s="456"/>
      <c r="IA41" s="456"/>
      <c r="IB41" s="456"/>
      <c r="IC41" s="456"/>
      <c r="ID41" s="456"/>
      <c r="IE41" s="456"/>
      <c r="IF41" s="456"/>
      <c r="IG41" s="456"/>
      <c r="IH41" s="456"/>
      <c r="II41" s="456"/>
      <c r="IJ41" s="456"/>
      <c r="IK41" s="456"/>
      <c r="IL41" s="456"/>
      <c r="IM41" s="456"/>
    </row>
    <row r="42" spans="2:247" x14ac:dyDescent="0.2">
      <c r="C42" s="46"/>
      <c r="D42" s="480"/>
      <c r="E42" s="480"/>
      <c r="F42" s="481"/>
      <c r="G42" s="481"/>
      <c r="H42" s="481"/>
      <c r="I42" s="481"/>
      <c r="J42" s="481"/>
      <c r="K42" s="147"/>
      <c r="L42" s="479"/>
      <c r="M42" s="479"/>
      <c r="N42" s="479"/>
      <c r="P42" s="479"/>
      <c r="Q42" s="479"/>
      <c r="R42" s="479"/>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56"/>
      <c r="BY42" s="456"/>
      <c r="BZ42" s="456"/>
      <c r="CA42" s="456"/>
      <c r="CB42" s="456"/>
      <c r="CC42" s="456"/>
      <c r="CD42" s="456"/>
      <c r="CE42" s="456"/>
      <c r="CF42" s="456"/>
      <c r="CG42" s="456"/>
      <c r="CH42" s="456"/>
      <c r="CI42" s="456"/>
      <c r="CJ42" s="456"/>
      <c r="CK42" s="456"/>
      <c r="CL42" s="456"/>
      <c r="CM42" s="456"/>
      <c r="CN42" s="456"/>
      <c r="CO42" s="456"/>
      <c r="CP42" s="456"/>
      <c r="CQ42" s="456"/>
      <c r="CR42" s="456"/>
      <c r="CS42" s="456"/>
      <c r="CT42" s="456"/>
      <c r="CU42" s="456"/>
      <c r="CV42" s="456"/>
      <c r="CW42" s="456"/>
      <c r="CX42" s="456"/>
      <c r="CY42" s="456"/>
      <c r="CZ42" s="456"/>
      <c r="DA42" s="456"/>
      <c r="DB42" s="456"/>
      <c r="DC42" s="456"/>
      <c r="DD42" s="456"/>
      <c r="DE42" s="456"/>
      <c r="DF42" s="456"/>
      <c r="DG42" s="456"/>
      <c r="DH42" s="456"/>
      <c r="DI42" s="456"/>
      <c r="DJ42" s="456"/>
      <c r="DK42" s="456"/>
      <c r="DL42" s="456"/>
      <c r="DM42" s="456"/>
      <c r="DN42" s="456"/>
      <c r="DO42" s="456"/>
      <c r="DP42" s="456"/>
      <c r="DQ42" s="456"/>
      <c r="DR42" s="456"/>
      <c r="DS42" s="456"/>
      <c r="DT42" s="456"/>
      <c r="DU42" s="456"/>
      <c r="DV42" s="456"/>
      <c r="DW42" s="456"/>
      <c r="DX42" s="456"/>
      <c r="DY42" s="456"/>
      <c r="DZ42" s="456"/>
      <c r="EA42" s="456"/>
      <c r="EB42" s="456"/>
      <c r="EC42" s="456"/>
      <c r="ED42" s="456"/>
      <c r="EE42" s="456"/>
      <c r="EF42" s="456"/>
      <c r="EG42" s="456"/>
      <c r="EH42" s="456"/>
      <c r="EI42" s="456"/>
      <c r="EJ42" s="456"/>
      <c r="EK42" s="456"/>
      <c r="EL42" s="456"/>
      <c r="EM42" s="456"/>
      <c r="EN42" s="456"/>
      <c r="EO42" s="456"/>
      <c r="EP42" s="456"/>
      <c r="EQ42" s="456"/>
      <c r="ER42" s="456"/>
      <c r="ES42" s="456"/>
      <c r="ET42" s="456"/>
      <c r="EU42" s="456"/>
      <c r="EV42" s="456"/>
      <c r="EW42" s="456"/>
      <c r="EX42" s="456"/>
      <c r="EY42" s="456"/>
      <c r="EZ42" s="456"/>
      <c r="FA42" s="456"/>
      <c r="FB42" s="456"/>
      <c r="FC42" s="456"/>
      <c r="FD42" s="456"/>
      <c r="FE42" s="456"/>
      <c r="FF42" s="456"/>
      <c r="FG42" s="456"/>
      <c r="FH42" s="456"/>
      <c r="FI42" s="456"/>
      <c r="FJ42" s="456"/>
      <c r="FK42" s="456"/>
      <c r="FL42" s="456"/>
      <c r="FM42" s="456"/>
      <c r="FN42" s="456"/>
      <c r="FO42" s="456"/>
      <c r="FP42" s="456"/>
      <c r="FQ42" s="456"/>
      <c r="FR42" s="456"/>
      <c r="FS42" s="456"/>
      <c r="FT42" s="456"/>
      <c r="FU42" s="456"/>
      <c r="FV42" s="456"/>
      <c r="FW42" s="456"/>
      <c r="FX42" s="456"/>
      <c r="FY42" s="456"/>
      <c r="FZ42" s="456"/>
      <c r="GA42" s="456"/>
      <c r="GB42" s="456"/>
      <c r="GC42" s="456"/>
      <c r="GD42" s="456"/>
      <c r="GE42" s="456"/>
      <c r="GF42" s="456"/>
      <c r="GG42" s="456"/>
      <c r="GH42" s="456"/>
      <c r="GI42" s="456"/>
      <c r="GJ42" s="456"/>
      <c r="GK42" s="456"/>
      <c r="GL42" s="456"/>
      <c r="GM42" s="456"/>
      <c r="GN42" s="456"/>
      <c r="GO42" s="456"/>
      <c r="GP42" s="456"/>
      <c r="GQ42" s="456"/>
      <c r="GR42" s="456"/>
      <c r="GS42" s="456"/>
      <c r="GT42" s="456"/>
      <c r="GU42" s="456"/>
      <c r="GV42" s="456"/>
      <c r="GW42" s="456"/>
      <c r="GX42" s="456"/>
      <c r="GY42" s="456"/>
      <c r="GZ42" s="456"/>
      <c r="HA42" s="456"/>
      <c r="HB42" s="456"/>
      <c r="HC42" s="456"/>
      <c r="HD42" s="456"/>
      <c r="HE42" s="456"/>
      <c r="HF42" s="456"/>
      <c r="HG42" s="456"/>
      <c r="HH42" s="456"/>
      <c r="HI42" s="456"/>
      <c r="HJ42" s="456"/>
      <c r="HK42" s="456"/>
      <c r="HL42" s="456"/>
      <c r="HM42" s="456"/>
      <c r="HN42" s="456"/>
      <c r="HO42" s="456"/>
      <c r="HP42" s="456"/>
      <c r="HQ42" s="456"/>
      <c r="HR42" s="456"/>
      <c r="HS42" s="456"/>
      <c r="HT42" s="456"/>
      <c r="HU42" s="456"/>
      <c r="HV42" s="456"/>
      <c r="HW42" s="456"/>
      <c r="HX42" s="456"/>
      <c r="HY42" s="456"/>
      <c r="HZ42" s="456"/>
      <c r="IA42" s="456"/>
      <c r="IB42" s="456"/>
      <c r="IC42" s="456"/>
      <c r="ID42" s="456"/>
      <c r="IE42" s="456"/>
      <c r="IF42" s="456"/>
      <c r="IG42" s="456"/>
      <c r="IH42" s="456"/>
      <c r="II42" s="456"/>
      <c r="IJ42" s="456"/>
      <c r="IK42" s="456"/>
      <c r="IL42" s="456"/>
      <c r="IM42" s="456"/>
    </row>
    <row r="43" spans="2:247" x14ac:dyDescent="0.2">
      <c r="F43" s="479"/>
      <c r="G43" s="479"/>
      <c r="H43" s="479"/>
      <c r="I43" s="479"/>
      <c r="J43" s="479"/>
      <c r="K43" s="479"/>
      <c r="L43" s="479"/>
      <c r="M43" s="479"/>
      <c r="N43" s="479"/>
      <c r="P43" s="479"/>
      <c r="Q43" s="479"/>
      <c r="R43" s="479"/>
      <c r="S43" s="456"/>
      <c r="T43" s="332"/>
      <c r="U43" s="332"/>
      <c r="V43" s="332"/>
      <c r="W43" s="332"/>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56"/>
      <c r="CF43" s="456"/>
      <c r="CG43" s="456"/>
      <c r="CH43" s="456"/>
      <c r="CI43" s="456"/>
      <c r="CJ43" s="456"/>
      <c r="CK43" s="456"/>
      <c r="CL43" s="456"/>
      <c r="CM43" s="456"/>
      <c r="CN43" s="456"/>
      <c r="CO43" s="456"/>
      <c r="CP43" s="456"/>
      <c r="CQ43" s="456"/>
      <c r="CR43" s="456"/>
      <c r="CS43" s="456"/>
      <c r="CT43" s="456"/>
      <c r="CU43" s="456"/>
      <c r="CV43" s="456"/>
      <c r="CW43" s="456"/>
      <c r="CX43" s="456"/>
      <c r="CY43" s="456"/>
      <c r="CZ43" s="456"/>
      <c r="DA43" s="456"/>
      <c r="DB43" s="456"/>
      <c r="DC43" s="456"/>
      <c r="DD43" s="456"/>
      <c r="DE43" s="456"/>
      <c r="DF43" s="456"/>
      <c r="DG43" s="456"/>
      <c r="DH43" s="456"/>
      <c r="DI43" s="456"/>
      <c r="DJ43" s="456"/>
      <c r="DK43" s="456"/>
      <c r="DL43" s="456"/>
      <c r="DM43" s="456"/>
      <c r="DN43" s="456"/>
      <c r="DO43" s="456"/>
      <c r="DP43" s="456"/>
      <c r="DQ43" s="456"/>
      <c r="DR43" s="456"/>
      <c r="DS43" s="456"/>
      <c r="DT43" s="456"/>
      <c r="DU43" s="456"/>
      <c r="DV43" s="456"/>
      <c r="DW43" s="456"/>
      <c r="DX43" s="456"/>
      <c r="DY43" s="456"/>
      <c r="DZ43" s="456"/>
      <c r="EA43" s="456"/>
      <c r="EB43" s="456"/>
      <c r="EC43" s="456"/>
      <c r="ED43" s="456"/>
      <c r="EE43" s="456"/>
      <c r="EF43" s="456"/>
      <c r="EG43" s="456"/>
      <c r="EH43" s="456"/>
      <c r="EI43" s="456"/>
      <c r="EJ43" s="456"/>
      <c r="EK43" s="456"/>
      <c r="EL43" s="456"/>
      <c r="EM43" s="456"/>
      <c r="EN43" s="456"/>
      <c r="EO43" s="456"/>
      <c r="EP43" s="456"/>
      <c r="EQ43" s="456"/>
      <c r="ER43" s="456"/>
      <c r="ES43" s="456"/>
      <c r="ET43" s="456"/>
      <c r="EU43" s="456"/>
      <c r="EV43" s="456"/>
      <c r="EW43" s="456"/>
      <c r="EX43" s="456"/>
      <c r="EY43" s="456"/>
      <c r="EZ43" s="456"/>
      <c r="FA43" s="456"/>
      <c r="FB43" s="456"/>
      <c r="FC43" s="456"/>
      <c r="FD43" s="456"/>
      <c r="FE43" s="456"/>
      <c r="FF43" s="456"/>
      <c r="FG43" s="456"/>
      <c r="FH43" s="456"/>
      <c r="FI43" s="456"/>
      <c r="FJ43" s="456"/>
      <c r="FK43" s="456"/>
      <c r="FL43" s="456"/>
      <c r="FM43" s="456"/>
      <c r="FN43" s="456"/>
      <c r="FO43" s="456"/>
      <c r="FP43" s="456"/>
      <c r="FQ43" s="456"/>
      <c r="FR43" s="456"/>
      <c r="FS43" s="456"/>
      <c r="FT43" s="456"/>
      <c r="FU43" s="456"/>
      <c r="FV43" s="456"/>
      <c r="FW43" s="456"/>
      <c r="FX43" s="456"/>
      <c r="FY43" s="456"/>
      <c r="FZ43" s="456"/>
      <c r="GA43" s="456"/>
      <c r="GB43" s="456"/>
      <c r="GC43" s="456"/>
      <c r="GD43" s="456"/>
      <c r="GE43" s="456"/>
      <c r="GF43" s="456"/>
      <c r="GG43" s="456"/>
      <c r="GH43" s="456"/>
      <c r="GI43" s="456"/>
      <c r="GJ43" s="456"/>
      <c r="GK43" s="456"/>
      <c r="GL43" s="456"/>
      <c r="GM43" s="456"/>
      <c r="GN43" s="456"/>
      <c r="GO43" s="456"/>
      <c r="GP43" s="456"/>
      <c r="GQ43" s="456"/>
      <c r="GR43" s="456"/>
      <c r="GS43" s="456"/>
      <c r="GT43" s="456"/>
      <c r="GU43" s="456"/>
      <c r="GV43" s="456"/>
      <c r="GW43" s="456"/>
      <c r="GX43" s="456"/>
      <c r="GY43" s="456"/>
      <c r="GZ43" s="456"/>
      <c r="HA43" s="456"/>
      <c r="HB43" s="456"/>
      <c r="HC43" s="456"/>
      <c r="HD43" s="456"/>
      <c r="HE43" s="456"/>
      <c r="HF43" s="456"/>
      <c r="HG43" s="456"/>
      <c r="HH43" s="456"/>
      <c r="HI43" s="456"/>
      <c r="HJ43" s="456"/>
      <c r="HK43" s="456"/>
      <c r="HL43" s="456"/>
      <c r="HM43" s="456"/>
      <c r="HN43" s="456"/>
      <c r="HO43" s="456"/>
      <c r="HP43" s="456"/>
      <c r="HQ43" s="456"/>
      <c r="HR43" s="456"/>
      <c r="HS43" s="456"/>
      <c r="HT43" s="456"/>
      <c r="HU43" s="456"/>
      <c r="HV43" s="456"/>
      <c r="HW43" s="456"/>
      <c r="HX43" s="456"/>
      <c r="HY43" s="456"/>
      <c r="HZ43" s="456"/>
      <c r="IA43" s="456"/>
      <c r="IB43" s="456"/>
      <c r="IC43" s="456"/>
      <c r="ID43" s="456"/>
      <c r="IE43" s="456"/>
      <c r="IF43" s="456"/>
      <c r="IG43" s="456"/>
      <c r="IH43" s="456"/>
      <c r="II43" s="456"/>
      <c r="IJ43" s="456"/>
      <c r="IK43" s="456"/>
      <c r="IL43" s="456"/>
      <c r="IM43" s="456"/>
    </row>
    <row r="44" spans="2:247" x14ac:dyDescent="0.2">
      <c r="F44" s="479"/>
      <c r="G44" s="479"/>
      <c r="H44" s="479"/>
      <c r="I44" s="479"/>
      <c r="J44" s="479"/>
      <c r="K44" s="479"/>
      <c r="L44" s="479"/>
      <c r="M44" s="479"/>
      <c r="N44" s="479"/>
      <c r="P44" s="479"/>
      <c r="Q44" s="479"/>
      <c r="R44" s="479"/>
      <c r="S44" s="456"/>
      <c r="T44" s="332"/>
      <c r="U44" s="332"/>
      <c r="V44" s="332"/>
      <c r="W44" s="332"/>
      <c r="X44" s="456"/>
      <c r="Y44" s="456"/>
      <c r="Z44" s="456"/>
      <c r="AA44" s="456"/>
      <c r="AB44" s="456"/>
      <c r="AC44" s="456"/>
      <c r="AD44" s="456"/>
      <c r="AE44" s="456"/>
      <c r="AF44" s="456"/>
      <c r="AG44" s="456"/>
      <c r="AH44" s="456"/>
      <c r="AI44" s="456"/>
      <c r="AJ44" s="456"/>
      <c r="AK44" s="456"/>
      <c r="AL44" s="456"/>
      <c r="AM44" s="456"/>
      <c r="AN44" s="456"/>
      <c r="AO44" s="456"/>
      <c r="AP44" s="456"/>
      <c r="AQ44" s="456"/>
      <c r="AR44" s="456"/>
      <c r="AS44" s="456"/>
      <c r="AT44" s="456"/>
      <c r="AU44" s="456"/>
      <c r="AV44" s="456"/>
      <c r="AW44" s="456"/>
      <c r="AX44" s="456"/>
      <c r="AY44" s="456"/>
      <c r="AZ44" s="456"/>
      <c r="BA44" s="456"/>
      <c r="BB44" s="456"/>
      <c r="BC44" s="456"/>
      <c r="BD44" s="456"/>
      <c r="BE44" s="456"/>
      <c r="BF44" s="456"/>
      <c r="BG44" s="456"/>
      <c r="BH44" s="456"/>
      <c r="BI44" s="456"/>
      <c r="BJ44" s="456"/>
      <c r="BK44" s="456"/>
      <c r="BL44" s="456"/>
      <c r="BM44" s="456"/>
      <c r="BN44" s="456"/>
      <c r="BO44" s="456"/>
      <c r="BP44" s="456"/>
      <c r="BQ44" s="456"/>
      <c r="BR44" s="456"/>
      <c r="BS44" s="456"/>
      <c r="BT44" s="456"/>
      <c r="BU44" s="456"/>
      <c r="BV44" s="456"/>
      <c r="BW44" s="456"/>
      <c r="BX44" s="456"/>
      <c r="BY44" s="456"/>
      <c r="BZ44" s="456"/>
      <c r="CA44" s="456"/>
      <c r="CB44" s="456"/>
      <c r="CC44" s="456"/>
      <c r="CD44" s="456"/>
      <c r="CE44" s="456"/>
      <c r="CF44" s="456"/>
      <c r="CG44" s="456"/>
      <c r="CH44" s="456"/>
      <c r="CI44" s="456"/>
      <c r="CJ44" s="456"/>
      <c r="CK44" s="456"/>
      <c r="CL44" s="456"/>
      <c r="CM44" s="456"/>
      <c r="CN44" s="456"/>
      <c r="CO44" s="456"/>
      <c r="CP44" s="456"/>
      <c r="CQ44" s="456"/>
      <c r="CR44" s="456"/>
      <c r="CS44" s="456"/>
      <c r="CT44" s="456"/>
      <c r="CU44" s="456"/>
      <c r="CV44" s="456"/>
      <c r="CW44" s="456"/>
      <c r="CX44" s="456"/>
      <c r="CY44" s="456"/>
      <c r="CZ44" s="456"/>
      <c r="DA44" s="456"/>
      <c r="DB44" s="456"/>
      <c r="DC44" s="456"/>
      <c r="DD44" s="456"/>
      <c r="DE44" s="456"/>
      <c r="DF44" s="456"/>
      <c r="DG44" s="456"/>
      <c r="DH44" s="456"/>
      <c r="DI44" s="456"/>
      <c r="DJ44" s="456"/>
      <c r="DK44" s="456"/>
      <c r="DL44" s="456"/>
      <c r="DM44" s="456"/>
      <c r="DN44" s="456"/>
      <c r="DO44" s="456"/>
      <c r="DP44" s="456"/>
      <c r="DQ44" s="456"/>
      <c r="DR44" s="456"/>
      <c r="DS44" s="456"/>
      <c r="DT44" s="456"/>
      <c r="DU44" s="456"/>
      <c r="DV44" s="456"/>
      <c r="DW44" s="456"/>
      <c r="DX44" s="456"/>
      <c r="DY44" s="456"/>
      <c r="DZ44" s="456"/>
      <c r="EA44" s="456"/>
      <c r="EB44" s="456"/>
      <c r="EC44" s="456"/>
      <c r="ED44" s="456"/>
      <c r="EE44" s="456"/>
      <c r="EF44" s="456"/>
      <c r="EG44" s="456"/>
      <c r="EH44" s="456"/>
      <c r="EI44" s="456"/>
      <c r="EJ44" s="456"/>
      <c r="EK44" s="456"/>
      <c r="EL44" s="456"/>
      <c r="EM44" s="456"/>
      <c r="EN44" s="456"/>
      <c r="EO44" s="456"/>
      <c r="EP44" s="456"/>
      <c r="EQ44" s="456"/>
      <c r="ER44" s="456"/>
      <c r="ES44" s="456"/>
      <c r="ET44" s="456"/>
      <c r="EU44" s="456"/>
      <c r="EV44" s="456"/>
      <c r="EW44" s="456"/>
      <c r="EX44" s="456"/>
      <c r="EY44" s="456"/>
      <c r="EZ44" s="456"/>
      <c r="FA44" s="456"/>
      <c r="FB44" s="456"/>
      <c r="FC44" s="456"/>
      <c r="FD44" s="456"/>
      <c r="FE44" s="456"/>
      <c r="FF44" s="456"/>
      <c r="FG44" s="456"/>
      <c r="FH44" s="456"/>
      <c r="FI44" s="456"/>
      <c r="FJ44" s="456"/>
      <c r="FK44" s="456"/>
      <c r="FL44" s="456"/>
      <c r="FM44" s="456"/>
      <c r="FN44" s="456"/>
      <c r="FO44" s="456"/>
      <c r="FP44" s="456"/>
      <c r="FQ44" s="456"/>
      <c r="FR44" s="456"/>
      <c r="FS44" s="456"/>
      <c r="FT44" s="456"/>
      <c r="FU44" s="456"/>
      <c r="FV44" s="456"/>
      <c r="FW44" s="456"/>
      <c r="FX44" s="456"/>
      <c r="FY44" s="456"/>
      <c r="FZ44" s="456"/>
      <c r="GA44" s="456"/>
      <c r="GB44" s="456"/>
      <c r="GC44" s="456"/>
      <c r="GD44" s="456"/>
      <c r="GE44" s="456"/>
      <c r="GF44" s="456"/>
      <c r="GG44" s="456"/>
      <c r="GH44" s="456"/>
      <c r="GI44" s="456"/>
      <c r="GJ44" s="456"/>
      <c r="GK44" s="456"/>
      <c r="GL44" s="456"/>
      <c r="GM44" s="456"/>
      <c r="GN44" s="456"/>
      <c r="GO44" s="456"/>
      <c r="GP44" s="456"/>
      <c r="GQ44" s="456"/>
      <c r="GR44" s="456"/>
      <c r="GS44" s="456"/>
      <c r="GT44" s="456"/>
      <c r="GU44" s="456"/>
      <c r="GV44" s="456"/>
      <c r="GW44" s="456"/>
      <c r="GX44" s="456"/>
      <c r="GY44" s="456"/>
      <c r="GZ44" s="456"/>
      <c r="HA44" s="456"/>
      <c r="HB44" s="456"/>
      <c r="HC44" s="456"/>
      <c r="HD44" s="456"/>
      <c r="HE44" s="456"/>
      <c r="HF44" s="456"/>
      <c r="HG44" s="456"/>
      <c r="HH44" s="456"/>
      <c r="HI44" s="456"/>
      <c r="HJ44" s="456"/>
      <c r="HK44" s="456"/>
      <c r="HL44" s="456"/>
      <c r="HM44" s="456"/>
      <c r="HN44" s="456"/>
      <c r="HO44" s="456"/>
      <c r="HP44" s="456"/>
      <c r="HQ44" s="456"/>
      <c r="HR44" s="456"/>
      <c r="HS44" s="456"/>
      <c r="HT44" s="456"/>
      <c r="HU44" s="456"/>
      <c r="HV44" s="456"/>
      <c r="HW44" s="456"/>
      <c r="HX44" s="456"/>
      <c r="HY44" s="456"/>
      <c r="HZ44" s="456"/>
      <c r="IA44" s="456"/>
      <c r="IB44" s="456"/>
      <c r="IC44" s="456"/>
      <c r="ID44" s="456"/>
      <c r="IE44" s="456"/>
      <c r="IF44" s="456"/>
      <c r="IG44" s="456"/>
      <c r="IH44" s="456"/>
      <c r="II44" s="456"/>
      <c r="IJ44" s="456"/>
      <c r="IK44" s="456"/>
      <c r="IL44" s="456"/>
      <c r="IM44" s="456"/>
    </row>
    <row r="45" spans="2:247" ht="10.5" customHeight="1" x14ac:dyDescent="0.2">
      <c r="F45" s="479"/>
      <c r="G45" s="479"/>
      <c r="H45" s="479"/>
      <c r="I45" s="479"/>
      <c r="J45" s="479"/>
      <c r="K45" s="479"/>
      <c r="L45" s="479"/>
      <c r="M45" s="479"/>
      <c r="N45" s="479"/>
      <c r="P45" s="479"/>
      <c r="Q45" s="479"/>
      <c r="R45" s="479"/>
      <c r="S45" s="456"/>
      <c r="T45" s="332"/>
      <c r="U45" s="332"/>
      <c r="V45" s="332"/>
      <c r="W45" s="332"/>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456"/>
      <c r="CG45" s="456"/>
      <c r="CH45" s="456"/>
      <c r="CI45" s="456"/>
      <c r="CJ45" s="456"/>
      <c r="CK45" s="456"/>
      <c r="CL45" s="456"/>
      <c r="CM45" s="456"/>
      <c r="CN45" s="456"/>
      <c r="CO45" s="456"/>
      <c r="CP45" s="456"/>
      <c r="CQ45" s="456"/>
      <c r="CR45" s="456"/>
      <c r="CS45" s="456"/>
      <c r="CT45" s="456"/>
      <c r="CU45" s="456"/>
      <c r="CV45" s="456"/>
      <c r="CW45" s="456"/>
      <c r="CX45" s="456"/>
      <c r="CY45" s="456"/>
      <c r="CZ45" s="456"/>
      <c r="DA45" s="456"/>
      <c r="DB45" s="456"/>
      <c r="DC45" s="456"/>
      <c r="DD45" s="456"/>
      <c r="DE45" s="456"/>
      <c r="DF45" s="456"/>
      <c r="DG45" s="456"/>
      <c r="DH45" s="456"/>
      <c r="DI45" s="456"/>
      <c r="DJ45" s="456"/>
      <c r="DK45" s="456"/>
      <c r="DL45" s="456"/>
      <c r="DM45" s="456"/>
      <c r="DN45" s="456"/>
      <c r="DO45" s="456"/>
      <c r="DP45" s="456"/>
      <c r="DQ45" s="456"/>
      <c r="DR45" s="456"/>
      <c r="DS45" s="456"/>
      <c r="DT45" s="456"/>
      <c r="DU45" s="456"/>
      <c r="DV45" s="456"/>
      <c r="DW45" s="456"/>
      <c r="DX45" s="456"/>
      <c r="DY45" s="456"/>
      <c r="DZ45" s="456"/>
      <c r="EA45" s="456"/>
      <c r="EB45" s="456"/>
      <c r="EC45" s="456"/>
      <c r="ED45" s="456"/>
      <c r="EE45" s="456"/>
      <c r="EF45" s="456"/>
      <c r="EG45" s="456"/>
      <c r="EH45" s="456"/>
      <c r="EI45" s="456"/>
      <c r="EJ45" s="456"/>
      <c r="EK45" s="456"/>
      <c r="EL45" s="456"/>
      <c r="EM45" s="456"/>
      <c r="EN45" s="456"/>
      <c r="EO45" s="456"/>
      <c r="EP45" s="456"/>
      <c r="EQ45" s="456"/>
      <c r="ER45" s="456"/>
      <c r="ES45" s="456"/>
      <c r="ET45" s="456"/>
      <c r="EU45" s="456"/>
      <c r="EV45" s="456"/>
      <c r="EW45" s="456"/>
      <c r="EX45" s="456"/>
      <c r="EY45" s="456"/>
      <c r="EZ45" s="456"/>
      <c r="FA45" s="456"/>
      <c r="FB45" s="456"/>
      <c r="FC45" s="456"/>
      <c r="FD45" s="456"/>
      <c r="FE45" s="456"/>
      <c r="FF45" s="456"/>
      <c r="FG45" s="456"/>
      <c r="FH45" s="456"/>
      <c r="FI45" s="456"/>
      <c r="FJ45" s="456"/>
      <c r="FK45" s="456"/>
      <c r="FL45" s="456"/>
      <c r="FM45" s="456"/>
      <c r="FN45" s="456"/>
      <c r="FO45" s="456"/>
      <c r="FP45" s="456"/>
      <c r="FQ45" s="456"/>
      <c r="FR45" s="456"/>
      <c r="FS45" s="456"/>
      <c r="FT45" s="456"/>
      <c r="FU45" s="456"/>
      <c r="FV45" s="456"/>
      <c r="FW45" s="456"/>
      <c r="FX45" s="456"/>
      <c r="FY45" s="456"/>
      <c r="FZ45" s="456"/>
      <c r="GA45" s="456"/>
      <c r="GB45" s="456"/>
      <c r="GC45" s="456"/>
      <c r="GD45" s="456"/>
      <c r="GE45" s="456"/>
      <c r="GF45" s="456"/>
      <c r="GG45" s="456"/>
      <c r="GH45" s="456"/>
      <c r="GI45" s="456"/>
      <c r="GJ45" s="456"/>
      <c r="GK45" s="456"/>
      <c r="GL45" s="456"/>
      <c r="GM45" s="456"/>
      <c r="GN45" s="456"/>
      <c r="GO45" s="456"/>
      <c r="GP45" s="456"/>
      <c r="GQ45" s="456"/>
      <c r="GR45" s="456"/>
      <c r="GS45" s="456"/>
      <c r="GT45" s="456"/>
      <c r="GU45" s="456"/>
      <c r="GV45" s="456"/>
      <c r="GW45" s="456"/>
      <c r="GX45" s="456"/>
      <c r="GY45" s="456"/>
      <c r="GZ45" s="456"/>
      <c r="HA45" s="456"/>
      <c r="HB45" s="456"/>
      <c r="HC45" s="456"/>
      <c r="HD45" s="456"/>
      <c r="HE45" s="456"/>
      <c r="HF45" s="456"/>
      <c r="HG45" s="456"/>
      <c r="HH45" s="456"/>
      <c r="HI45" s="456"/>
      <c r="HJ45" s="456"/>
      <c r="HK45" s="456"/>
      <c r="HL45" s="456"/>
      <c r="HM45" s="456"/>
      <c r="HN45" s="456"/>
      <c r="HO45" s="456"/>
      <c r="HP45" s="456"/>
      <c r="HQ45" s="456"/>
      <c r="HR45" s="456"/>
      <c r="HS45" s="456"/>
      <c r="HT45" s="456"/>
      <c r="HU45" s="456"/>
      <c r="HV45" s="456"/>
      <c r="HW45" s="456"/>
      <c r="HX45" s="456"/>
      <c r="HY45" s="456"/>
      <c r="HZ45" s="456"/>
      <c r="IA45" s="456"/>
      <c r="IB45" s="456"/>
      <c r="IC45" s="456"/>
      <c r="ID45" s="456"/>
      <c r="IE45" s="456"/>
      <c r="IF45" s="456"/>
      <c r="IG45" s="456"/>
      <c r="IH45" s="456"/>
      <c r="II45" s="456"/>
      <c r="IJ45" s="456"/>
      <c r="IK45" s="456"/>
      <c r="IL45" s="456"/>
      <c r="IM45" s="456"/>
    </row>
    <row r="46" spans="2:247" x14ac:dyDescent="0.2">
      <c r="D46" s="149"/>
      <c r="E46" s="149"/>
      <c r="F46" s="479"/>
      <c r="G46" s="479"/>
      <c r="H46" s="479"/>
      <c r="I46" s="479"/>
      <c r="J46" s="479"/>
      <c r="K46" s="479"/>
      <c r="L46" s="479"/>
      <c r="M46" s="479"/>
      <c r="N46" s="479"/>
      <c r="P46" s="479"/>
      <c r="Q46" s="479"/>
      <c r="R46" s="479"/>
      <c r="S46" s="456"/>
      <c r="T46" s="332"/>
      <c r="U46" s="332"/>
      <c r="V46" s="332"/>
      <c r="W46" s="332"/>
      <c r="X46" s="456"/>
      <c r="Y46" s="456"/>
      <c r="Z46" s="456"/>
      <c r="AA46" s="456"/>
      <c r="AB46" s="456"/>
      <c r="AC46" s="456"/>
      <c r="AD46" s="456"/>
      <c r="AE46" s="456"/>
      <c r="AF46" s="456"/>
      <c r="AG46" s="456"/>
      <c r="AH46" s="456"/>
      <c r="AI46" s="456"/>
      <c r="AJ46" s="456"/>
      <c r="AK46" s="456"/>
      <c r="AL46" s="456"/>
      <c r="AM46" s="456"/>
      <c r="AN46" s="456"/>
      <c r="AO46" s="456"/>
      <c r="AP46" s="456"/>
      <c r="AQ46" s="456"/>
      <c r="AR46" s="456"/>
      <c r="AS46" s="456"/>
      <c r="AT46" s="456"/>
      <c r="AU46" s="456"/>
      <c r="AV46" s="456"/>
      <c r="AW46" s="456"/>
      <c r="AX46" s="456"/>
      <c r="AY46" s="456"/>
      <c r="AZ46" s="456"/>
      <c r="BA46" s="456"/>
      <c r="BB46" s="456"/>
      <c r="BC46" s="456"/>
      <c r="BD46" s="456"/>
      <c r="BE46" s="456"/>
      <c r="BF46" s="456"/>
      <c r="BG46" s="456"/>
      <c r="BH46" s="456"/>
      <c r="BI46" s="456"/>
      <c r="BJ46" s="456"/>
      <c r="BK46" s="456"/>
      <c r="BL46" s="456"/>
      <c r="BM46" s="456"/>
      <c r="BN46" s="456"/>
      <c r="BO46" s="456"/>
      <c r="BP46" s="456"/>
      <c r="BQ46" s="456"/>
      <c r="BR46" s="456"/>
      <c r="BS46" s="456"/>
      <c r="BT46" s="456"/>
      <c r="BU46" s="456"/>
      <c r="BV46" s="456"/>
      <c r="BW46" s="456"/>
      <c r="BX46" s="456"/>
      <c r="BY46" s="456"/>
      <c r="BZ46" s="456"/>
      <c r="CA46" s="456"/>
      <c r="CB46" s="456"/>
      <c r="CC46" s="456"/>
      <c r="CD46" s="456"/>
      <c r="CE46" s="456"/>
      <c r="CF46" s="456"/>
      <c r="CG46" s="456"/>
      <c r="CH46" s="456"/>
      <c r="CI46" s="456"/>
      <c r="CJ46" s="456"/>
      <c r="CK46" s="456"/>
      <c r="CL46" s="456"/>
      <c r="CM46" s="456"/>
      <c r="CN46" s="456"/>
      <c r="CO46" s="456"/>
      <c r="CP46" s="456"/>
      <c r="CQ46" s="456"/>
      <c r="CR46" s="456"/>
      <c r="CS46" s="456"/>
      <c r="CT46" s="456"/>
      <c r="CU46" s="456"/>
      <c r="CV46" s="456"/>
      <c r="CW46" s="456"/>
      <c r="CX46" s="456"/>
      <c r="CY46" s="456"/>
      <c r="CZ46" s="456"/>
      <c r="DA46" s="456"/>
      <c r="DB46" s="456"/>
      <c r="DC46" s="456"/>
      <c r="DD46" s="456"/>
      <c r="DE46" s="456"/>
      <c r="DF46" s="456"/>
      <c r="DG46" s="456"/>
      <c r="DH46" s="456"/>
      <c r="DI46" s="456"/>
      <c r="DJ46" s="456"/>
      <c r="DK46" s="456"/>
      <c r="DL46" s="456"/>
      <c r="DM46" s="456"/>
      <c r="DN46" s="456"/>
      <c r="DO46" s="456"/>
      <c r="DP46" s="456"/>
      <c r="DQ46" s="456"/>
      <c r="DR46" s="456"/>
      <c r="DS46" s="456"/>
      <c r="DT46" s="456"/>
      <c r="DU46" s="456"/>
      <c r="DV46" s="456"/>
      <c r="DW46" s="456"/>
      <c r="DX46" s="456"/>
      <c r="DY46" s="456"/>
      <c r="DZ46" s="456"/>
      <c r="EA46" s="456"/>
      <c r="EB46" s="456"/>
      <c r="EC46" s="456"/>
      <c r="ED46" s="456"/>
      <c r="EE46" s="456"/>
      <c r="EF46" s="456"/>
      <c r="EG46" s="456"/>
      <c r="EH46" s="456"/>
      <c r="EI46" s="456"/>
      <c r="EJ46" s="456"/>
      <c r="EK46" s="456"/>
      <c r="EL46" s="456"/>
      <c r="EM46" s="456"/>
      <c r="EN46" s="456"/>
      <c r="EO46" s="456"/>
      <c r="EP46" s="456"/>
      <c r="EQ46" s="456"/>
      <c r="ER46" s="456"/>
      <c r="ES46" s="456"/>
      <c r="ET46" s="456"/>
      <c r="EU46" s="456"/>
      <c r="EV46" s="456"/>
      <c r="EW46" s="456"/>
      <c r="EX46" s="456"/>
      <c r="EY46" s="456"/>
      <c r="EZ46" s="456"/>
      <c r="FA46" s="456"/>
      <c r="FB46" s="456"/>
      <c r="FC46" s="456"/>
      <c r="FD46" s="456"/>
      <c r="FE46" s="456"/>
      <c r="FF46" s="456"/>
      <c r="FG46" s="456"/>
      <c r="FH46" s="456"/>
      <c r="FI46" s="456"/>
      <c r="FJ46" s="456"/>
      <c r="FK46" s="456"/>
      <c r="FL46" s="456"/>
      <c r="FM46" s="456"/>
      <c r="FN46" s="456"/>
      <c r="FO46" s="456"/>
      <c r="FP46" s="456"/>
      <c r="FQ46" s="456"/>
      <c r="FR46" s="456"/>
      <c r="FS46" s="456"/>
      <c r="FT46" s="456"/>
      <c r="FU46" s="456"/>
      <c r="FV46" s="456"/>
      <c r="FW46" s="456"/>
      <c r="FX46" s="456"/>
      <c r="FY46" s="456"/>
      <c r="FZ46" s="456"/>
      <c r="GA46" s="456"/>
      <c r="GB46" s="456"/>
      <c r="GC46" s="456"/>
      <c r="GD46" s="456"/>
      <c r="GE46" s="456"/>
      <c r="GF46" s="456"/>
      <c r="GG46" s="456"/>
      <c r="GH46" s="456"/>
      <c r="GI46" s="456"/>
      <c r="GJ46" s="456"/>
      <c r="GK46" s="456"/>
      <c r="GL46" s="456"/>
      <c r="GM46" s="456"/>
      <c r="GN46" s="456"/>
      <c r="GO46" s="456"/>
      <c r="GP46" s="456"/>
      <c r="GQ46" s="456"/>
      <c r="GR46" s="456"/>
      <c r="GS46" s="456"/>
      <c r="GT46" s="456"/>
      <c r="GU46" s="456"/>
      <c r="GV46" s="456"/>
      <c r="GW46" s="456"/>
      <c r="GX46" s="456"/>
      <c r="GY46" s="456"/>
      <c r="GZ46" s="456"/>
      <c r="HA46" s="456"/>
      <c r="HB46" s="456"/>
      <c r="HC46" s="456"/>
      <c r="HD46" s="456"/>
      <c r="HE46" s="456"/>
      <c r="HF46" s="456"/>
      <c r="HG46" s="456"/>
      <c r="HH46" s="456"/>
      <c r="HI46" s="456"/>
      <c r="HJ46" s="456"/>
      <c r="HK46" s="456"/>
      <c r="HL46" s="456"/>
      <c r="HM46" s="456"/>
      <c r="HN46" s="456"/>
      <c r="HO46" s="456"/>
      <c r="HP46" s="456"/>
      <c r="HQ46" s="456"/>
      <c r="HR46" s="456"/>
      <c r="HS46" s="456"/>
      <c r="HT46" s="456"/>
      <c r="HU46" s="456"/>
      <c r="HV46" s="456"/>
      <c r="HW46" s="456"/>
      <c r="HX46" s="456"/>
      <c r="HY46" s="456"/>
      <c r="HZ46" s="456"/>
      <c r="IA46" s="456"/>
      <c r="IB46" s="456"/>
      <c r="IC46" s="456"/>
      <c r="ID46" s="456"/>
      <c r="IE46" s="456"/>
      <c r="IF46" s="456"/>
      <c r="IG46" s="456"/>
      <c r="IH46" s="456"/>
      <c r="II46" s="456"/>
      <c r="IJ46" s="456"/>
      <c r="IK46" s="456"/>
      <c r="IL46" s="456"/>
      <c r="IM46" s="456"/>
    </row>
    <row r="47" spans="2:247" x14ac:dyDescent="0.2">
      <c r="F47" s="479"/>
      <c r="G47" s="479"/>
      <c r="H47" s="479"/>
      <c r="I47" s="479"/>
      <c r="J47" s="479"/>
      <c r="K47" s="479"/>
      <c r="L47" s="479"/>
      <c r="M47" s="479"/>
      <c r="N47" s="479"/>
      <c r="O47" s="479"/>
      <c r="P47" s="479"/>
      <c r="Q47" s="479"/>
      <c r="R47" s="479"/>
      <c r="S47" s="456"/>
      <c r="T47" s="332"/>
      <c r="U47" s="332"/>
      <c r="V47" s="332"/>
      <c r="W47" s="332"/>
      <c r="X47" s="456"/>
      <c r="Y47" s="456"/>
      <c r="Z47" s="456"/>
      <c r="AA47" s="456"/>
      <c r="AB47" s="456"/>
      <c r="AC47" s="456"/>
      <c r="AD47" s="456"/>
      <c r="AE47" s="456"/>
      <c r="AF47" s="456"/>
      <c r="AG47" s="456"/>
      <c r="AH47" s="456"/>
      <c r="AI47" s="456"/>
      <c r="AJ47" s="456"/>
      <c r="AK47" s="456"/>
      <c r="AL47" s="456"/>
      <c r="AM47" s="456"/>
      <c r="AN47" s="456"/>
      <c r="AO47" s="456"/>
      <c r="AP47" s="456"/>
      <c r="AQ47" s="456"/>
      <c r="AR47" s="456"/>
      <c r="AS47" s="456"/>
      <c r="AT47" s="456"/>
      <c r="AU47" s="456"/>
      <c r="AV47" s="456"/>
      <c r="AW47" s="456"/>
      <c r="AX47" s="456"/>
      <c r="AY47" s="456"/>
      <c r="AZ47" s="456"/>
      <c r="BA47" s="456"/>
      <c r="BB47" s="456"/>
      <c r="BC47" s="456"/>
      <c r="BD47" s="456"/>
      <c r="BE47" s="456"/>
      <c r="BF47" s="456"/>
      <c r="BG47" s="456"/>
      <c r="BH47" s="456"/>
      <c r="BI47" s="456"/>
      <c r="BJ47" s="456"/>
      <c r="BK47" s="456"/>
      <c r="BL47" s="456"/>
      <c r="BM47" s="456"/>
      <c r="BN47" s="456"/>
      <c r="BO47" s="456"/>
      <c r="BP47" s="456"/>
      <c r="BQ47" s="456"/>
      <c r="BR47" s="456"/>
      <c r="BS47" s="456"/>
      <c r="BT47" s="456"/>
      <c r="BU47" s="456"/>
      <c r="BV47" s="456"/>
      <c r="BW47" s="456"/>
      <c r="BX47" s="456"/>
      <c r="BY47" s="456"/>
      <c r="BZ47" s="456"/>
      <c r="CA47" s="456"/>
      <c r="CB47" s="456"/>
      <c r="CC47" s="456"/>
      <c r="CD47" s="456"/>
      <c r="CE47" s="456"/>
      <c r="CF47" s="456"/>
      <c r="CG47" s="456"/>
      <c r="CH47" s="456"/>
      <c r="CI47" s="456"/>
      <c r="CJ47" s="456"/>
      <c r="CK47" s="456"/>
      <c r="CL47" s="456"/>
      <c r="CM47" s="456"/>
      <c r="CN47" s="456"/>
      <c r="CO47" s="456"/>
      <c r="CP47" s="456"/>
      <c r="CQ47" s="456"/>
      <c r="CR47" s="456"/>
      <c r="CS47" s="456"/>
      <c r="CT47" s="456"/>
      <c r="CU47" s="456"/>
      <c r="CV47" s="456"/>
      <c r="CW47" s="456"/>
      <c r="CX47" s="456"/>
      <c r="CY47" s="456"/>
      <c r="CZ47" s="456"/>
      <c r="DA47" s="456"/>
      <c r="DB47" s="456"/>
      <c r="DC47" s="456"/>
      <c r="DD47" s="456"/>
      <c r="DE47" s="456"/>
      <c r="DF47" s="456"/>
      <c r="DG47" s="456"/>
      <c r="DH47" s="456"/>
      <c r="DI47" s="456"/>
      <c r="DJ47" s="456"/>
      <c r="DK47" s="456"/>
      <c r="DL47" s="456"/>
      <c r="DM47" s="456"/>
      <c r="DN47" s="456"/>
      <c r="DO47" s="456"/>
      <c r="DP47" s="456"/>
      <c r="DQ47" s="456"/>
      <c r="DR47" s="456"/>
      <c r="DS47" s="456"/>
      <c r="DT47" s="456"/>
      <c r="DU47" s="456"/>
      <c r="DV47" s="456"/>
      <c r="DW47" s="456"/>
      <c r="DX47" s="456"/>
      <c r="DY47" s="456"/>
      <c r="DZ47" s="456"/>
      <c r="EA47" s="456"/>
      <c r="EB47" s="456"/>
      <c r="EC47" s="456"/>
      <c r="ED47" s="456"/>
      <c r="EE47" s="456"/>
      <c r="EF47" s="456"/>
      <c r="EG47" s="456"/>
      <c r="EH47" s="456"/>
      <c r="EI47" s="456"/>
      <c r="EJ47" s="456"/>
      <c r="EK47" s="456"/>
      <c r="EL47" s="456"/>
      <c r="EM47" s="456"/>
      <c r="EN47" s="456"/>
      <c r="EO47" s="456"/>
      <c r="EP47" s="456"/>
      <c r="EQ47" s="456"/>
      <c r="ER47" s="456"/>
      <c r="ES47" s="456"/>
      <c r="ET47" s="456"/>
      <c r="EU47" s="456"/>
      <c r="EV47" s="456"/>
      <c r="EW47" s="456"/>
      <c r="EX47" s="456"/>
      <c r="EY47" s="456"/>
      <c r="EZ47" s="456"/>
      <c r="FA47" s="456"/>
      <c r="FB47" s="456"/>
      <c r="FC47" s="456"/>
      <c r="FD47" s="456"/>
      <c r="FE47" s="456"/>
      <c r="FF47" s="456"/>
      <c r="FG47" s="456"/>
      <c r="FH47" s="456"/>
      <c r="FI47" s="456"/>
      <c r="FJ47" s="456"/>
      <c r="FK47" s="456"/>
      <c r="FL47" s="456"/>
      <c r="FM47" s="456"/>
      <c r="FN47" s="456"/>
      <c r="FO47" s="456"/>
      <c r="FP47" s="456"/>
      <c r="FQ47" s="456"/>
      <c r="FR47" s="456"/>
      <c r="FS47" s="456"/>
      <c r="FT47" s="456"/>
      <c r="FU47" s="456"/>
      <c r="FV47" s="456"/>
      <c r="FW47" s="456"/>
      <c r="FX47" s="456"/>
      <c r="FY47" s="456"/>
      <c r="FZ47" s="456"/>
      <c r="GA47" s="456"/>
      <c r="GB47" s="456"/>
      <c r="GC47" s="456"/>
      <c r="GD47" s="456"/>
      <c r="GE47" s="456"/>
      <c r="GF47" s="456"/>
      <c r="GG47" s="456"/>
      <c r="GH47" s="456"/>
      <c r="GI47" s="456"/>
      <c r="GJ47" s="456"/>
      <c r="GK47" s="456"/>
      <c r="GL47" s="456"/>
      <c r="GM47" s="456"/>
      <c r="GN47" s="456"/>
      <c r="GO47" s="456"/>
      <c r="GP47" s="456"/>
      <c r="GQ47" s="456"/>
      <c r="GR47" s="456"/>
      <c r="GS47" s="456"/>
      <c r="GT47" s="456"/>
      <c r="GU47" s="456"/>
      <c r="GV47" s="456"/>
      <c r="GW47" s="456"/>
      <c r="GX47" s="456"/>
      <c r="GY47" s="456"/>
      <c r="GZ47" s="456"/>
      <c r="HA47" s="456"/>
      <c r="HB47" s="456"/>
      <c r="HC47" s="456"/>
      <c r="HD47" s="456"/>
      <c r="HE47" s="456"/>
      <c r="HF47" s="456"/>
      <c r="HG47" s="456"/>
      <c r="HH47" s="456"/>
      <c r="HI47" s="456"/>
      <c r="HJ47" s="456"/>
      <c r="HK47" s="456"/>
      <c r="HL47" s="456"/>
      <c r="HM47" s="456"/>
      <c r="HN47" s="456"/>
      <c r="HO47" s="456"/>
      <c r="HP47" s="456"/>
      <c r="HQ47" s="456"/>
      <c r="HR47" s="456"/>
      <c r="HS47" s="456"/>
      <c r="HT47" s="456"/>
      <c r="HU47" s="456"/>
      <c r="HV47" s="456"/>
      <c r="HW47" s="456"/>
      <c r="HX47" s="456"/>
      <c r="HY47" s="456"/>
      <c r="HZ47" s="456"/>
      <c r="IA47" s="456"/>
      <c r="IB47" s="456"/>
      <c r="IC47" s="456"/>
      <c r="ID47" s="456"/>
      <c r="IE47" s="456"/>
      <c r="IF47" s="456"/>
      <c r="IG47" s="456"/>
      <c r="IH47" s="456"/>
      <c r="II47" s="456"/>
      <c r="IJ47" s="456"/>
      <c r="IK47" s="456"/>
      <c r="IL47" s="456"/>
      <c r="IM47" s="456"/>
    </row>
    <row r="48" spans="2:247" x14ac:dyDescent="0.2">
      <c r="D48" s="450"/>
      <c r="F48" s="479"/>
      <c r="G48" s="479"/>
      <c r="H48" s="479"/>
      <c r="I48" s="479"/>
      <c r="J48" s="479"/>
      <c r="K48" s="479"/>
      <c r="L48" s="479"/>
      <c r="M48" s="479"/>
      <c r="N48" s="479"/>
      <c r="O48" s="479"/>
      <c r="P48" s="479"/>
      <c r="Q48" s="479"/>
      <c r="R48" s="479"/>
      <c r="S48" s="456"/>
      <c r="T48" s="332"/>
      <c r="U48" s="332"/>
      <c r="V48" s="332"/>
      <c r="W48" s="332"/>
      <c r="X48" s="456"/>
      <c r="Y48" s="456"/>
      <c r="Z48" s="456"/>
      <c r="AA48" s="456"/>
      <c r="AB48" s="456"/>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56"/>
      <c r="AY48" s="456"/>
      <c r="AZ48" s="456"/>
      <c r="BA48" s="456"/>
      <c r="BB48" s="456"/>
      <c r="BC48" s="456"/>
      <c r="BD48" s="456"/>
      <c r="BE48" s="456"/>
      <c r="BF48" s="456"/>
      <c r="BG48" s="456"/>
      <c r="BH48" s="456"/>
      <c r="BI48" s="456"/>
      <c r="BJ48" s="456"/>
      <c r="BK48" s="456"/>
      <c r="BL48" s="456"/>
      <c r="BM48" s="456"/>
      <c r="BN48" s="456"/>
      <c r="BO48" s="456"/>
      <c r="BP48" s="456"/>
      <c r="BQ48" s="456"/>
      <c r="BR48" s="456"/>
      <c r="BS48" s="456"/>
      <c r="BT48" s="456"/>
      <c r="BU48" s="456"/>
      <c r="BV48" s="456"/>
      <c r="BW48" s="456"/>
      <c r="BX48" s="456"/>
      <c r="BY48" s="456"/>
      <c r="BZ48" s="456"/>
      <c r="CA48" s="456"/>
      <c r="CB48" s="456"/>
      <c r="CC48" s="456"/>
      <c r="CD48" s="456"/>
      <c r="CE48" s="456"/>
      <c r="CF48" s="456"/>
      <c r="CG48" s="456"/>
      <c r="CH48" s="456"/>
      <c r="CI48" s="456"/>
      <c r="CJ48" s="456"/>
      <c r="CK48" s="456"/>
      <c r="CL48" s="456"/>
      <c r="CM48" s="456"/>
      <c r="CN48" s="456"/>
      <c r="CO48" s="456"/>
      <c r="CP48" s="456"/>
      <c r="CQ48" s="456"/>
      <c r="CR48" s="456"/>
      <c r="CS48" s="456"/>
      <c r="CT48" s="456"/>
      <c r="CU48" s="456"/>
      <c r="CV48" s="456"/>
      <c r="CW48" s="456"/>
      <c r="CX48" s="456"/>
      <c r="CY48" s="456"/>
      <c r="CZ48" s="456"/>
      <c r="DA48" s="456"/>
      <c r="DB48" s="456"/>
      <c r="DC48" s="456"/>
      <c r="DD48" s="456"/>
      <c r="DE48" s="456"/>
      <c r="DF48" s="456"/>
      <c r="DG48" s="456"/>
      <c r="DH48" s="456"/>
      <c r="DI48" s="456"/>
      <c r="DJ48" s="456"/>
      <c r="DK48" s="456"/>
      <c r="DL48" s="456"/>
      <c r="DM48" s="456"/>
      <c r="DN48" s="456"/>
      <c r="DO48" s="456"/>
      <c r="DP48" s="456"/>
      <c r="DQ48" s="456"/>
      <c r="DR48" s="456"/>
      <c r="DS48" s="456"/>
      <c r="DT48" s="456"/>
      <c r="DU48" s="456"/>
      <c r="DV48" s="456"/>
      <c r="DW48" s="456"/>
      <c r="DX48" s="456"/>
      <c r="DY48" s="456"/>
      <c r="DZ48" s="456"/>
      <c r="EA48" s="456"/>
      <c r="EB48" s="456"/>
      <c r="EC48" s="456"/>
      <c r="ED48" s="456"/>
      <c r="EE48" s="456"/>
      <c r="EF48" s="456"/>
      <c r="EG48" s="456"/>
      <c r="EH48" s="456"/>
      <c r="EI48" s="456"/>
      <c r="EJ48" s="456"/>
      <c r="EK48" s="456"/>
      <c r="EL48" s="456"/>
      <c r="EM48" s="456"/>
      <c r="EN48" s="456"/>
      <c r="EO48" s="456"/>
      <c r="EP48" s="456"/>
      <c r="EQ48" s="456"/>
      <c r="ER48" s="456"/>
      <c r="ES48" s="456"/>
      <c r="ET48" s="456"/>
      <c r="EU48" s="456"/>
      <c r="EV48" s="456"/>
      <c r="EW48" s="456"/>
      <c r="EX48" s="456"/>
      <c r="EY48" s="456"/>
      <c r="EZ48" s="456"/>
      <c r="FA48" s="456"/>
      <c r="FB48" s="456"/>
      <c r="FC48" s="456"/>
      <c r="FD48" s="456"/>
      <c r="FE48" s="456"/>
      <c r="FF48" s="456"/>
      <c r="FG48" s="456"/>
      <c r="FH48" s="456"/>
      <c r="FI48" s="456"/>
      <c r="FJ48" s="456"/>
      <c r="FK48" s="456"/>
      <c r="FL48" s="456"/>
      <c r="FM48" s="456"/>
      <c r="FN48" s="456"/>
      <c r="FO48" s="456"/>
      <c r="FP48" s="456"/>
      <c r="FQ48" s="456"/>
      <c r="FR48" s="456"/>
      <c r="FS48" s="456"/>
      <c r="FT48" s="456"/>
      <c r="FU48" s="456"/>
      <c r="FV48" s="456"/>
      <c r="FW48" s="456"/>
      <c r="FX48" s="456"/>
      <c r="FY48" s="456"/>
      <c r="FZ48" s="456"/>
      <c r="GA48" s="456"/>
      <c r="GB48" s="456"/>
      <c r="GC48" s="456"/>
      <c r="GD48" s="456"/>
      <c r="GE48" s="456"/>
      <c r="GF48" s="456"/>
      <c r="GG48" s="456"/>
      <c r="GH48" s="456"/>
      <c r="GI48" s="456"/>
      <c r="GJ48" s="456"/>
      <c r="GK48" s="456"/>
      <c r="GL48" s="456"/>
      <c r="GM48" s="456"/>
      <c r="GN48" s="456"/>
      <c r="GO48" s="456"/>
      <c r="GP48" s="456"/>
      <c r="GQ48" s="456"/>
      <c r="GR48" s="456"/>
      <c r="GS48" s="456"/>
      <c r="GT48" s="456"/>
      <c r="GU48" s="456"/>
      <c r="GV48" s="456"/>
      <c r="GW48" s="456"/>
      <c r="GX48" s="456"/>
      <c r="GY48" s="456"/>
      <c r="GZ48" s="456"/>
      <c r="HA48" s="456"/>
      <c r="HB48" s="456"/>
      <c r="HC48" s="456"/>
      <c r="HD48" s="456"/>
      <c r="HE48" s="456"/>
      <c r="HF48" s="456"/>
      <c r="HG48" s="456"/>
      <c r="HH48" s="456"/>
      <c r="HI48" s="456"/>
      <c r="HJ48" s="456"/>
      <c r="HK48" s="456"/>
      <c r="HL48" s="456"/>
      <c r="HM48" s="456"/>
      <c r="HN48" s="456"/>
      <c r="HO48" s="456"/>
      <c r="HP48" s="456"/>
      <c r="HQ48" s="456"/>
      <c r="HR48" s="456"/>
      <c r="HS48" s="456"/>
      <c r="HT48" s="456"/>
      <c r="HU48" s="456"/>
      <c r="HV48" s="456"/>
      <c r="HW48" s="456"/>
      <c r="HX48" s="456"/>
      <c r="HY48" s="456"/>
      <c r="HZ48" s="456"/>
      <c r="IA48" s="456"/>
      <c r="IB48" s="456"/>
      <c r="IC48" s="456"/>
      <c r="ID48" s="456"/>
      <c r="IE48" s="456"/>
      <c r="IF48" s="456"/>
      <c r="IG48" s="456"/>
      <c r="IH48" s="456"/>
      <c r="II48" s="456"/>
      <c r="IJ48" s="456"/>
      <c r="IK48" s="456"/>
      <c r="IL48" s="456"/>
      <c r="IM48" s="456"/>
    </row>
    <row r="49" spans="5:247" x14ac:dyDescent="0.2">
      <c r="F49" s="479"/>
      <c r="G49" s="479"/>
      <c r="H49" s="479"/>
      <c r="I49" s="479"/>
      <c r="J49" s="479"/>
      <c r="K49" s="479"/>
      <c r="L49" s="479"/>
      <c r="M49" s="479"/>
      <c r="N49" s="479"/>
      <c r="O49" s="479"/>
      <c r="P49" s="479"/>
      <c r="Q49" s="479"/>
      <c r="R49" s="479"/>
      <c r="S49" s="456"/>
      <c r="T49" s="332"/>
      <c r="U49" s="332"/>
      <c r="V49" s="332"/>
      <c r="W49" s="332"/>
      <c r="X49" s="456"/>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56"/>
      <c r="AX49" s="456"/>
      <c r="AY49" s="456"/>
      <c r="AZ49" s="456"/>
      <c r="BA49" s="456"/>
      <c r="BB49" s="456"/>
      <c r="BC49" s="456"/>
      <c r="BD49" s="456"/>
      <c r="BE49" s="456"/>
      <c r="BF49" s="456"/>
      <c r="BG49" s="456"/>
      <c r="BH49" s="456"/>
      <c r="BI49" s="456"/>
      <c r="BJ49" s="456"/>
      <c r="BK49" s="456"/>
      <c r="BL49" s="456"/>
      <c r="BM49" s="456"/>
      <c r="BN49" s="456"/>
      <c r="BO49" s="456"/>
      <c r="BP49" s="456"/>
      <c r="BQ49" s="456"/>
      <c r="BR49" s="456"/>
      <c r="BS49" s="456"/>
      <c r="BT49" s="456"/>
      <c r="BU49" s="456"/>
      <c r="BV49" s="456"/>
      <c r="BW49" s="456"/>
      <c r="BX49" s="456"/>
      <c r="BY49" s="456"/>
      <c r="BZ49" s="456"/>
      <c r="CA49" s="456"/>
      <c r="CB49" s="456"/>
      <c r="CC49" s="456"/>
      <c r="CD49" s="456"/>
      <c r="CE49" s="456"/>
      <c r="CF49" s="456"/>
      <c r="CG49" s="456"/>
      <c r="CH49" s="456"/>
      <c r="CI49" s="456"/>
      <c r="CJ49" s="456"/>
      <c r="CK49" s="456"/>
      <c r="CL49" s="456"/>
      <c r="CM49" s="456"/>
      <c r="CN49" s="456"/>
      <c r="CO49" s="456"/>
      <c r="CP49" s="456"/>
      <c r="CQ49" s="456"/>
      <c r="CR49" s="456"/>
      <c r="CS49" s="456"/>
      <c r="CT49" s="456"/>
      <c r="CU49" s="456"/>
      <c r="CV49" s="456"/>
      <c r="CW49" s="456"/>
      <c r="CX49" s="456"/>
      <c r="CY49" s="456"/>
      <c r="CZ49" s="456"/>
      <c r="DA49" s="456"/>
      <c r="DB49" s="456"/>
      <c r="DC49" s="456"/>
      <c r="DD49" s="456"/>
      <c r="DE49" s="456"/>
      <c r="DF49" s="456"/>
      <c r="DG49" s="456"/>
      <c r="DH49" s="456"/>
      <c r="DI49" s="456"/>
      <c r="DJ49" s="456"/>
      <c r="DK49" s="456"/>
      <c r="DL49" s="456"/>
      <c r="DM49" s="456"/>
      <c r="DN49" s="456"/>
      <c r="DO49" s="456"/>
      <c r="DP49" s="456"/>
      <c r="DQ49" s="456"/>
      <c r="DR49" s="456"/>
      <c r="DS49" s="456"/>
      <c r="DT49" s="456"/>
      <c r="DU49" s="456"/>
      <c r="DV49" s="456"/>
      <c r="DW49" s="456"/>
      <c r="DX49" s="456"/>
      <c r="DY49" s="456"/>
      <c r="DZ49" s="456"/>
      <c r="EA49" s="456"/>
      <c r="EB49" s="456"/>
      <c r="EC49" s="456"/>
      <c r="ED49" s="456"/>
      <c r="EE49" s="456"/>
      <c r="EF49" s="456"/>
      <c r="EG49" s="456"/>
      <c r="EH49" s="456"/>
      <c r="EI49" s="456"/>
      <c r="EJ49" s="456"/>
      <c r="EK49" s="456"/>
      <c r="EL49" s="456"/>
      <c r="EM49" s="456"/>
      <c r="EN49" s="456"/>
      <c r="EO49" s="456"/>
      <c r="EP49" s="456"/>
      <c r="EQ49" s="456"/>
      <c r="ER49" s="456"/>
      <c r="ES49" s="456"/>
      <c r="ET49" s="456"/>
      <c r="EU49" s="456"/>
      <c r="EV49" s="456"/>
      <c r="EW49" s="456"/>
      <c r="EX49" s="456"/>
      <c r="EY49" s="456"/>
      <c r="EZ49" s="456"/>
      <c r="FA49" s="456"/>
      <c r="FB49" s="456"/>
      <c r="FC49" s="456"/>
      <c r="FD49" s="456"/>
      <c r="FE49" s="456"/>
      <c r="FF49" s="456"/>
      <c r="FG49" s="456"/>
      <c r="FH49" s="456"/>
      <c r="FI49" s="456"/>
      <c r="FJ49" s="456"/>
      <c r="FK49" s="456"/>
      <c r="FL49" s="456"/>
      <c r="FM49" s="456"/>
      <c r="FN49" s="456"/>
      <c r="FO49" s="456"/>
      <c r="FP49" s="456"/>
      <c r="FQ49" s="456"/>
      <c r="FR49" s="456"/>
      <c r="FS49" s="456"/>
      <c r="FT49" s="456"/>
      <c r="FU49" s="456"/>
      <c r="FV49" s="456"/>
      <c r="FW49" s="456"/>
      <c r="FX49" s="456"/>
      <c r="FY49" s="456"/>
      <c r="FZ49" s="456"/>
      <c r="GA49" s="456"/>
      <c r="GB49" s="456"/>
      <c r="GC49" s="456"/>
      <c r="GD49" s="456"/>
      <c r="GE49" s="456"/>
      <c r="GF49" s="456"/>
      <c r="GG49" s="456"/>
      <c r="GH49" s="456"/>
      <c r="GI49" s="456"/>
      <c r="GJ49" s="456"/>
      <c r="GK49" s="456"/>
      <c r="GL49" s="456"/>
      <c r="GM49" s="456"/>
      <c r="GN49" s="456"/>
      <c r="GO49" s="456"/>
      <c r="GP49" s="456"/>
      <c r="GQ49" s="456"/>
      <c r="GR49" s="456"/>
      <c r="GS49" s="456"/>
      <c r="GT49" s="456"/>
      <c r="GU49" s="456"/>
      <c r="GV49" s="456"/>
      <c r="GW49" s="456"/>
      <c r="GX49" s="456"/>
      <c r="GY49" s="456"/>
      <c r="GZ49" s="456"/>
      <c r="HA49" s="456"/>
      <c r="HB49" s="456"/>
      <c r="HC49" s="456"/>
      <c r="HD49" s="456"/>
      <c r="HE49" s="456"/>
      <c r="HF49" s="456"/>
      <c r="HG49" s="456"/>
      <c r="HH49" s="456"/>
      <c r="HI49" s="456"/>
      <c r="HJ49" s="456"/>
      <c r="HK49" s="456"/>
      <c r="HL49" s="456"/>
      <c r="HM49" s="456"/>
      <c r="HN49" s="456"/>
      <c r="HO49" s="456"/>
      <c r="HP49" s="456"/>
      <c r="HQ49" s="456"/>
      <c r="HR49" s="456"/>
      <c r="HS49" s="456"/>
      <c r="HT49" s="456"/>
      <c r="HU49" s="456"/>
      <c r="HV49" s="456"/>
      <c r="HW49" s="456"/>
      <c r="HX49" s="456"/>
      <c r="HY49" s="456"/>
      <c r="HZ49" s="456"/>
      <c r="IA49" s="456"/>
      <c r="IB49" s="456"/>
      <c r="IC49" s="456"/>
      <c r="ID49" s="456"/>
      <c r="IE49" s="456"/>
      <c r="IF49" s="456"/>
      <c r="IG49" s="456"/>
      <c r="IH49" s="456"/>
      <c r="II49" s="456"/>
      <c r="IJ49" s="456"/>
      <c r="IK49" s="456"/>
      <c r="IL49" s="456"/>
      <c r="IM49" s="456"/>
    </row>
    <row r="50" spans="5:247" x14ac:dyDescent="0.2">
      <c r="F50" s="456"/>
      <c r="G50" s="456"/>
      <c r="H50" s="456"/>
      <c r="I50" s="456"/>
      <c r="J50" s="456"/>
      <c r="K50" s="456"/>
      <c r="L50" s="456"/>
      <c r="M50" s="456"/>
      <c r="N50" s="456"/>
      <c r="O50" s="456"/>
      <c r="P50" s="456"/>
      <c r="Q50" s="456"/>
      <c r="R50" s="456"/>
      <c r="S50" s="456"/>
      <c r="T50" s="332"/>
      <c r="U50" s="332"/>
      <c r="V50" s="332"/>
      <c r="W50" s="332"/>
      <c r="X50" s="456"/>
      <c r="Y50" s="456"/>
      <c r="Z50" s="456"/>
      <c r="AA50" s="456"/>
      <c r="AB50" s="456"/>
      <c r="AC50" s="456"/>
      <c r="AD50" s="456"/>
      <c r="AE50" s="456"/>
      <c r="AF50" s="456"/>
      <c r="AG50" s="456"/>
      <c r="AH50" s="456"/>
      <c r="AI50" s="456"/>
      <c r="AJ50" s="456"/>
      <c r="AK50" s="456"/>
      <c r="AL50" s="456"/>
      <c r="AM50" s="456"/>
      <c r="AN50" s="456"/>
      <c r="AO50" s="456"/>
      <c r="AP50" s="456"/>
      <c r="AQ50" s="456"/>
      <c r="AR50" s="456"/>
      <c r="AS50" s="456"/>
      <c r="AT50" s="456"/>
      <c r="AU50" s="456"/>
      <c r="AV50" s="456"/>
      <c r="AW50" s="456"/>
      <c r="AX50" s="456"/>
      <c r="AY50" s="456"/>
      <c r="AZ50" s="456"/>
      <c r="BA50" s="456"/>
      <c r="BB50" s="456"/>
      <c r="BC50" s="456"/>
      <c r="BD50" s="456"/>
      <c r="BE50" s="456"/>
      <c r="BF50" s="456"/>
      <c r="BG50" s="456"/>
      <c r="BH50" s="456"/>
      <c r="BI50" s="456"/>
      <c r="BJ50" s="456"/>
      <c r="BK50" s="456"/>
      <c r="BL50" s="456"/>
      <c r="BM50" s="456"/>
      <c r="BN50" s="456"/>
      <c r="BO50" s="456"/>
      <c r="BP50" s="456"/>
      <c r="BQ50" s="456"/>
      <c r="BR50" s="456"/>
      <c r="BS50" s="456"/>
      <c r="BT50" s="456"/>
      <c r="BU50" s="456"/>
      <c r="BV50" s="456"/>
      <c r="BW50" s="456"/>
      <c r="BX50" s="456"/>
      <c r="BY50" s="456"/>
      <c r="BZ50" s="456"/>
      <c r="CA50" s="456"/>
      <c r="CB50" s="456"/>
      <c r="CC50" s="456"/>
      <c r="CD50" s="456"/>
      <c r="CE50" s="456"/>
      <c r="CF50" s="456"/>
      <c r="CG50" s="456"/>
      <c r="CH50" s="456"/>
      <c r="CI50" s="456"/>
      <c r="CJ50" s="456"/>
      <c r="CK50" s="456"/>
      <c r="CL50" s="456"/>
      <c r="CM50" s="456"/>
      <c r="CN50" s="456"/>
      <c r="CO50" s="456"/>
      <c r="CP50" s="456"/>
      <c r="CQ50" s="456"/>
      <c r="CR50" s="456"/>
      <c r="CS50" s="456"/>
      <c r="CT50" s="456"/>
      <c r="CU50" s="456"/>
      <c r="CV50" s="456"/>
      <c r="CW50" s="456"/>
      <c r="CX50" s="456"/>
      <c r="CY50" s="456"/>
      <c r="CZ50" s="456"/>
      <c r="DA50" s="456"/>
      <c r="DB50" s="456"/>
      <c r="DC50" s="456"/>
      <c r="DD50" s="456"/>
      <c r="DE50" s="456"/>
      <c r="DF50" s="456"/>
      <c r="DG50" s="456"/>
      <c r="DH50" s="456"/>
      <c r="DI50" s="456"/>
      <c r="DJ50" s="456"/>
      <c r="DK50" s="456"/>
      <c r="DL50" s="456"/>
      <c r="DM50" s="456"/>
      <c r="DN50" s="456"/>
      <c r="DO50" s="456"/>
      <c r="DP50" s="456"/>
      <c r="DQ50" s="456"/>
      <c r="DR50" s="456"/>
      <c r="DS50" s="456"/>
      <c r="DT50" s="456"/>
      <c r="DU50" s="456"/>
      <c r="DV50" s="456"/>
      <c r="DW50" s="456"/>
      <c r="DX50" s="456"/>
      <c r="DY50" s="456"/>
      <c r="DZ50" s="456"/>
      <c r="EA50" s="456"/>
      <c r="EB50" s="456"/>
      <c r="EC50" s="456"/>
      <c r="ED50" s="456"/>
      <c r="EE50" s="456"/>
      <c r="EF50" s="456"/>
      <c r="EG50" s="456"/>
      <c r="EH50" s="456"/>
      <c r="EI50" s="456"/>
      <c r="EJ50" s="456"/>
      <c r="EK50" s="456"/>
      <c r="EL50" s="456"/>
      <c r="EM50" s="456"/>
      <c r="EN50" s="456"/>
      <c r="EO50" s="456"/>
      <c r="EP50" s="456"/>
      <c r="EQ50" s="456"/>
      <c r="ER50" s="456"/>
      <c r="ES50" s="456"/>
      <c r="ET50" s="456"/>
      <c r="EU50" s="456"/>
      <c r="EV50" s="456"/>
      <c r="EW50" s="456"/>
      <c r="EX50" s="456"/>
      <c r="EY50" s="456"/>
      <c r="EZ50" s="456"/>
      <c r="FA50" s="456"/>
      <c r="FB50" s="456"/>
      <c r="FC50" s="456"/>
      <c r="FD50" s="456"/>
      <c r="FE50" s="456"/>
      <c r="FF50" s="456"/>
      <c r="FG50" s="456"/>
      <c r="FH50" s="456"/>
      <c r="FI50" s="456"/>
      <c r="FJ50" s="456"/>
      <c r="FK50" s="456"/>
      <c r="FL50" s="456"/>
      <c r="FM50" s="456"/>
      <c r="FN50" s="456"/>
      <c r="FO50" s="456"/>
      <c r="FP50" s="456"/>
      <c r="FQ50" s="456"/>
      <c r="FR50" s="456"/>
      <c r="FS50" s="456"/>
      <c r="FT50" s="456"/>
      <c r="FU50" s="456"/>
      <c r="FV50" s="456"/>
      <c r="FW50" s="456"/>
      <c r="FX50" s="456"/>
      <c r="FY50" s="456"/>
      <c r="FZ50" s="456"/>
      <c r="GA50" s="456"/>
      <c r="GB50" s="456"/>
      <c r="GC50" s="456"/>
      <c r="GD50" s="456"/>
      <c r="GE50" s="456"/>
      <c r="GF50" s="456"/>
      <c r="GG50" s="456"/>
      <c r="GH50" s="456"/>
      <c r="GI50" s="456"/>
      <c r="GJ50" s="456"/>
      <c r="GK50" s="456"/>
      <c r="GL50" s="456"/>
      <c r="GM50" s="456"/>
      <c r="GN50" s="456"/>
      <c r="GO50" s="456"/>
      <c r="GP50" s="456"/>
      <c r="GQ50" s="456"/>
      <c r="GR50" s="456"/>
      <c r="GS50" s="456"/>
      <c r="GT50" s="456"/>
      <c r="GU50" s="456"/>
      <c r="GV50" s="456"/>
      <c r="GW50" s="456"/>
      <c r="GX50" s="456"/>
      <c r="GY50" s="456"/>
      <c r="GZ50" s="456"/>
      <c r="HA50" s="456"/>
      <c r="HB50" s="456"/>
      <c r="HC50" s="456"/>
      <c r="HD50" s="456"/>
      <c r="HE50" s="456"/>
      <c r="HF50" s="456"/>
      <c r="HG50" s="456"/>
      <c r="HH50" s="456"/>
      <c r="HI50" s="456"/>
      <c r="HJ50" s="456"/>
      <c r="HK50" s="456"/>
      <c r="HL50" s="456"/>
      <c r="HM50" s="456"/>
      <c r="HN50" s="456"/>
      <c r="HO50" s="456"/>
      <c r="HP50" s="456"/>
      <c r="HQ50" s="456"/>
      <c r="HR50" s="456"/>
      <c r="HS50" s="456"/>
      <c r="HT50" s="456"/>
      <c r="HU50" s="456"/>
      <c r="HV50" s="456"/>
      <c r="HW50" s="456"/>
      <c r="HX50" s="456"/>
      <c r="HY50" s="456"/>
      <c r="HZ50" s="456"/>
      <c r="IA50" s="456"/>
      <c r="IB50" s="456"/>
      <c r="IC50" s="456"/>
      <c r="ID50" s="456"/>
      <c r="IE50" s="456"/>
      <c r="IF50" s="456"/>
      <c r="IG50" s="456"/>
      <c r="IH50" s="456"/>
      <c r="II50" s="456"/>
      <c r="IJ50" s="456"/>
      <c r="IK50" s="456"/>
      <c r="IL50" s="456"/>
      <c r="IM50" s="456"/>
    </row>
    <row r="51" spans="5:247" x14ac:dyDescent="0.2">
      <c r="F51" s="456"/>
      <c r="G51" s="456"/>
      <c r="H51" s="456"/>
      <c r="I51" s="456"/>
      <c r="J51" s="456"/>
      <c r="K51" s="456"/>
      <c r="L51" s="456"/>
      <c r="M51" s="456"/>
      <c r="N51" s="456"/>
      <c r="O51" s="456"/>
      <c r="P51" s="456"/>
      <c r="Q51" s="456"/>
      <c r="R51" s="456"/>
      <c r="S51" s="456"/>
      <c r="T51" s="332"/>
      <c r="U51" s="332"/>
      <c r="V51" s="332"/>
      <c r="W51" s="332"/>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56"/>
      <c r="BL51" s="456"/>
      <c r="BM51" s="456"/>
      <c r="BN51" s="456"/>
      <c r="BO51" s="456"/>
      <c r="BP51" s="456"/>
      <c r="BQ51" s="456"/>
      <c r="BR51" s="456"/>
      <c r="BS51" s="456"/>
      <c r="BT51" s="456"/>
      <c r="BU51" s="456"/>
      <c r="BV51" s="456"/>
      <c r="BW51" s="456"/>
      <c r="BX51" s="456"/>
      <c r="BY51" s="456"/>
      <c r="BZ51" s="456"/>
      <c r="CA51" s="456"/>
      <c r="CB51" s="456"/>
      <c r="CC51" s="456"/>
      <c r="CD51" s="456"/>
      <c r="CE51" s="456"/>
      <c r="CF51" s="456"/>
      <c r="CG51" s="456"/>
      <c r="CH51" s="456"/>
      <c r="CI51" s="456"/>
      <c r="CJ51" s="456"/>
      <c r="CK51" s="456"/>
      <c r="CL51" s="456"/>
      <c r="CM51" s="456"/>
      <c r="CN51" s="456"/>
      <c r="CO51" s="456"/>
      <c r="CP51" s="456"/>
      <c r="CQ51" s="456"/>
      <c r="CR51" s="456"/>
      <c r="CS51" s="456"/>
      <c r="CT51" s="456"/>
      <c r="CU51" s="456"/>
      <c r="CV51" s="456"/>
      <c r="CW51" s="456"/>
      <c r="CX51" s="456"/>
      <c r="CY51" s="456"/>
      <c r="CZ51" s="456"/>
      <c r="DA51" s="456"/>
      <c r="DB51" s="456"/>
      <c r="DC51" s="456"/>
      <c r="DD51" s="456"/>
      <c r="DE51" s="456"/>
      <c r="DF51" s="456"/>
      <c r="DG51" s="456"/>
      <c r="DH51" s="456"/>
      <c r="DI51" s="456"/>
      <c r="DJ51" s="456"/>
      <c r="DK51" s="456"/>
      <c r="DL51" s="456"/>
      <c r="DM51" s="456"/>
      <c r="DN51" s="456"/>
      <c r="DO51" s="456"/>
      <c r="DP51" s="456"/>
      <c r="DQ51" s="456"/>
      <c r="DR51" s="456"/>
      <c r="DS51" s="456"/>
      <c r="DT51" s="456"/>
      <c r="DU51" s="456"/>
      <c r="DV51" s="456"/>
      <c r="DW51" s="456"/>
      <c r="DX51" s="456"/>
      <c r="DY51" s="456"/>
      <c r="DZ51" s="456"/>
      <c r="EA51" s="456"/>
      <c r="EB51" s="456"/>
      <c r="EC51" s="456"/>
      <c r="ED51" s="456"/>
      <c r="EE51" s="456"/>
      <c r="EF51" s="456"/>
      <c r="EG51" s="456"/>
      <c r="EH51" s="456"/>
      <c r="EI51" s="456"/>
      <c r="EJ51" s="456"/>
      <c r="EK51" s="456"/>
      <c r="EL51" s="456"/>
      <c r="EM51" s="456"/>
      <c r="EN51" s="456"/>
      <c r="EO51" s="456"/>
      <c r="EP51" s="456"/>
      <c r="EQ51" s="456"/>
      <c r="ER51" s="456"/>
      <c r="ES51" s="456"/>
      <c r="ET51" s="456"/>
      <c r="EU51" s="456"/>
      <c r="EV51" s="456"/>
      <c r="EW51" s="456"/>
      <c r="EX51" s="456"/>
      <c r="EY51" s="456"/>
      <c r="EZ51" s="456"/>
      <c r="FA51" s="456"/>
      <c r="FB51" s="456"/>
      <c r="FC51" s="456"/>
      <c r="FD51" s="456"/>
      <c r="FE51" s="456"/>
      <c r="FF51" s="456"/>
      <c r="FG51" s="456"/>
      <c r="FH51" s="456"/>
      <c r="FI51" s="456"/>
      <c r="FJ51" s="456"/>
      <c r="FK51" s="456"/>
      <c r="FL51" s="456"/>
      <c r="FM51" s="456"/>
      <c r="FN51" s="456"/>
      <c r="FO51" s="456"/>
      <c r="FP51" s="456"/>
      <c r="FQ51" s="456"/>
      <c r="FR51" s="456"/>
      <c r="FS51" s="456"/>
      <c r="FT51" s="456"/>
      <c r="FU51" s="456"/>
      <c r="FV51" s="456"/>
      <c r="FW51" s="456"/>
      <c r="FX51" s="456"/>
      <c r="FY51" s="456"/>
      <c r="FZ51" s="456"/>
      <c r="GA51" s="456"/>
      <c r="GB51" s="456"/>
      <c r="GC51" s="456"/>
      <c r="GD51" s="456"/>
      <c r="GE51" s="456"/>
      <c r="GF51" s="456"/>
      <c r="GG51" s="456"/>
      <c r="GH51" s="456"/>
      <c r="GI51" s="456"/>
      <c r="GJ51" s="456"/>
      <c r="GK51" s="456"/>
      <c r="GL51" s="456"/>
      <c r="GM51" s="456"/>
      <c r="GN51" s="456"/>
      <c r="GO51" s="456"/>
      <c r="GP51" s="456"/>
      <c r="GQ51" s="456"/>
      <c r="GR51" s="456"/>
      <c r="GS51" s="456"/>
      <c r="GT51" s="456"/>
      <c r="GU51" s="456"/>
      <c r="GV51" s="456"/>
      <c r="GW51" s="456"/>
      <c r="GX51" s="456"/>
      <c r="GY51" s="456"/>
      <c r="GZ51" s="456"/>
      <c r="HA51" s="456"/>
      <c r="HB51" s="456"/>
      <c r="HC51" s="456"/>
      <c r="HD51" s="456"/>
      <c r="HE51" s="456"/>
      <c r="HF51" s="456"/>
      <c r="HG51" s="456"/>
      <c r="HH51" s="456"/>
      <c r="HI51" s="456"/>
      <c r="HJ51" s="456"/>
      <c r="HK51" s="456"/>
      <c r="HL51" s="456"/>
      <c r="HM51" s="456"/>
      <c r="HN51" s="456"/>
      <c r="HO51" s="456"/>
      <c r="HP51" s="456"/>
      <c r="HQ51" s="456"/>
      <c r="HR51" s="456"/>
      <c r="HS51" s="456"/>
      <c r="HT51" s="456"/>
      <c r="HU51" s="456"/>
      <c r="HV51" s="456"/>
      <c r="HW51" s="456"/>
      <c r="HX51" s="456"/>
      <c r="HY51" s="456"/>
      <c r="HZ51" s="456"/>
      <c r="IA51" s="456"/>
      <c r="IB51" s="456"/>
      <c r="IC51" s="456"/>
      <c r="ID51" s="456"/>
      <c r="IE51" s="456"/>
      <c r="IF51" s="456"/>
      <c r="IG51" s="456"/>
      <c r="IH51" s="456"/>
      <c r="II51" s="456"/>
      <c r="IJ51" s="456"/>
      <c r="IK51" s="456"/>
      <c r="IL51" s="456"/>
      <c r="IM51" s="456"/>
    </row>
    <row r="52" spans="5:247" x14ac:dyDescent="0.2">
      <c r="F52" s="456"/>
      <c r="G52" s="456"/>
      <c r="H52" s="456"/>
      <c r="I52" s="456"/>
      <c r="J52" s="456"/>
      <c r="K52" s="460"/>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56"/>
      <c r="AX52" s="456"/>
      <c r="AY52" s="456"/>
      <c r="AZ52" s="456"/>
      <c r="BA52" s="456"/>
      <c r="BB52" s="456"/>
      <c r="BC52" s="456"/>
      <c r="BD52" s="456"/>
      <c r="BE52" s="456"/>
      <c r="BF52" s="456"/>
      <c r="BG52" s="456"/>
      <c r="BH52" s="456"/>
      <c r="BI52" s="456"/>
      <c r="BJ52" s="456"/>
      <c r="BK52" s="456"/>
      <c r="BL52" s="456"/>
      <c r="BM52" s="456"/>
      <c r="BN52" s="456"/>
      <c r="BO52" s="456"/>
      <c r="BP52" s="456"/>
      <c r="BQ52" s="456"/>
      <c r="BR52" s="456"/>
      <c r="BS52" s="456"/>
      <c r="BT52" s="456"/>
      <c r="BU52" s="456"/>
      <c r="BV52" s="456"/>
      <c r="BW52" s="456"/>
      <c r="BX52" s="456"/>
      <c r="BY52" s="456"/>
      <c r="BZ52" s="456"/>
      <c r="CA52" s="456"/>
      <c r="CB52" s="456"/>
      <c r="CC52" s="456"/>
      <c r="CD52" s="456"/>
      <c r="CE52" s="456"/>
      <c r="CF52" s="456"/>
      <c r="CG52" s="456"/>
      <c r="CH52" s="456"/>
      <c r="CI52" s="456"/>
      <c r="CJ52" s="456"/>
      <c r="CK52" s="456"/>
      <c r="CL52" s="456"/>
      <c r="CM52" s="456"/>
      <c r="CN52" s="456"/>
      <c r="CO52" s="456"/>
      <c r="CP52" s="456"/>
      <c r="CQ52" s="456"/>
      <c r="CR52" s="456"/>
      <c r="CS52" s="456"/>
      <c r="CT52" s="456"/>
      <c r="CU52" s="456"/>
      <c r="CV52" s="456"/>
      <c r="CW52" s="456"/>
      <c r="CX52" s="456"/>
      <c r="CY52" s="456"/>
      <c r="CZ52" s="456"/>
      <c r="DA52" s="456"/>
      <c r="DB52" s="456"/>
      <c r="DC52" s="456"/>
      <c r="DD52" s="456"/>
      <c r="DE52" s="456"/>
      <c r="DF52" s="456"/>
      <c r="DG52" s="456"/>
      <c r="DH52" s="456"/>
      <c r="DI52" s="456"/>
      <c r="DJ52" s="456"/>
      <c r="DK52" s="456"/>
      <c r="DL52" s="456"/>
      <c r="DM52" s="456"/>
      <c r="DN52" s="456"/>
      <c r="DO52" s="456"/>
      <c r="DP52" s="456"/>
      <c r="DQ52" s="456"/>
      <c r="DR52" s="456"/>
      <c r="DS52" s="456"/>
      <c r="DT52" s="456"/>
      <c r="DU52" s="456"/>
      <c r="DV52" s="456"/>
      <c r="DW52" s="456"/>
      <c r="DX52" s="456"/>
      <c r="DY52" s="456"/>
      <c r="DZ52" s="456"/>
      <c r="EA52" s="456"/>
      <c r="EB52" s="456"/>
      <c r="EC52" s="456"/>
      <c r="ED52" s="456"/>
      <c r="EE52" s="456"/>
      <c r="EF52" s="456"/>
      <c r="EG52" s="456"/>
      <c r="EH52" s="456"/>
      <c r="EI52" s="456"/>
      <c r="EJ52" s="456"/>
      <c r="EK52" s="456"/>
      <c r="EL52" s="456"/>
      <c r="EM52" s="456"/>
      <c r="EN52" s="456"/>
      <c r="EO52" s="456"/>
      <c r="EP52" s="456"/>
      <c r="EQ52" s="456"/>
      <c r="ER52" s="456"/>
      <c r="ES52" s="456"/>
      <c r="ET52" s="456"/>
      <c r="EU52" s="456"/>
      <c r="EV52" s="456"/>
      <c r="EW52" s="456"/>
      <c r="EX52" s="456"/>
      <c r="EY52" s="456"/>
      <c r="EZ52" s="456"/>
      <c r="FA52" s="456"/>
      <c r="FB52" s="456"/>
      <c r="FC52" s="456"/>
      <c r="FD52" s="456"/>
      <c r="FE52" s="456"/>
      <c r="FF52" s="456"/>
      <c r="FG52" s="456"/>
      <c r="FH52" s="456"/>
      <c r="FI52" s="456"/>
      <c r="FJ52" s="456"/>
      <c r="FK52" s="456"/>
      <c r="FL52" s="456"/>
      <c r="FM52" s="456"/>
      <c r="FN52" s="456"/>
      <c r="FO52" s="456"/>
      <c r="FP52" s="456"/>
      <c r="FQ52" s="456"/>
      <c r="FR52" s="456"/>
      <c r="FS52" s="456"/>
      <c r="FT52" s="456"/>
      <c r="FU52" s="456"/>
      <c r="FV52" s="456"/>
      <c r="FW52" s="456"/>
      <c r="FX52" s="456"/>
      <c r="FY52" s="456"/>
      <c r="FZ52" s="456"/>
      <c r="GA52" s="456"/>
      <c r="GB52" s="456"/>
      <c r="GC52" s="456"/>
      <c r="GD52" s="456"/>
      <c r="GE52" s="456"/>
      <c r="GF52" s="456"/>
      <c r="GG52" s="456"/>
      <c r="GH52" s="456"/>
      <c r="GI52" s="456"/>
      <c r="GJ52" s="456"/>
      <c r="GK52" s="456"/>
      <c r="GL52" s="456"/>
      <c r="GM52" s="456"/>
      <c r="GN52" s="456"/>
      <c r="GO52" s="456"/>
      <c r="GP52" s="456"/>
      <c r="GQ52" s="456"/>
      <c r="GR52" s="456"/>
      <c r="GS52" s="456"/>
      <c r="GT52" s="456"/>
      <c r="GU52" s="456"/>
      <c r="GV52" s="456"/>
      <c r="GW52" s="456"/>
      <c r="GX52" s="456"/>
      <c r="GY52" s="456"/>
      <c r="GZ52" s="456"/>
      <c r="HA52" s="456"/>
      <c r="HB52" s="456"/>
      <c r="HC52" s="456"/>
      <c r="HD52" s="456"/>
      <c r="HE52" s="456"/>
      <c r="HF52" s="456"/>
      <c r="HG52" s="456"/>
      <c r="HH52" s="456"/>
      <c r="HI52" s="456"/>
      <c r="HJ52" s="456"/>
      <c r="HK52" s="456"/>
      <c r="HL52" s="456"/>
      <c r="HM52" s="456"/>
      <c r="HN52" s="456"/>
      <c r="HO52" s="456"/>
      <c r="HP52" s="456"/>
      <c r="HQ52" s="456"/>
      <c r="HR52" s="456"/>
      <c r="HS52" s="456"/>
      <c r="HT52" s="456"/>
      <c r="HU52" s="456"/>
      <c r="HV52" s="456"/>
      <c r="HW52" s="456"/>
      <c r="HX52" s="456"/>
      <c r="HY52" s="456"/>
      <c r="HZ52" s="456"/>
      <c r="IA52" s="456"/>
      <c r="IB52" s="456"/>
      <c r="IC52" s="456"/>
      <c r="ID52" s="456"/>
      <c r="IE52" s="456"/>
      <c r="IF52" s="456"/>
      <c r="IG52" s="456"/>
      <c r="IH52" s="456"/>
      <c r="II52" s="456"/>
      <c r="IJ52" s="456"/>
      <c r="IK52" s="456"/>
      <c r="IL52" s="456"/>
      <c r="IM52" s="456"/>
    </row>
    <row r="53" spans="5:247" x14ac:dyDescent="0.2">
      <c r="F53" s="456"/>
      <c r="G53" s="456"/>
      <c r="H53" s="456"/>
      <c r="I53" s="456"/>
      <c r="J53" s="456"/>
      <c r="K53" s="460"/>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6"/>
      <c r="CA53" s="456"/>
      <c r="CB53" s="456"/>
      <c r="CC53" s="456"/>
      <c r="CD53" s="456"/>
      <c r="CE53" s="456"/>
      <c r="CF53" s="456"/>
      <c r="CG53" s="456"/>
      <c r="CH53" s="456"/>
      <c r="CI53" s="456"/>
      <c r="CJ53" s="456"/>
      <c r="CK53" s="456"/>
      <c r="CL53" s="456"/>
      <c r="CM53" s="456"/>
      <c r="CN53" s="456"/>
      <c r="CO53" s="456"/>
      <c r="CP53" s="456"/>
      <c r="CQ53" s="456"/>
      <c r="CR53" s="456"/>
      <c r="CS53" s="456"/>
      <c r="CT53" s="456"/>
      <c r="CU53" s="456"/>
      <c r="CV53" s="456"/>
      <c r="CW53" s="456"/>
      <c r="CX53" s="456"/>
      <c r="CY53" s="456"/>
      <c r="CZ53" s="456"/>
      <c r="DA53" s="456"/>
      <c r="DB53" s="456"/>
      <c r="DC53" s="456"/>
      <c r="DD53" s="456"/>
      <c r="DE53" s="456"/>
      <c r="DF53" s="456"/>
      <c r="DG53" s="456"/>
      <c r="DH53" s="456"/>
      <c r="DI53" s="456"/>
      <c r="DJ53" s="456"/>
      <c r="DK53" s="456"/>
      <c r="DL53" s="456"/>
      <c r="DM53" s="456"/>
      <c r="DN53" s="456"/>
      <c r="DO53" s="456"/>
      <c r="DP53" s="456"/>
      <c r="DQ53" s="456"/>
      <c r="DR53" s="456"/>
      <c r="DS53" s="456"/>
      <c r="DT53" s="456"/>
      <c r="DU53" s="456"/>
      <c r="DV53" s="456"/>
      <c r="DW53" s="456"/>
      <c r="DX53" s="456"/>
      <c r="DY53" s="456"/>
      <c r="DZ53" s="456"/>
      <c r="EA53" s="456"/>
      <c r="EB53" s="456"/>
      <c r="EC53" s="456"/>
      <c r="ED53" s="456"/>
      <c r="EE53" s="456"/>
      <c r="EF53" s="456"/>
      <c r="EG53" s="456"/>
      <c r="EH53" s="456"/>
      <c r="EI53" s="456"/>
      <c r="EJ53" s="456"/>
      <c r="EK53" s="456"/>
      <c r="EL53" s="456"/>
      <c r="EM53" s="456"/>
      <c r="EN53" s="456"/>
      <c r="EO53" s="456"/>
      <c r="EP53" s="456"/>
      <c r="EQ53" s="456"/>
      <c r="ER53" s="456"/>
      <c r="ES53" s="456"/>
      <c r="ET53" s="456"/>
      <c r="EU53" s="456"/>
      <c r="EV53" s="456"/>
      <c r="EW53" s="456"/>
      <c r="EX53" s="456"/>
      <c r="EY53" s="456"/>
      <c r="EZ53" s="456"/>
      <c r="FA53" s="456"/>
      <c r="FB53" s="456"/>
      <c r="FC53" s="456"/>
      <c r="FD53" s="456"/>
      <c r="FE53" s="456"/>
      <c r="FF53" s="456"/>
      <c r="FG53" s="456"/>
      <c r="FH53" s="456"/>
      <c r="FI53" s="456"/>
      <c r="FJ53" s="456"/>
      <c r="FK53" s="456"/>
      <c r="FL53" s="456"/>
      <c r="FM53" s="456"/>
      <c r="FN53" s="456"/>
      <c r="FO53" s="456"/>
      <c r="FP53" s="456"/>
      <c r="FQ53" s="456"/>
      <c r="FR53" s="456"/>
      <c r="FS53" s="456"/>
      <c r="FT53" s="456"/>
      <c r="FU53" s="456"/>
      <c r="FV53" s="456"/>
      <c r="FW53" s="456"/>
      <c r="FX53" s="456"/>
      <c r="FY53" s="456"/>
      <c r="FZ53" s="456"/>
      <c r="GA53" s="456"/>
      <c r="GB53" s="456"/>
      <c r="GC53" s="456"/>
      <c r="GD53" s="456"/>
      <c r="GE53" s="456"/>
      <c r="GF53" s="456"/>
      <c r="GG53" s="456"/>
      <c r="GH53" s="456"/>
      <c r="GI53" s="456"/>
      <c r="GJ53" s="456"/>
      <c r="GK53" s="456"/>
      <c r="GL53" s="456"/>
      <c r="GM53" s="456"/>
      <c r="GN53" s="456"/>
      <c r="GO53" s="456"/>
      <c r="GP53" s="456"/>
      <c r="GQ53" s="456"/>
      <c r="GR53" s="456"/>
      <c r="GS53" s="456"/>
      <c r="GT53" s="456"/>
      <c r="GU53" s="456"/>
      <c r="GV53" s="456"/>
      <c r="GW53" s="456"/>
      <c r="GX53" s="456"/>
      <c r="GY53" s="456"/>
      <c r="GZ53" s="456"/>
      <c r="HA53" s="456"/>
      <c r="HB53" s="456"/>
      <c r="HC53" s="456"/>
      <c r="HD53" s="456"/>
      <c r="HE53" s="456"/>
      <c r="HF53" s="456"/>
      <c r="HG53" s="456"/>
      <c r="HH53" s="456"/>
      <c r="HI53" s="456"/>
      <c r="HJ53" s="456"/>
      <c r="HK53" s="456"/>
      <c r="HL53" s="456"/>
      <c r="HM53" s="456"/>
      <c r="HN53" s="456"/>
      <c r="HO53" s="456"/>
      <c r="HP53" s="456"/>
      <c r="HQ53" s="456"/>
      <c r="HR53" s="456"/>
      <c r="HS53" s="456"/>
      <c r="HT53" s="456"/>
      <c r="HU53" s="456"/>
      <c r="HV53" s="456"/>
      <c r="HW53" s="456"/>
      <c r="HX53" s="456"/>
      <c r="HY53" s="456"/>
      <c r="HZ53" s="456"/>
      <c r="IA53" s="456"/>
      <c r="IB53" s="456"/>
      <c r="IC53" s="456"/>
      <c r="ID53" s="456"/>
      <c r="IE53" s="456"/>
      <c r="IF53" s="456"/>
      <c r="IG53" s="456"/>
      <c r="IH53" s="456"/>
      <c r="II53" s="456"/>
      <c r="IJ53" s="456"/>
      <c r="IK53" s="456"/>
      <c r="IL53" s="456"/>
      <c r="IM53" s="456"/>
    </row>
    <row r="54" spans="5:247" x14ac:dyDescent="0.2">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6"/>
      <c r="BJ54" s="456"/>
      <c r="BK54" s="456"/>
      <c r="BL54" s="456"/>
      <c r="BM54" s="456"/>
      <c r="BN54" s="456"/>
      <c r="BO54" s="456"/>
      <c r="BP54" s="456"/>
      <c r="BQ54" s="456"/>
      <c r="BR54" s="456"/>
      <c r="BS54" s="456"/>
      <c r="BT54" s="456"/>
      <c r="BU54" s="456"/>
      <c r="BV54" s="456"/>
      <c r="BW54" s="456"/>
      <c r="BX54" s="456"/>
      <c r="BY54" s="456"/>
      <c r="BZ54" s="456"/>
      <c r="CA54" s="456"/>
      <c r="CB54" s="456"/>
      <c r="CC54" s="456"/>
      <c r="CD54" s="456"/>
      <c r="CE54" s="456"/>
      <c r="CF54" s="456"/>
      <c r="CG54" s="456"/>
      <c r="CH54" s="456"/>
      <c r="CI54" s="456"/>
      <c r="CJ54" s="456"/>
      <c r="CK54" s="456"/>
      <c r="CL54" s="456"/>
      <c r="CM54" s="456"/>
      <c r="CN54" s="456"/>
      <c r="CO54" s="456"/>
      <c r="CP54" s="456"/>
      <c r="CQ54" s="456"/>
      <c r="CR54" s="456"/>
      <c r="CS54" s="456"/>
      <c r="CT54" s="456"/>
      <c r="CU54" s="456"/>
      <c r="CV54" s="456"/>
      <c r="CW54" s="456"/>
      <c r="CX54" s="456"/>
      <c r="CY54" s="456"/>
      <c r="CZ54" s="456"/>
      <c r="DA54" s="456"/>
      <c r="DB54" s="456"/>
      <c r="DC54" s="456"/>
      <c r="DD54" s="456"/>
      <c r="DE54" s="456"/>
      <c r="DF54" s="456"/>
      <c r="DG54" s="456"/>
      <c r="DH54" s="456"/>
      <c r="DI54" s="456"/>
      <c r="DJ54" s="456"/>
      <c r="DK54" s="456"/>
      <c r="DL54" s="456"/>
      <c r="DM54" s="456"/>
      <c r="DN54" s="456"/>
      <c r="DO54" s="456"/>
      <c r="DP54" s="456"/>
      <c r="DQ54" s="456"/>
      <c r="DR54" s="456"/>
      <c r="DS54" s="456"/>
      <c r="DT54" s="456"/>
      <c r="DU54" s="456"/>
      <c r="DV54" s="456"/>
      <c r="DW54" s="456"/>
      <c r="DX54" s="456"/>
      <c r="DY54" s="456"/>
      <c r="DZ54" s="456"/>
      <c r="EA54" s="456"/>
      <c r="EB54" s="456"/>
      <c r="EC54" s="456"/>
      <c r="ED54" s="456"/>
      <c r="EE54" s="456"/>
      <c r="EF54" s="456"/>
      <c r="EG54" s="456"/>
      <c r="EH54" s="456"/>
      <c r="EI54" s="456"/>
      <c r="EJ54" s="456"/>
      <c r="EK54" s="456"/>
      <c r="EL54" s="456"/>
      <c r="EM54" s="456"/>
      <c r="EN54" s="456"/>
      <c r="EO54" s="456"/>
      <c r="EP54" s="456"/>
      <c r="EQ54" s="456"/>
      <c r="ER54" s="456"/>
      <c r="ES54" s="456"/>
      <c r="ET54" s="456"/>
      <c r="EU54" s="456"/>
      <c r="EV54" s="456"/>
      <c r="EW54" s="456"/>
      <c r="EX54" s="456"/>
      <c r="EY54" s="456"/>
      <c r="EZ54" s="456"/>
      <c r="FA54" s="456"/>
      <c r="FB54" s="456"/>
      <c r="FC54" s="456"/>
      <c r="FD54" s="456"/>
      <c r="FE54" s="456"/>
      <c r="FF54" s="456"/>
      <c r="FG54" s="456"/>
      <c r="FH54" s="456"/>
      <c r="FI54" s="456"/>
      <c r="FJ54" s="456"/>
      <c r="FK54" s="456"/>
      <c r="FL54" s="456"/>
      <c r="FM54" s="456"/>
      <c r="FN54" s="456"/>
      <c r="FO54" s="456"/>
      <c r="FP54" s="456"/>
      <c r="FQ54" s="456"/>
      <c r="FR54" s="456"/>
      <c r="FS54" s="456"/>
      <c r="FT54" s="456"/>
      <c r="FU54" s="456"/>
      <c r="FV54" s="456"/>
      <c r="FW54" s="456"/>
      <c r="FX54" s="456"/>
      <c r="FY54" s="456"/>
      <c r="FZ54" s="456"/>
      <c r="GA54" s="456"/>
      <c r="GB54" s="456"/>
      <c r="GC54" s="456"/>
      <c r="GD54" s="456"/>
      <c r="GE54" s="456"/>
      <c r="GF54" s="456"/>
      <c r="GG54" s="456"/>
      <c r="GH54" s="456"/>
      <c r="GI54" s="456"/>
      <c r="GJ54" s="456"/>
      <c r="GK54" s="456"/>
      <c r="GL54" s="456"/>
      <c r="GM54" s="456"/>
      <c r="GN54" s="456"/>
      <c r="GO54" s="456"/>
      <c r="GP54" s="456"/>
      <c r="GQ54" s="456"/>
      <c r="GR54" s="456"/>
      <c r="GS54" s="456"/>
      <c r="GT54" s="456"/>
      <c r="GU54" s="456"/>
      <c r="GV54" s="456"/>
      <c r="GW54" s="456"/>
      <c r="GX54" s="456"/>
      <c r="GY54" s="456"/>
      <c r="GZ54" s="456"/>
      <c r="HA54" s="456"/>
      <c r="HB54" s="456"/>
      <c r="HC54" s="456"/>
      <c r="HD54" s="456"/>
      <c r="HE54" s="456"/>
      <c r="HF54" s="456"/>
      <c r="HG54" s="456"/>
      <c r="HH54" s="456"/>
      <c r="HI54" s="456"/>
      <c r="HJ54" s="456"/>
      <c r="HK54" s="456"/>
      <c r="HL54" s="456"/>
      <c r="HM54" s="456"/>
      <c r="HN54" s="456"/>
      <c r="HO54" s="456"/>
      <c r="HP54" s="456"/>
      <c r="HQ54" s="456"/>
      <c r="HR54" s="456"/>
      <c r="HS54" s="456"/>
      <c r="HT54" s="456"/>
      <c r="HU54" s="456"/>
      <c r="HV54" s="456"/>
      <c r="HW54" s="456"/>
      <c r="HX54" s="456"/>
      <c r="HY54" s="456"/>
      <c r="HZ54" s="456"/>
      <c r="IA54" s="456"/>
      <c r="IB54" s="456"/>
      <c r="IC54" s="456"/>
      <c r="ID54" s="456"/>
      <c r="IE54" s="456"/>
      <c r="IF54" s="456"/>
      <c r="IG54" s="456"/>
      <c r="IH54" s="456"/>
      <c r="II54" s="456"/>
      <c r="IJ54" s="456"/>
      <c r="IK54" s="456"/>
      <c r="IL54" s="456"/>
      <c r="IM54" s="456"/>
    </row>
    <row r="55" spans="5:247" x14ac:dyDescent="0.2">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6"/>
      <c r="AY55" s="456"/>
      <c r="AZ55" s="456"/>
      <c r="BA55" s="456"/>
      <c r="BB55" s="456"/>
      <c r="BC55" s="456"/>
      <c r="BD55" s="456"/>
      <c r="BE55" s="456"/>
      <c r="BF55" s="456"/>
      <c r="BG55" s="456"/>
      <c r="BH55" s="456"/>
      <c r="BI55" s="456"/>
      <c r="BJ55" s="456"/>
      <c r="BK55" s="456"/>
      <c r="BL55" s="456"/>
      <c r="BM55" s="456"/>
      <c r="BN55" s="456"/>
      <c r="BO55" s="456"/>
      <c r="BP55" s="456"/>
      <c r="BQ55" s="456"/>
      <c r="BR55" s="456"/>
      <c r="BS55" s="456"/>
      <c r="BT55" s="456"/>
      <c r="BU55" s="456"/>
      <c r="BV55" s="456"/>
      <c r="BW55" s="456"/>
      <c r="BX55" s="456"/>
      <c r="BY55" s="456"/>
      <c r="BZ55" s="456"/>
      <c r="CA55" s="456"/>
      <c r="CB55" s="456"/>
      <c r="CC55" s="456"/>
      <c r="CD55" s="456"/>
      <c r="CE55" s="456"/>
      <c r="CF55" s="456"/>
      <c r="CG55" s="456"/>
      <c r="CH55" s="456"/>
      <c r="CI55" s="456"/>
      <c r="CJ55" s="456"/>
      <c r="CK55" s="456"/>
      <c r="CL55" s="456"/>
      <c r="CM55" s="456"/>
      <c r="CN55" s="456"/>
      <c r="CO55" s="456"/>
      <c r="CP55" s="456"/>
      <c r="CQ55" s="456"/>
      <c r="CR55" s="456"/>
      <c r="CS55" s="456"/>
      <c r="CT55" s="456"/>
      <c r="CU55" s="456"/>
      <c r="CV55" s="456"/>
      <c r="CW55" s="456"/>
      <c r="CX55" s="456"/>
      <c r="CY55" s="456"/>
      <c r="CZ55" s="456"/>
      <c r="DA55" s="456"/>
      <c r="DB55" s="456"/>
      <c r="DC55" s="456"/>
      <c r="DD55" s="456"/>
      <c r="DE55" s="456"/>
      <c r="DF55" s="456"/>
      <c r="DG55" s="456"/>
      <c r="DH55" s="456"/>
      <c r="DI55" s="456"/>
      <c r="DJ55" s="456"/>
      <c r="DK55" s="456"/>
      <c r="DL55" s="456"/>
      <c r="DM55" s="456"/>
      <c r="DN55" s="456"/>
      <c r="DO55" s="456"/>
      <c r="DP55" s="456"/>
      <c r="DQ55" s="456"/>
      <c r="DR55" s="456"/>
      <c r="DS55" s="456"/>
      <c r="DT55" s="456"/>
      <c r="DU55" s="456"/>
      <c r="DV55" s="456"/>
      <c r="DW55" s="456"/>
      <c r="DX55" s="456"/>
      <c r="DY55" s="456"/>
      <c r="DZ55" s="456"/>
      <c r="EA55" s="456"/>
      <c r="EB55" s="456"/>
      <c r="EC55" s="456"/>
      <c r="ED55" s="456"/>
      <c r="EE55" s="456"/>
      <c r="EF55" s="456"/>
      <c r="EG55" s="456"/>
      <c r="EH55" s="456"/>
      <c r="EI55" s="456"/>
      <c r="EJ55" s="456"/>
      <c r="EK55" s="456"/>
      <c r="EL55" s="456"/>
      <c r="EM55" s="456"/>
      <c r="EN55" s="456"/>
      <c r="EO55" s="456"/>
      <c r="EP55" s="456"/>
      <c r="EQ55" s="456"/>
      <c r="ER55" s="456"/>
      <c r="ES55" s="456"/>
      <c r="ET55" s="456"/>
      <c r="EU55" s="456"/>
      <c r="EV55" s="456"/>
      <c r="EW55" s="456"/>
      <c r="EX55" s="456"/>
      <c r="EY55" s="456"/>
      <c r="EZ55" s="456"/>
      <c r="FA55" s="456"/>
      <c r="FB55" s="456"/>
      <c r="FC55" s="456"/>
      <c r="FD55" s="456"/>
      <c r="FE55" s="456"/>
      <c r="FF55" s="456"/>
      <c r="FG55" s="456"/>
      <c r="FH55" s="456"/>
      <c r="FI55" s="456"/>
      <c r="FJ55" s="456"/>
      <c r="FK55" s="456"/>
      <c r="FL55" s="456"/>
      <c r="FM55" s="456"/>
      <c r="FN55" s="456"/>
      <c r="FO55" s="456"/>
      <c r="FP55" s="456"/>
      <c r="FQ55" s="456"/>
      <c r="FR55" s="456"/>
      <c r="FS55" s="456"/>
      <c r="FT55" s="456"/>
      <c r="FU55" s="456"/>
      <c r="FV55" s="456"/>
      <c r="FW55" s="456"/>
      <c r="FX55" s="456"/>
      <c r="FY55" s="456"/>
      <c r="FZ55" s="456"/>
      <c r="GA55" s="456"/>
      <c r="GB55" s="456"/>
      <c r="GC55" s="456"/>
      <c r="GD55" s="456"/>
      <c r="GE55" s="456"/>
      <c r="GF55" s="456"/>
      <c r="GG55" s="456"/>
      <c r="GH55" s="456"/>
      <c r="GI55" s="456"/>
      <c r="GJ55" s="456"/>
      <c r="GK55" s="456"/>
      <c r="GL55" s="456"/>
      <c r="GM55" s="456"/>
      <c r="GN55" s="456"/>
      <c r="GO55" s="456"/>
      <c r="GP55" s="456"/>
      <c r="GQ55" s="456"/>
      <c r="GR55" s="456"/>
      <c r="GS55" s="456"/>
      <c r="GT55" s="456"/>
      <c r="GU55" s="456"/>
      <c r="GV55" s="456"/>
      <c r="GW55" s="456"/>
      <c r="GX55" s="456"/>
      <c r="GY55" s="456"/>
      <c r="GZ55" s="456"/>
      <c r="HA55" s="456"/>
      <c r="HB55" s="456"/>
      <c r="HC55" s="456"/>
      <c r="HD55" s="456"/>
      <c r="HE55" s="456"/>
      <c r="HF55" s="456"/>
      <c r="HG55" s="456"/>
      <c r="HH55" s="456"/>
      <c r="HI55" s="456"/>
      <c r="HJ55" s="456"/>
      <c r="HK55" s="456"/>
      <c r="HL55" s="456"/>
      <c r="HM55" s="456"/>
      <c r="HN55" s="456"/>
      <c r="HO55" s="456"/>
      <c r="HP55" s="456"/>
      <c r="HQ55" s="456"/>
      <c r="HR55" s="456"/>
      <c r="HS55" s="456"/>
      <c r="HT55" s="456"/>
      <c r="HU55" s="456"/>
      <c r="HV55" s="456"/>
      <c r="HW55" s="456"/>
      <c r="HX55" s="456"/>
      <c r="HY55" s="456"/>
      <c r="HZ55" s="456"/>
      <c r="IA55" s="456"/>
      <c r="IB55" s="456"/>
      <c r="IC55" s="456"/>
      <c r="ID55" s="456"/>
      <c r="IE55" s="456"/>
      <c r="IF55" s="456"/>
      <c r="IG55" s="456"/>
      <c r="IH55" s="456"/>
      <c r="II55" s="456"/>
      <c r="IJ55" s="456"/>
      <c r="IK55" s="456"/>
      <c r="IL55" s="456"/>
      <c r="IM55" s="456"/>
    </row>
    <row r="56" spans="5:247" x14ac:dyDescent="0.2">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6"/>
      <c r="AZ56" s="456"/>
      <c r="BA56" s="456"/>
      <c r="BB56" s="456"/>
      <c r="BC56" s="456"/>
      <c r="BD56" s="456"/>
      <c r="BE56" s="456"/>
      <c r="BF56" s="456"/>
      <c r="BG56" s="456"/>
      <c r="BH56" s="456"/>
      <c r="BI56" s="456"/>
      <c r="BJ56" s="456"/>
      <c r="BK56" s="456"/>
      <c r="BL56" s="456"/>
      <c r="BM56" s="456"/>
      <c r="BN56" s="456"/>
      <c r="BO56" s="456"/>
      <c r="BP56" s="456"/>
      <c r="BQ56" s="456"/>
      <c r="BR56" s="456"/>
      <c r="BS56" s="456"/>
      <c r="BT56" s="456"/>
      <c r="BU56" s="456"/>
      <c r="BV56" s="456"/>
      <c r="BW56" s="456"/>
      <c r="BX56" s="456"/>
      <c r="BY56" s="456"/>
      <c r="BZ56" s="456"/>
      <c r="CA56" s="456"/>
      <c r="CB56" s="456"/>
      <c r="CC56" s="456"/>
      <c r="CD56" s="456"/>
      <c r="CE56" s="456"/>
      <c r="CF56" s="456"/>
      <c r="CG56" s="456"/>
      <c r="CH56" s="456"/>
      <c r="CI56" s="456"/>
      <c r="CJ56" s="456"/>
      <c r="CK56" s="456"/>
      <c r="CL56" s="456"/>
      <c r="CM56" s="456"/>
      <c r="CN56" s="456"/>
      <c r="CO56" s="456"/>
      <c r="CP56" s="456"/>
      <c r="CQ56" s="456"/>
      <c r="CR56" s="456"/>
      <c r="CS56" s="456"/>
      <c r="CT56" s="456"/>
      <c r="CU56" s="456"/>
      <c r="CV56" s="456"/>
      <c r="CW56" s="456"/>
      <c r="CX56" s="456"/>
      <c r="CY56" s="456"/>
      <c r="CZ56" s="456"/>
      <c r="DA56" s="456"/>
      <c r="DB56" s="456"/>
      <c r="DC56" s="456"/>
      <c r="DD56" s="456"/>
      <c r="DE56" s="456"/>
      <c r="DF56" s="456"/>
      <c r="DG56" s="456"/>
      <c r="DH56" s="456"/>
      <c r="DI56" s="456"/>
      <c r="DJ56" s="456"/>
      <c r="DK56" s="456"/>
      <c r="DL56" s="456"/>
      <c r="DM56" s="456"/>
      <c r="DN56" s="456"/>
      <c r="DO56" s="456"/>
      <c r="DP56" s="456"/>
      <c r="DQ56" s="456"/>
      <c r="DR56" s="456"/>
      <c r="DS56" s="456"/>
      <c r="DT56" s="456"/>
      <c r="DU56" s="456"/>
      <c r="DV56" s="456"/>
      <c r="DW56" s="456"/>
      <c r="DX56" s="456"/>
      <c r="DY56" s="456"/>
      <c r="DZ56" s="456"/>
      <c r="EA56" s="456"/>
      <c r="EB56" s="456"/>
      <c r="EC56" s="456"/>
      <c r="ED56" s="456"/>
      <c r="EE56" s="456"/>
      <c r="EF56" s="456"/>
      <c r="EG56" s="456"/>
      <c r="EH56" s="456"/>
      <c r="EI56" s="456"/>
      <c r="EJ56" s="456"/>
      <c r="EK56" s="456"/>
      <c r="EL56" s="456"/>
      <c r="EM56" s="456"/>
      <c r="EN56" s="456"/>
      <c r="EO56" s="456"/>
      <c r="EP56" s="456"/>
      <c r="EQ56" s="456"/>
      <c r="ER56" s="456"/>
      <c r="ES56" s="456"/>
      <c r="ET56" s="456"/>
      <c r="EU56" s="456"/>
      <c r="EV56" s="456"/>
      <c r="EW56" s="456"/>
      <c r="EX56" s="456"/>
      <c r="EY56" s="456"/>
      <c r="EZ56" s="456"/>
      <c r="FA56" s="456"/>
      <c r="FB56" s="456"/>
      <c r="FC56" s="456"/>
      <c r="FD56" s="456"/>
      <c r="FE56" s="456"/>
      <c r="FF56" s="456"/>
      <c r="FG56" s="456"/>
      <c r="FH56" s="456"/>
      <c r="FI56" s="456"/>
      <c r="FJ56" s="456"/>
      <c r="FK56" s="456"/>
      <c r="FL56" s="456"/>
      <c r="FM56" s="456"/>
      <c r="FN56" s="456"/>
      <c r="FO56" s="456"/>
      <c r="FP56" s="456"/>
      <c r="FQ56" s="456"/>
      <c r="FR56" s="456"/>
      <c r="FS56" s="456"/>
      <c r="FT56" s="456"/>
      <c r="FU56" s="456"/>
      <c r="FV56" s="456"/>
      <c r="FW56" s="456"/>
      <c r="FX56" s="456"/>
      <c r="FY56" s="456"/>
      <c r="FZ56" s="456"/>
      <c r="GA56" s="456"/>
      <c r="GB56" s="456"/>
      <c r="GC56" s="456"/>
      <c r="GD56" s="456"/>
      <c r="GE56" s="456"/>
      <c r="GF56" s="456"/>
      <c r="GG56" s="456"/>
      <c r="GH56" s="456"/>
      <c r="GI56" s="456"/>
      <c r="GJ56" s="456"/>
      <c r="GK56" s="456"/>
      <c r="GL56" s="456"/>
      <c r="GM56" s="456"/>
      <c r="GN56" s="456"/>
      <c r="GO56" s="456"/>
      <c r="GP56" s="456"/>
      <c r="GQ56" s="456"/>
      <c r="GR56" s="456"/>
      <c r="GS56" s="456"/>
      <c r="GT56" s="456"/>
      <c r="GU56" s="456"/>
      <c r="GV56" s="456"/>
      <c r="GW56" s="456"/>
      <c r="GX56" s="456"/>
      <c r="GY56" s="456"/>
      <c r="GZ56" s="456"/>
      <c r="HA56" s="456"/>
      <c r="HB56" s="456"/>
      <c r="HC56" s="456"/>
      <c r="HD56" s="456"/>
      <c r="HE56" s="456"/>
      <c r="HF56" s="456"/>
      <c r="HG56" s="456"/>
      <c r="HH56" s="456"/>
      <c r="HI56" s="456"/>
      <c r="HJ56" s="456"/>
      <c r="HK56" s="456"/>
      <c r="HL56" s="456"/>
      <c r="HM56" s="456"/>
      <c r="HN56" s="456"/>
      <c r="HO56" s="456"/>
      <c r="HP56" s="456"/>
      <c r="HQ56" s="456"/>
      <c r="HR56" s="456"/>
      <c r="HS56" s="456"/>
      <c r="HT56" s="456"/>
      <c r="HU56" s="456"/>
      <c r="HV56" s="456"/>
      <c r="HW56" s="456"/>
      <c r="HX56" s="456"/>
      <c r="HY56" s="456"/>
      <c r="HZ56" s="456"/>
      <c r="IA56" s="456"/>
      <c r="IB56" s="456"/>
      <c r="IC56" s="456"/>
      <c r="ID56" s="456"/>
      <c r="IE56" s="456"/>
      <c r="IF56" s="456"/>
      <c r="IG56" s="456"/>
      <c r="IH56" s="456"/>
      <c r="II56" s="456"/>
      <c r="IJ56" s="456"/>
      <c r="IK56" s="456"/>
      <c r="IL56" s="456"/>
      <c r="IM56" s="456"/>
    </row>
    <row r="57" spans="5:247" x14ac:dyDescent="0.2">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c r="AP57" s="456"/>
      <c r="AQ57" s="456"/>
      <c r="AR57" s="456"/>
      <c r="AS57" s="456"/>
      <c r="AT57" s="456"/>
      <c r="AU57" s="456"/>
      <c r="AV57" s="456"/>
      <c r="AW57" s="456"/>
      <c r="AX57" s="456"/>
      <c r="AY57" s="456"/>
      <c r="AZ57" s="456"/>
      <c r="BA57" s="456"/>
      <c r="BB57" s="456"/>
      <c r="BC57" s="456"/>
      <c r="BD57" s="456"/>
      <c r="BE57" s="456"/>
      <c r="BF57" s="456"/>
      <c r="BG57" s="456"/>
      <c r="BH57" s="456"/>
      <c r="BI57" s="456"/>
      <c r="BJ57" s="456"/>
      <c r="BK57" s="456"/>
      <c r="BL57" s="456"/>
      <c r="BM57" s="456"/>
      <c r="BN57" s="456"/>
      <c r="BO57" s="456"/>
      <c r="BP57" s="456"/>
      <c r="BQ57" s="456"/>
      <c r="BR57" s="456"/>
      <c r="BS57" s="456"/>
      <c r="BT57" s="456"/>
      <c r="BU57" s="456"/>
      <c r="BV57" s="456"/>
      <c r="BW57" s="456"/>
      <c r="BX57" s="456"/>
      <c r="BY57" s="456"/>
      <c r="BZ57" s="456"/>
      <c r="CA57" s="456"/>
      <c r="CB57" s="456"/>
      <c r="CC57" s="456"/>
      <c r="CD57" s="456"/>
      <c r="CE57" s="456"/>
      <c r="CF57" s="456"/>
      <c r="CG57" s="456"/>
      <c r="CH57" s="456"/>
      <c r="CI57" s="456"/>
      <c r="CJ57" s="456"/>
      <c r="CK57" s="456"/>
      <c r="CL57" s="456"/>
      <c r="CM57" s="456"/>
      <c r="CN57" s="456"/>
      <c r="CO57" s="456"/>
      <c r="CP57" s="456"/>
      <c r="CQ57" s="456"/>
      <c r="CR57" s="456"/>
      <c r="CS57" s="456"/>
      <c r="CT57" s="456"/>
      <c r="CU57" s="456"/>
      <c r="CV57" s="456"/>
      <c r="CW57" s="456"/>
      <c r="CX57" s="456"/>
      <c r="CY57" s="456"/>
      <c r="CZ57" s="456"/>
      <c r="DA57" s="456"/>
      <c r="DB57" s="456"/>
      <c r="DC57" s="456"/>
      <c r="DD57" s="456"/>
      <c r="DE57" s="456"/>
      <c r="DF57" s="456"/>
      <c r="DG57" s="456"/>
      <c r="DH57" s="456"/>
      <c r="DI57" s="456"/>
      <c r="DJ57" s="456"/>
      <c r="DK57" s="456"/>
      <c r="DL57" s="456"/>
      <c r="DM57" s="456"/>
      <c r="DN57" s="456"/>
      <c r="DO57" s="456"/>
      <c r="DP57" s="456"/>
      <c r="DQ57" s="456"/>
      <c r="DR57" s="456"/>
      <c r="DS57" s="456"/>
      <c r="DT57" s="456"/>
      <c r="DU57" s="456"/>
      <c r="DV57" s="456"/>
      <c r="DW57" s="456"/>
      <c r="DX57" s="456"/>
      <c r="DY57" s="456"/>
      <c r="DZ57" s="456"/>
      <c r="EA57" s="456"/>
      <c r="EB57" s="456"/>
      <c r="EC57" s="456"/>
      <c r="ED57" s="456"/>
      <c r="EE57" s="456"/>
      <c r="EF57" s="456"/>
      <c r="EG57" s="456"/>
      <c r="EH57" s="456"/>
      <c r="EI57" s="456"/>
      <c r="EJ57" s="456"/>
      <c r="EK57" s="456"/>
      <c r="EL57" s="456"/>
      <c r="EM57" s="456"/>
      <c r="EN57" s="456"/>
      <c r="EO57" s="456"/>
      <c r="EP57" s="456"/>
      <c r="EQ57" s="456"/>
      <c r="ER57" s="456"/>
      <c r="ES57" s="456"/>
      <c r="ET57" s="456"/>
      <c r="EU57" s="456"/>
      <c r="EV57" s="456"/>
      <c r="EW57" s="456"/>
      <c r="EX57" s="456"/>
      <c r="EY57" s="456"/>
      <c r="EZ57" s="456"/>
      <c r="FA57" s="456"/>
      <c r="FB57" s="456"/>
      <c r="FC57" s="456"/>
      <c r="FD57" s="456"/>
      <c r="FE57" s="456"/>
      <c r="FF57" s="456"/>
      <c r="FG57" s="456"/>
      <c r="FH57" s="456"/>
      <c r="FI57" s="456"/>
      <c r="FJ57" s="456"/>
      <c r="FK57" s="456"/>
      <c r="FL57" s="456"/>
      <c r="FM57" s="456"/>
      <c r="FN57" s="456"/>
      <c r="FO57" s="456"/>
      <c r="FP57" s="456"/>
      <c r="FQ57" s="456"/>
      <c r="FR57" s="456"/>
      <c r="FS57" s="456"/>
      <c r="FT57" s="456"/>
      <c r="FU57" s="456"/>
      <c r="FV57" s="456"/>
      <c r="FW57" s="456"/>
      <c r="FX57" s="456"/>
      <c r="FY57" s="456"/>
      <c r="FZ57" s="456"/>
      <c r="GA57" s="456"/>
      <c r="GB57" s="456"/>
      <c r="GC57" s="456"/>
      <c r="GD57" s="456"/>
      <c r="GE57" s="456"/>
      <c r="GF57" s="456"/>
      <c r="GG57" s="456"/>
      <c r="GH57" s="456"/>
      <c r="GI57" s="456"/>
      <c r="GJ57" s="456"/>
      <c r="GK57" s="456"/>
      <c r="GL57" s="456"/>
      <c r="GM57" s="456"/>
      <c r="GN57" s="456"/>
      <c r="GO57" s="456"/>
      <c r="GP57" s="456"/>
      <c r="GQ57" s="456"/>
      <c r="GR57" s="456"/>
      <c r="GS57" s="456"/>
      <c r="GT57" s="456"/>
      <c r="GU57" s="456"/>
      <c r="GV57" s="456"/>
      <c r="GW57" s="456"/>
      <c r="GX57" s="456"/>
      <c r="GY57" s="456"/>
      <c r="GZ57" s="456"/>
      <c r="HA57" s="456"/>
      <c r="HB57" s="456"/>
      <c r="HC57" s="456"/>
      <c r="HD57" s="456"/>
      <c r="HE57" s="456"/>
      <c r="HF57" s="456"/>
      <c r="HG57" s="456"/>
      <c r="HH57" s="456"/>
      <c r="HI57" s="456"/>
      <c r="HJ57" s="456"/>
      <c r="HK57" s="456"/>
      <c r="HL57" s="456"/>
      <c r="HM57" s="456"/>
      <c r="HN57" s="456"/>
      <c r="HO57" s="456"/>
      <c r="HP57" s="456"/>
      <c r="HQ57" s="456"/>
      <c r="HR57" s="456"/>
      <c r="HS57" s="456"/>
      <c r="HT57" s="456"/>
      <c r="HU57" s="456"/>
      <c r="HV57" s="456"/>
      <c r="HW57" s="456"/>
      <c r="HX57" s="456"/>
      <c r="HY57" s="456"/>
      <c r="HZ57" s="456"/>
      <c r="IA57" s="456"/>
      <c r="IB57" s="456"/>
      <c r="IC57" s="456"/>
      <c r="ID57" s="456"/>
      <c r="IE57" s="456"/>
      <c r="IF57" s="456"/>
      <c r="IG57" s="456"/>
      <c r="IH57" s="456"/>
      <c r="II57" s="456"/>
      <c r="IJ57" s="456"/>
      <c r="IK57" s="456"/>
      <c r="IL57" s="456"/>
      <c r="IM57" s="456"/>
    </row>
    <row r="58" spans="5:247" x14ac:dyDescent="0.2">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6"/>
      <c r="AY58" s="456"/>
      <c r="AZ58" s="456"/>
      <c r="BA58" s="456"/>
      <c r="BB58" s="456"/>
      <c r="BC58" s="456"/>
      <c r="BD58" s="456"/>
      <c r="BE58" s="456"/>
      <c r="BF58" s="456"/>
      <c r="BG58" s="456"/>
      <c r="BH58" s="456"/>
      <c r="BI58" s="456"/>
      <c r="BJ58" s="456"/>
      <c r="BK58" s="456"/>
      <c r="BL58" s="456"/>
      <c r="BM58" s="456"/>
      <c r="BN58" s="456"/>
      <c r="BO58" s="456"/>
      <c r="BP58" s="456"/>
      <c r="BQ58" s="456"/>
      <c r="BR58" s="456"/>
      <c r="BS58" s="456"/>
      <c r="BT58" s="456"/>
      <c r="BU58" s="456"/>
      <c r="BV58" s="456"/>
      <c r="BW58" s="456"/>
      <c r="BX58" s="456"/>
      <c r="BY58" s="456"/>
      <c r="BZ58" s="456"/>
      <c r="CA58" s="456"/>
      <c r="CB58" s="456"/>
      <c r="CC58" s="456"/>
      <c r="CD58" s="456"/>
      <c r="CE58" s="456"/>
      <c r="CF58" s="456"/>
      <c r="CG58" s="456"/>
      <c r="CH58" s="456"/>
      <c r="CI58" s="456"/>
      <c r="CJ58" s="456"/>
      <c r="CK58" s="456"/>
      <c r="CL58" s="456"/>
      <c r="CM58" s="456"/>
      <c r="CN58" s="456"/>
      <c r="CO58" s="456"/>
      <c r="CP58" s="456"/>
      <c r="CQ58" s="456"/>
      <c r="CR58" s="456"/>
      <c r="CS58" s="456"/>
      <c r="CT58" s="456"/>
      <c r="CU58" s="456"/>
      <c r="CV58" s="456"/>
      <c r="CW58" s="456"/>
      <c r="CX58" s="456"/>
      <c r="CY58" s="456"/>
      <c r="CZ58" s="456"/>
      <c r="DA58" s="456"/>
      <c r="DB58" s="456"/>
      <c r="DC58" s="456"/>
      <c r="DD58" s="456"/>
      <c r="DE58" s="456"/>
      <c r="DF58" s="456"/>
      <c r="DG58" s="456"/>
      <c r="DH58" s="456"/>
      <c r="DI58" s="456"/>
      <c r="DJ58" s="456"/>
      <c r="DK58" s="456"/>
      <c r="DL58" s="456"/>
      <c r="DM58" s="456"/>
      <c r="DN58" s="456"/>
      <c r="DO58" s="456"/>
      <c r="DP58" s="456"/>
      <c r="DQ58" s="456"/>
      <c r="DR58" s="456"/>
      <c r="DS58" s="456"/>
      <c r="DT58" s="456"/>
      <c r="DU58" s="456"/>
      <c r="DV58" s="456"/>
      <c r="DW58" s="456"/>
      <c r="DX58" s="456"/>
      <c r="DY58" s="456"/>
      <c r="DZ58" s="456"/>
      <c r="EA58" s="456"/>
      <c r="EB58" s="456"/>
      <c r="EC58" s="456"/>
      <c r="ED58" s="456"/>
      <c r="EE58" s="456"/>
      <c r="EF58" s="456"/>
      <c r="EG58" s="456"/>
      <c r="EH58" s="456"/>
      <c r="EI58" s="456"/>
      <c r="EJ58" s="456"/>
      <c r="EK58" s="456"/>
      <c r="EL58" s="456"/>
      <c r="EM58" s="456"/>
      <c r="EN58" s="456"/>
      <c r="EO58" s="456"/>
      <c r="EP58" s="456"/>
      <c r="EQ58" s="456"/>
      <c r="ER58" s="456"/>
      <c r="ES58" s="456"/>
      <c r="ET58" s="456"/>
      <c r="EU58" s="456"/>
      <c r="EV58" s="456"/>
      <c r="EW58" s="456"/>
      <c r="EX58" s="456"/>
      <c r="EY58" s="456"/>
      <c r="EZ58" s="456"/>
      <c r="FA58" s="456"/>
      <c r="FB58" s="456"/>
      <c r="FC58" s="456"/>
      <c r="FD58" s="456"/>
      <c r="FE58" s="456"/>
      <c r="FF58" s="456"/>
      <c r="FG58" s="456"/>
      <c r="FH58" s="456"/>
      <c r="FI58" s="456"/>
      <c r="FJ58" s="456"/>
      <c r="FK58" s="456"/>
      <c r="FL58" s="456"/>
      <c r="FM58" s="456"/>
      <c r="FN58" s="456"/>
      <c r="FO58" s="456"/>
      <c r="FP58" s="456"/>
      <c r="FQ58" s="456"/>
      <c r="FR58" s="456"/>
      <c r="FS58" s="456"/>
      <c r="FT58" s="456"/>
      <c r="FU58" s="456"/>
      <c r="FV58" s="456"/>
      <c r="FW58" s="456"/>
      <c r="FX58" s="456"/>
      <c r="FY58" s="456"/>
      <c r="FZ58" s="456"/>
      <c r="GA58" s="456"/>
      <c r="GB58" s="456"/>
      <c r="GC58" s="456"/>
      <c r="GD58" s="456"/>
      <c r="GE58" s="456"/>
      <c r="GF58" s="456"/>
      <c r="GG58" s="456"/>
      <c r="GH58" s="456"/>
      <c r="GI58" s="456"/>
      <c r="GJ58" s="456"/>
      <c r="GK58" s="456"/>
      <c r="GL58" s="456"/>
      <c r="GM58" s="456"/>
      <c r="GN58" s="456"/>
      <c r="GO58" s="456"/>
      <c r="GP58" s="456"/>
      <c r="GQ58" s="456"/>
      <c r="GR58" s="456"/>
      <c r="GS58" s="456"/>
      <c r="GT58" s="456"/>
      <c r="GU58" s="456"/>
      <c r="GV58" s="456"/>
      <c r="GW58" s="456"/>
      <c r="GX58" s="456"/>
      <c r="GY58" s="456"/>
      <c r="GZ58" s="456"/>
      <c r="HA58" s="456"/>
      <c r="HB58" s="456"/>
      <c r="HC58" s="456"/>
      <c r="HD58" s="456"/>
      <c r="HE58" s="456"/>
      <c r="HF58" s="456"/>
      <c r="HG58" s="456"/>
      <c r="HH58" s="456"/>
      <c r="HI58" s="456"/>
      <c r="HJ58" s="456"/>
      <c r="HK58" s="456"/>
      <c r="HL58" s="456"/>
      <c r="HM58" s="456"/>
      <c r="HN58" s="456"/>
      <c r="HO58" s="456"/>
      <c r="HP58" s="456"/>
      <c r="HQ58" s="456"/>
      <c r="HR58" s="456"/>
      <c r="HS58" s="456"/>
      <c r="HT58" s="456"/>
      <c r="HU58" s="456"/>
      <c r="HV58" s="456"/>
      <c r="HW58" s="456"/>
      <c r="HX58" s="456"/>
      <c r="HY58" s="456"/>
      <c r="HZ58" s="456"/>
      <c r="IA58" s="456"/>
      <c r="IB58" s="456"/>
      <c r="IC58" s="456"/>
      <c r="ID58" s="456"/>
      <c r="IE58" s="456"/>
      <c r="IF58" s="456"/>
      <c r="IG58" s="456"/>
      <c r="IH58" s="456"/>
      <c r="II58" s="456"/>
      <c r="IJ58" s="456"/>
      <c r="IK58" s="456"/>
      <c r="IL58" s="456"/>
      <c r="IM58" s="456"/>
    </row>
    <row r="59" spans="5:247" x14ac:dyDescent="0.2">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6"/>
      <c r="AY59" s="456"/>
      <c r="AZ59" s="456"/>
      <c r="BA59" s="456"/>
      <c r="BB59" s="456"/>
      <c r="BC59" s="456"/>
      <c r="BD59" s="456"/>
      <c r="BE59" s="456"/>
      <c r="BF59" s="456"/>
      <c r="BG59" s="456"/>
      <c r="BH59" s="456"/>
      <c r="BI59" s="456"/>
      <c r="BJ59" s="456"/>
      <c r="BK59" s="456"/>
      <c r="BL59" s="456"/>
      <c r="BM59" s="456"/>
      <c r="BN59" s="456"/>
      <c r="BO59" s="456"/>
      <c r="BP59" s="456"/>
      <c r="BQ59" s="456"/>
      <c r="BR59" s="456"/>
      <c r="BS59" s="456"/>
      <c r="BT59" s="456"/>
      <c r="BU59" s="456"/>
      <c r="BV59" s="456"/>
      <c r="BW59" s="456"/>
      <c r="BX59" s="456"/>
      <c r="BY59" s="456"/>
      <c r="BZ59" s="456"/>
      <c r="CA59" s="456"/>
      <c r="CB59" s="456"/>
      <c r="CC59" s="456"/>
      <c r="CD59" s="456"/>
      <c r="CE59" s="456"/>
      <c r="CF59" s="456"/>
      <c r="CG59" s="456"/>
      <c r="CH59" s="456"/>
      <c r="CI59" s="456"/>
      <c r="CJ59" s="456"/>
      <c r="CK59" s="456"/>
      <c r="CL59" s="456"/>
      <c r="CM59" s="456"/>
      <c r="CN59" s="456"/>
      <c r="CO59" s="456"/>
      <c r="CP59" s="456"/>
      <c r="CQ59" s="456"/>
      <c r="CR59" s="456"/>
      <c r="CS59" s="456"/>
      <c r="CT59" s="456"/>
      <c r="CU59" s="456"/>
      <c r="CV59" s="456"/>
      <c r="CW59" s="456"/>
      <c r="CX59" s="456"/>
      <c r="CY59" s="456"/>
      <c r="CZ59" s="456"/>
      <c r="DA59" s="456"/>
      <c r="DB59" s="456"/>
      <c r="DC59" s="456"/>
      <c r="DD59" s="456"/>
      <c r="DE59" s="456"/>
      <c r="DF59" s="456"/>
      <c r="DG59" s="456"/>
      <c r="DH59" s="456"/>
      <c r="DI59" s="456"/>
      <c r="DJ59" s="456"/>
      <c r="DK59" s="456"/>
      <c r="DL59" s="456"/>
      <c r="DM59" s="456"/>
      <c r="DN59" s="456"/>
      <c r="DO59" s="456"/>
      <c r="DP59" s="456"/>
      <c r="DQ59" s="456"/>
      <c r="DR59" s="456"/>
      <c r="DS59" s="456"/>
      <c r="DT59" s="456"/>
      <c r="DU59" s="456"/>
      <c r="DV59" s="456"/>
      <c r="DW59" s="456"/>
      <c r="DX59" s="456"/>
      <c r="DY59" s="456"/>
      <c r="DZ59" s="456"/>
      <c r="EA59" s="456"/>
      <c r="EB59" s="456"/>
      <c r="EC59" s="456"/>
      <c r="ED59" s="456"/>
      <c r="EE59" s="456"/>
      <c r="EF59" s="456"/>
      <c r="EG59" s="456"/>
      <c r="EH59" s="456"/>
      <c r="EI59" s="456"/>
      <c r="EJ59" s="456"/>
      <c r="EK59" s="456"/>
      <c r="EL59" s="456"/>
      <c r="EM59" s="456"/>
      <c r="EN59" s="456"/>
      <c r="EO59" s="456"/>
      <c r="EP59" s="456"/>
      <c r="EQ59" s="456"/>
      <c r="ER59" s="456"/>
      <c r="ES59" s="456"/>
      <c r="ET59" s="456"/>
      <c r="EU59" s="456"/>
      <c r="EV59" s="456"/>
      <c r="EW59" s="456"/>
      <c r="EX59" s="456"/>
      <c r="EY59" s="456"/>
      <c r="EZ59" s="456"/>
      <c r="FA59" s="456"/>
      <c r="FB59" s="456"/>
      <c r="FC59" s="456"/>
      <c r="FD59" s="456"/>
      <c r="FE59" s="456"/>
      <c r="FF59" s="456"/>
      <c r="FG59" s="456"/>
      <c r="FH59" s="456"/>
      <c r="FI59" s="456"/>
      <c r="FJ59" s="456"/>
      <c r="FK59" s="456"/>
      <c r="FL59" s="456"/>
      <c r="FM59" s="456"/>
      <c r="FN59" s="456"/>
      <c r="FO59" s="456"/>
      <c r="FP59" s="456"/>
      <c r="FQ59" s="456"/>
      <c r="FR59" s="456"/>
      <c r="FS59" s="456"/>
      <c r="FT59" s="456"/>
      <c r="FU59" s="456"/>
      <c r="FV59" s="456"/>
      <c r="FW59" s="456"/>
      <c r="FX59" s="456"/>
      <c r="FY59" s="456"/>
      <c r="FZ59" s="456"/>
      <c r="GA59" s="456"/>
      <c r="GB59" s="456"/>
      <c r="GC59" s="456"/>
      <c r="GD59" s="456"/>
      <c r="GE59" s="456"/>
      <c r="GF59" s="456"/>
      <c r="GG59" s="456"/>
      <c r="GH59" s="456"/>
      <c r="GI59" s="456"/>
      <c r="GJ59" s="456"/>
      <c r="GK59" s="456"/>
      <c r="GL59" s="456"/>
      <c r="GM59" s="456"/>
      <c r="GN59" s="456"/>
      <c r="GO59" s="456"/>
      <c r="GP59" s="456"/>
      <c r="GQ59" s="456"/>
      <c r="GR59" s="456"/>
      <c r="GS59" s="456"/>
      <c r="GT59" s="456"/>
      <c r="GU59" s="456"/>
      <c r="GV59" s="456"/>
      <c r="GW59" s="456"/>
      <c r="GX59" s="456"/>
      <c r="GY59" s="456"/>
      <c r="GZ59" s="456"/>
      <c r="HA59" s="456"/>
      <c r="HB59" s="456"/>
      <c r="HC59" s="456"/>
      <c r="HD59" s="456"/>
      <c r="HE59" s="456"/>
      <c r="HF59" s="456"/>
      <c r="HG59" s="456"/>
      <c r="HH59" s="456"/>
      <c r="HI59" s="456"/>
      <c r="HJ59" s="456"/>
      <c r="HK59" s="456"/>
      <c r="HL59" s="456"/>
      <c r="HM59" s="456"/>
      <c r="HN59" s="456"/>
      <c r="HO59" s="456"/>
      <c r="HP59" s="456"/>
      <c r="HQ59" s="456"/>
      <c r="HR59" s="456"/>
      <c r="HS59" s="456"/>
      <c r="HT59" s="456"/>
      <c r="HU59" s="456"/>
      <c r="HV59" s="456"/>
      <c r="HW59" s="456"/>
      <c r="HX59" s="456"/>
      <c r="HY59" s="456"/>
      <c r="HZ59" s="456"/>
      <c r="IA59" s="456"/>
      <c r="IB59" s="456"/>
      <c r="IC59" s="456"/>
      <c r="ID59" s="456"/>
      <c r="IE59" s="456"/>
      <c r="IF59" s="456"/>
      <c r="IG59" s="456"/>
      <c r="IH59" s="456"/>
      <c r="II59" s="456"/>
      <c r="IJ59" s="456"/>
      <c r="IK59" s="456"/>
      <c r="IL59" s="456"/>
      <c r="IM59" s="456"/>
    </row>
    <row r="60" spans="5:247" x14ac:dyDescent="0.2">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6"/>
      <c r="AY60" s="456"/>
      <c r="AZ60" s="456"/>
      <c r="BA60" s="456"/>
      <c r="BB60" s="456"/>
      <c r="BC60" s="456"/>
      <c r="BD60" s="456"/>
      <c r="BE60" s="456"/>
      <c r="BF60" s="456"/>
      <c r="BG60" s="456"/>
      <c r="BH60" s="456"/>
      <c r="BI60" s="456"/>
      <c r="BJ60" s="456"/>
      <c r="BK60" s="456"/>
      <c r="BL60" s="456"/>
      <c r="BM60" s="456"/>
      <c r="BN60" s="456"/>
      <c r="BO60" s="456"/>
      <c r="BP60" s="456"/>
      <c r="BQ60" s="456"/>
      <c r="BR60" s="456"/>
      <c r="BS60" s="456"/>
      <c r="BT60" s="456"/>
      <c r="BU60" s="456"/>
      <c r="BV60" s="456"/>
      <c r="BW60" s="456"/>
      <c r="BX60" s="456"/>
      <c r="BY60" s="456"/>
      <c r="BZ60" s="456"/>
      <c r="CA60" s="456"/>
      <c r="CB60" s="456"/>
      <c r="CC60" s="456"/>
      <c r="CD60" s="456"/>
      <c r="CE60" s="456"/>
      <c r="CF60" s="456"/>
      <c r="CG60" s="456"/>
      <c r="CH60" s="456"/>
      <c r="CI60" s="456"/>
      <c r="CJ60" s="456"/>
      <c r="CK60" s="456"/>
      <c r="CL60" s="456"/>
      <c r="CM60" s="456"/>
      <c r="CN60" s="456"/>
      <c r="CO60" s="456"/>
      <c r="CP60" s="456"/>
      <c r="CQ60" s="456"/>
      <c r="CR60" s="456"/>
      <c r="CS60" s="456"/>
      <c r="CT60" s="456"/>
      <c r="CU60" s="456"/>
      <c r="CV60" s="456"/>
      <c r="CW60" s="456"/>
      <c r="CX60" s="456"/>
      <c r="CY60" s="456"/>
      <c r="CZ60" s="456"/>
      <c r="DA60" s="456"/>
      <c r="DB60" s="456"/>
      <c r="DC60" s="456"/>
      <c r="DD60" s="456"/>
      <c r="DE60" s="456"/>
      <c r="DF60" s="456"/>
      <c r="DG60" s="456"/>
      <c r="DH60" s="456"/>
      <c r="DI60" s="456"/>
      <c r="DJ60" s="456"/>
      <c r="DK60" s="456"/>
      <c r="DL60" s="456"/>
      <c r="DM60" s="456"/>
      <c r="DN60" s="456"/>
      <c r="DO60" s="456"/>
      <c r="DP60" s="456"/>
      <c r="DQ60" s="456"/>
      <c r="DR60" s="456"/>
      <c r="DS60" s="456"/>
      <c r="DT60" s="456"/>
      <c r="DU60" s="456"/>
      <c r="DV60" s="456"/>
      <c r="DW60" s="456"/>
      <c r="DX60" s="456"/>
      <c r="DY60" s="456"/>
      <c r="DZ60" s="456"/>
      <c r="EA60" s="456"/>
      <c r="EB60" s="456"/>
      <c r="EC60" s="456"/>
      <c r="ED60" s="456"/>
      <c r="EE60" s="456"/>
      <c r="EF60" s="456"/>
      <c r="EG60" s="456"/>
      <c r="EH60" s="456"/>
      <c r="EI60" s="456"/>
      <c r="EJ60" s="456"/>
      <c r="EK60" s="456"/>
      <c r="EL60" s="456"/>
      <c r="EM60" s="456"/>
      <c r="EN60" s="456"/>
      <c r="EO60" s="456"/>
      <c r="EP60" s="456"/>
      <c r="EQ60" s="456"/>
      <c r="ER60" s="456"/>
      <c r="ES60" s="456"/>
      <c r="ET60" s="456"/>
      <c r="EU60" s="456"/>
      <c r="EV60" s="456"/>
      <c r="EW60" s="456"/>
      <c r="EX60" s="456"/>
      <c r="EY60" s="456"/>
      <c r="EZ60" s="456"/>
      <c r="FA60" s="456"/>
      <c r="FB60" s="456"/>
      <c r="FC60" s="456"/>
      <c r="FD60" s="456"/>
      <c r="FE60" s="456"/>
      <c r="FF60" s="456"/>
      <c r="FG60" s="456"/>
      <c r="FH60" s="456"/>
      <c r="FI60" s="456"/>
      <c r="FJ60" s="456"/>
      <c r="FK60" s="456"/>
      <c r="FL60" s="456"/>
      <c r="FM60" s="456"/>
      <c r="FN60" s="456"/>
      <c r="FO60" s="456"/>
      <c r="FP60" s="456"/>
      <c r="FQ60" s="456"/>
      <c r="FR60" s="456"/>
      <c r="FS60" s="456"/>
      <c r="FT60" s="456"/>
      <c r="FU60" s="456"/>
      <c r="FV60" s="456"/>
      <c r="FW60" s="456"/>
      <c r="FX60" s="456"/>
      <c r="FY60" s="456"/>
      <c r="FZ60" s="456"/>
      <c r="GA60" s="456"/>
      <c r="GB60" s="456"/>
      <c r="GC60" s="456"/>
      <c r="GD60" s="456"/>
      <c r="GE60" s="456"/>
      <c r="GF60" s="456"/>
      <c r="GG60" s="456"/>
      <c r="GH60" s="456"/>
      <c r="GI60" s="456"/>
      <c r="GJ60" s="456"/>
      <c r="GK60" s="456"/>
      <c r="GL60" s="456"/>
      <c r="GM60" s="456"/>
      <c r="GN60" s="456"/>
      <c r="GO60" s="456"/>
      <c r="GP60" s="456"/>
      <c r="GQ60" s="456"/>
      <c r="GR60" s="456"/>
      <c r="GS60" s="456"/>
      <c r="GT60" s="456"/>
      <c r="GU60" s="456"/>
      <c r="GV60" s="456"/>
      <c r="GW60" s="456"/>
      <c r="GX60" s="456"/>
      <c r="GY60" s="456"/>
      <c r="GZ60" s="456"/>
      <c r="HA60" s="456"/>
      <c r="HB60" s="456"/>
      <c r="HC60" s="456"/>
      <c r="HD60" s="456"/>
      <c r="HE60" s="456"/>
      <c r="HF60" s="456"/>
      <c r="HG60" s="456"/>
      <c r="HH60" s="456"/>
      <c r="HI60" s="456"/>
      <c r="HJ60" s="456"/>
      <c r="HK60" s="456"/>
      <c r="HL60" s="456"/>
      <c r="HM60" s="456"/>
      <c r="HN60" s="456"/>
      <c r="HO60" s="456"/>
      <c r="HP60" s="456"/>
      <c r="HQ60" s="456"/>
      <c r="HR60" s="456"/>
      <c r="HS60" s="456"/>
      <c r="HT60" s="456"/>
      <c r="HU60" s="456"/>
      <c r="HV60" s="456"/>
      <c r="HW60" s="456"/>
      <c r="HX60" s="456"/>
      <c r="HY60" s="456"/>
      <c r="HZ60" s="456"/>
      <c r="IA60" s="456"/>
      <c r="IB60" s="456"/>
      <c r="IC60" s="456"/>
      <c r="ID60" s="456"/>
      <c r="IE60" s="456"/>
      <c r="IF60" s="456"/>
      <c r="IG60" s="456"/>
      <c r="IH60" s="456"/>
      <c r="II60" s="456"/>
      <c r="IJ60" s="456"/>
      <c r="IK60" s="456"/>
      <c r="IL60" s="456"/>
      <c r="IM60" s="456"/>
    </row>
    <row r="61" spans="5:247" x14ac:dyDescent="0.2">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6"/>
      <c r="AY61" s="456"/>
      <c r="AZ61" s="456"/>
      <c r="BA61" s="456"/>
      <c r="BB61" s="456"/>
      <c r="BC61" s="456"/>
      <c r="BD61" s="456"/>
      <c r="BE61" s="456"/>
      <c r="BF61" s="456"/>
      <c r="BG61" s="456"/>
      <c r="BH61" s="456"/>
      <c r="BI61" s="456"/>
      <c r="BJ61" s="456"/>
      <c r="BK61" s="456"/>
      <c r="BL61" s="456"/>
      <c r="BM61" s="456"/>
      <c r="BN61" s="456"/>
      <c r="BO61" s="456"/>
      <c r="BP61" s="456"/>
      <c r="BQ61" s="456"/>
      <c r="BR61" s="456"/>
      <c r="BS61" s="456"/>
      <c r="BT61" s="456"/>
      <c r="BU61" s="456"/>
      <c r="BV61" s="456"/>
      <c r="BW61" s="456"/>
      <c r="BX61" s="456"/>
      <c r="BY61" s="456"/>
      <c r="BZ61" s="456"/>
      <c r="CA61" s="456"/>
      <c r="CB61" s="456"/>
      <c r="CC61" s="456"/>
      <c r="CD61" s="456"/>
      <c r="CE61" s="456"/>
      <c r="CF61" s="456"/>
      <c r="CG61" s="456"/>
      <c r="CH61" s="456"/>
      <c r="CI61" s="456"/>
      <c r="CJ61" s="456"/>
      <c r="CK61" s="456"/>
      <c r="CL61" s="456"/>
      <c r="CM61" s="456"/>
      <c r="CN61" s="456"/>
      <c r="CO61" s="456"/>
      <c r="CP61" s="456"/>
      <c r="CQ61" s="456"/>
      <c r="CR61" s="456"/>
      <c r="CS61" s="456"/>
      <c r="CT61" s="456"/>
      <c r="CU61" s="456"/>
      <c r="CV61" s="456"/>
      <c r="CW61" s="456"/>
      <c r="CX61" s="456"/>
      <c r="CY61" s="456"/>
      <c r="CZ61" s="456"/>
      <c r="DA61" s="456"/>
      <c r="DB61" s="456"/>
      <c r="DC61" s="456"/>
      <c r="DD61" s="456"/>
      <c r="DE61" s="456"/>
      <c r="DF61" s="456"/>
      <c r="DG61" s="456"/>
      <c r="DH61" s="456"/>
      <c r="DI61" s="456"/>
      <c r="DJ61" s="456"/>
      <c r="DK61" s="456"/>
      <c r="DL61" s="456"/>
      <c r="DM61" s="456"/>
      <c r="DN61" s="456"/>
      <c r="DO61" s="456"/>
      <c r="DP61" s="456"/>
      <c r="DQ61" s="456"/>
      <c r="DR61" s="456"/>
      <c r="DS61" s="456"/>
      <c r="DT61" s="456"/>
      <c r="DU61" s="456"/>
      <c r="DV61" s="456"/>
      <c r="DW61" s="456"/>
      <c r="DX61" s="456"/>
      <c r="DY61" s="456"/>
      <c r="DZ61" s="456"/>
      <c r="EA61" s="456"/>
      <c r="EB61" s="456"/>
      <c r="EC61" s="456"/>
      <c r="ED61" s="456"/>
      <c r="EE61" s="456"/>
      <c r="EF61" s="456"/>
      <c r="EG61" s="456"/>
      <c r="EH61" s="456"/>
      <c r="EI61" s="456"/>
      <c r="EJ61" s="456"/>
      <c r="EK61" s="456"/>
      <c r="EL61" s="456"/>
      <c r="EM61" s="456"/>
      <c r="EN61" s="456"/>
      <c r="EO61" s="456"/>
      <c r="EP61" s="456"/>
      <c r="EQ61" s="456"/>
      <c r="ER61" s="456"/>
      <c r="ES61" s="456"/>
      <c r="ET61" s="456"/>
      <c r="EU61" s="456"/>
      <c r="EV61" s="456"/>
      <c r="EW61" s="456"/>
      <c r="EX61" s="456"/>
      <c r="EY61" s="456"/>
      <c r="EZ61" s="456"/>
      <c r="FA61" s="456"/>
      <c r="FB61" s="456"/>
      <c r="FC61" s="456"/>
      <c r="FD61" s="456"/>
      <c r="FE61" s="456"/>
      <c r="FF61" s="456"/>
      <c r="FG61" s="456"/>
      <c r="FH61" s="456"/>
      <c r="FI61" s="456"/>
      <c r="FJ61" s="456"/>
      <c r="FK61" s="456"/>
      <c r="FL61" s="456"/>
      <c r="FM61" s="456"/>
      <c r="FN61" s="456"/>
      <c r="FO61" s="456"/>
      <c r="FP61" s="456"/>
      <c r="FQ61" s="456"/>
      <c r="FR61" s="456"/>
      <c r="FS61" s="456"/>
      <c r="FT61" s="456"/>
      <c r="FU61" s="456"/>
      <c r="FV61" s="456"/>
      <c r="FW61" s="456"/>
      <c r="FX61" s="456"/>
      <c r="FY61" s="456"/>
      <c r="FZ61" s="456"/>
      <c r="GA61" s="456"/>
      <c r="GB61" s="456"/>
      <c r="GC61" s="456"/>
      <c r="GD61" s="456"/>
      <c r="GE61" s="456"/>
      <c r="GF61" s="456"/>
      <c r="GG61" s="456"/>
      <c r="GH61" s="456"/>
      <c r="GI61" s="456"/>
      <c r="GJ61" s="456"/>
      <c r="GK61" s="456"/>
      <c r="GL61" s="456"/>
      <c r="GM61" s="456"/>
      <c r="GN61" s="456"/>
      <c r="GO61" s="456"/>
      <c r="GP61" s="456"/>
      <c r="GQ61" s="456"/>
      <c r="GR61" s="456"/>
      <c r="GS61" s="456"/>
      <c r="GT61" s="456"/>
      <c r="GU61" s="456"/>
      <c r="GV61" s="456"/>
      <c r="GW61" s="456"/>
      <c r="GX61" s="456"/>
      <c r="GY61" s="456"/>
      <c r="GZ61" s="456"/>
      <c r="HA61" s="456"/>
      <c r="HB61" s="456"/>
      <c r="HC61" s="456"/>
      <c r="HD61" s="456"/>
      <c r="HE61" s="456"/>
      <c r="HF61" s="456"/>
      <c r="HG61" s="456"/>
      <c r="HH61" s="456"/>
      <c r="HI61" s="456"/>
      <c r="HJ61" s="456"/>
      <c r="HK61" s="456"/>
      <c r="HL61" s="456"/>
      <c r="HM61" s="456"/>
      <c r="HN61" s="456"/>
      <c r="HO61" s="456"/>
      <c r="HP61" s="456"/>
      <c r="HQ61" s="456"/>
      <c r="HR61" s="456"/>
      <c r="HS61" s="456"/>
      <c r="HT61" s="456"/>
      <c r="HU61" s="456"/>
      <c r="HV61" s="456"/>
      <c r="HW61" s="456"/>
      <c r="HX61" s="456"/>
      <c r="HY61" s="456"/>
      <c r="HZ61" s="456"/>
      <c r="IA61" s="456"/>
      <c r="IB61" s="456"/>
      <c r="IC61" s="456"/>
      <c r="ID61" s="456"/>
      <c r="IE61" s="456"/>
      <c r="IF61" s="456"/>
      <c r="IG61" s="456"/>
      <c r="IH61" s="456"/>
      <c r="II61" s="456"/>
      <c r="IJ61" s="456"/>
      <c r="IK61" s="456"/>
      <c r="IL61" s="456"/>
      <c r="IM61" s="456"/>
    </row>
    <row r="62" spans="5:247" x14ac:dyDescent="0.2">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6"/>
      <c r="AY62" s="456"/>
      <c r="AZ62" s="456"/>
      <c r="BA62" s="456"/>
      <c r="BB62" s="456"/>
      <c r="BC62" s="456"/>
      <c r="BD62" s="456"/>
      <c r="BE62" s="456"/>
      <c r="BF62" s="456"/>
      <c r="BG62" s="456"/>
      <c r="BH62" s="456"/>
      <c r="BI62" s="456"/>
      <c r="BJ62" s="456"/>
      <c r="BK62" s="456"/>
      <c r="BL62" s="456"/>
      <c r="BM62" s="456"/>
      <c r="BN62" s="456"/>
      <c r="BO62" s="456"/>
      <c r="BP62" s="456"/>
      <c r="BQ62" s="456"/>
      <c r="BR62" s="456"/>
      <c r="BS62" s="456"/>
      <c r="BT62" s="456"/>
      <c r="BU62" s="456"/>
      <c r="BV62" s="456"/>
      <c r="BW62" s="456"/>
      <c r="BX62" s="456"/>
      <c r="BY62" s="456"/>
      <c r="BZ62" s="456"/>
      <c r="CA62" s="456"/>
      <c r="CB62" s="456"/>
      <c r="CC62" s="456"/>
      <c r="CD62" s="456"/>
      <c r="CE62" s="456"/>
      <c r="CF62" s="456"/>
      <c r="CG62" s="456"/>
      <c r="CH62" s="456"/>
      <c r="CI62" s="456"/>
      <c r="CJ62" s="456"/>
      <c r="CK62" s="456"/>
      <c r="CL62" s="456"/>
      <c r="CM62" s="456"/>
      <c r="CN62" s="456"/>
      <c r="CO62" s="456"/>
      <c r="CP62" s="456"/>
      <c r="CQ62" s="456"/>
      <c r="CR62" s="456"/>
      <c r="CS62" s="456"/>
      <c r="CT62" s="456"/>
      <c r="CU62" s="456"/>
      <c r="CV62" s="456"/>
      <c r="CW62" s="456"/>
      <c r="CX62" s="456"/>
      <c r="CY62" s="456"/>
      <c r="CZ62" s="456"/>
      <c r="DA62" s="456"/>
      <c r="DB62" s="456"/>
      <c r="DC62" s="456"/>
      <c r="DD62" s="456"/>
      <c r="DE62" s="456"/>
      <c r="DF62" s="456"/>
      <c r="DG62" s="456"/>
      <c r="DH62" s="456"/>
      <c r="DI62" s="456"/>
      <c r="DJ62" s="456"/>
      <c r="DK62" s="456"/>
      <c r="DL62" s="456"/>
      <c r="DM62" s="456"/>
      <c r="DN62" s="456"/>
      <c r="DO62" s="456"/>
      <c r="DP62" s="456"/>
      <c r="DQ62" s="456"/>
      <c r="DR62" s="456"/>
      <c r="DS62" s="456"/>
      <c r="DT62" s="456"/>
      <c r="DU62" s="456"/>
      <c r="DV62" s="456"/>
      <c r="DW62" s="456"/>
      <c r="DX62" s="456"/>
      <c r="DY62" s="456"/>
      <c r="DZ62" s="456"/>
      <c r="EA62" s="456"/>
      <c r="EB62" s="456"/>
      <c r="EC62" s="456"/>
      <c r="ED62" s="456"/>
      <c r="EE62" s="456"/>
      <c r="EF62" s="456"/>
      <c r="EG62" s="456"/>
      <c r="EH62" s="456"/>
      <c r="EI62" s="456"/>
      <c r="EJ62" s="456"/>
      <c r="EK62" s="456"/>
      <c r="EL62" s="456"/>
      <c r="EM62" s="456"/>
      <c r="EN62" s="456"/>
      <c r="EO62" s="456"/>
      <c r="EP62" s="456"/>
      <c r="EQ62" s="456"/>
      <c r="ER62" s="456"/>
      <c r="ES62" s="456"/>
      <c r="ET62" s="456"/>
      <c r="EU62" s="456"/>
      <c r="EV62" s="456"/>
      <c r="EW62" s="456"/>
      <c r="EX62" s="456"/>
      <c r="EY62" s="456"/>
      <c r="EZ62" s="456"/>
      <c r="FA62" s="456"/>
      <c r="FB62" s="456"/>
      <c r="FC62" s="456"/>
      <c r="FD62" s="456"/>
      <c r="FE62" s="456"/>
      <c r="FF62" s="456"/>
      <c r="FG62" s="456"/>
      <c r="FH62" s="456"/>
      <c r="FI62" s="456"/>
      <c r="FJ62" s="456"/>
      <c r="FK62" s="456"/>
      <c r="FL62" s="456"/>
      <c r="FM62" s="456"/>
      <c r="FN62" s="456"/>
      <c r="FO62" s="456"/>
      <c r="FP62" s="456"/>
      <c r="FQ62" s="456"/>
      <c r="FR62" s="456"/>
      <c r="FS62" s="456"/>
      <c r="FT62" s="456"/>
      <c r="FU62" s="456"/>
      <c r="FV62" s="456"/>
      <c r="FW62" s="456"/>
      <c r="FX62" s="456"/>
      <c r="FY62" s="456"/>
      <c r="FZ62" s="456"/>
      <c r="GA62" s="456"/>
      <c r="GB62" s="456"/>
      <c r="GC62" s="456"/>
      <c r="GD62" s="456"/>
      <c r="GE62" s="456"/>
      <c r="GF62" s="456"/>
      <c r="GG62" s="456"/>
      <c r="GH62" s="456"/>
      <c r="GI62" s="456"/>
      <c r="GJ62" s="456"/>
      <c r="GK62" s="456"/>
      <c r="GL62" s="456"/>
      <c r="GM62" s="456"/>
      <c r="GN62" s="456"/>
      <c r="GO62" s="456"/>
      <c r="GP62" s="456"/>
      <c r="GQ62" s="456"/>
      <c r="GR62" s="456"/>
      <c r="GS62" s="456"/>
      <c r="GT62" s="456"/>
      <c r="GU62" s="456"/>
      <c r="GV62" s="456"/>
      <c r="GW62" s="456"/>
      <c r="GX62" s="456"/>
      <c r="GY62" s="456"/>
      <c r="GZ62" s="456"/>
      <c r="HA62" s="456"/>
      <c r="HB62" s="456"/>
      <c r="HC62" s="456"/>
      <c r="HD62" s="456"/>
      <c r="HE62" s="456"/>
      <c r="HF62" s="456"/>
      <c r="HG62" s="456"/>
      <c r="HH62" s="456"/>
      <c r="HI62" s="456"/>
      <c r="HJ62" s="456"/>
      <c r="HK62" s="456"/>
      <c r="HL62" s="456"/>
      <c r="HM62" s="456"/>
      <c r="HN62" s="456"/>
      <c r="HO62" s="456"/>
      <c r="HP62" s="456"/>
      <c r="HQ62" s="456"/>
      <c r="HR62" s="456"/>
      <c r="HS62" s="456"/>
      <c r="HT62" s="456"/>
      <c r="HU62" s="456"/>
      <c r="HV62" s="456"/>
      <c r="HW62" s="456"/>
      <c r="HX62" s="456"/>
      <c r="HY62" s="456"/>
      <c r="HZ62" s="456"/>
      <c r="IA62" s="456"/>
      <c r="IB62" s="456"/>
      <c r="IC62" s="456"/>
      <c r="ID62" s="456"/>
      <c r="IE62" s="456"/>
      <c r="IF62" s="456"/>
      <c r="IG62" s="456"/>
      <c r="IH62" s="456"/>
      <c r="II62" s="456"/>
      <c r="IJ62" s="456"/>
      <c r="IK62" s="456"/>
      <c r="IL62" s="456"/>
      <c r="IM62" s="456"/>
    </row>
    <row r="63" spans="5:247" x14ac:dyDescent="0.2">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6"/>
      <c r="BN63" s="456"/>
      <c r="BO63" s="456"/>
      <c r="BP63" s="456"/>
      <c r="BQ63" s="456"/>
      <c r="BR63" s="456"/>
      <c r="BS63" s="456"/>
      <c r="BT63" s="456"/>
      <c r="BU63" s="456"/>
      <c r="BV63" s="456"/>
      <c r="BW63" s="456"/>
      <c r="BX63" s="456"/>
      <c r="BY63" s="456"/>
      <c r="BZ63" s="456"/>
      <c r="CA63" s="456"/>
      <c r="CB63" s="456"/>
      <c r="CC63" s="456"/>
      <c r="CD63" s="456"/>
      <c r="CE63" s="456"/>
      <c r="CF63" s="456"/>
      <c r="CG63" s="456"/>
      <c r="CH63" s="456"/>
      <c r="CI63" s="456"/>
      <c r="CJ63" s="456"/>
      <c r="CK63" s="456"/>
      <c r="CL63" s="456"/>
      <c r="CM63" s="456"/>
      <c r="CN63" s="456"/>
      <c r="CO63" s="456"/>
      <c r="CP63" s="456"/>
      <c r="CQ63" s="456"/>
      <c r="CR63" s="456"/>
      <c r="CS63" s="456"/>
      <c r="CT63" s="456"/>
      <c r="CU63" s="456"/>
      <c r="CV63" s="456"/>
      <c r="CW63" s="456"/>
      <c r="CX63" s="456"/>
      <c r="CY63" s="456"/>
      <c r="CZ63" s="456"/>
      <c r="DA63" s="456"/>
      <c r="DB63" s="456"/>
      <c r="DC63" s="456"/>
      <c r="DD63" s="456"/>
      <c r="DE63" s="456"/>
      <c r="DF63" s="456"/>
      <c r="DG63" s="456"/>
      <c r="DH63" s="456"/>
      <c r="DI63" s="456"/>
      <c r="DJ63" s="456"/>
      <c r="DK63" s="456"/>
      <c r="DL63" s="456"/>
      <c r="DM63" s="456"/>
      <c r="DN63" s="456"/>
      <c r="DO63" s="456"/>
      <c r="DP63" s="456"/>
      <c r="DQ63" s="456"/>
      <c r="DR63" s="456"/>
      <c r="DS63" s="456"/>
      <c r="DT63" s="456"/>
      <c r="DU63" s="456"/>
      <c r="DV63" s="456"/>
      <c r="DW63" s="456"/>
      <c r="DX63" s="456"/>
      <c r="DY63" s="456"/>
      <c r="DZ63" s="456"/>
      <c r="EA63" s="456"/>
      <c r="EB63" s="456"/>
      <c r="EC63" s="456"/>
      <c r="ED63" s="456"/>
      <c r="EE63" s="456"/>
      <c r="EF63" s="456"/>
      <c r="EG63" s="456"/>
      <c r="EH63" s="456"/>
      <c r="EI63" s="456"/>
      <c r="EJ63" s="456"/>
      <c r="EK63" s="456"/>
      <c r="EL63" s="456"/>
      <c r="EM63" s="456"/>
      <c r="EN63" s="456"/>
      <c r="EO63" s="456"/>
      <c r="EP63" s="456"/>
      <c r="EQ63" s="456"/>
      <c r="ER63" s="456"/>
      <c r="ES63" s="456"/>
      <c r="ET63" s="456"/>
      <c r="EU63" s="456"/>
      <c r="EV63" s="456"/>
      <c r="EW63" s="456"/>
      <c r="EX63" s="456"/>
      <c r="EY63" s="456"/>
      <c r="EZ63" s="456"/>
      <c r="FA63" s="456"/>
      <c r="FB63" s="456"/>
      <c r="FC63" s="456"/>
      <c r="FD63" s="456"/>
      <c r="FE63" s="456"/>
      <c r="FF63" s="456"/>
      <c r="FG63" s="456"/>
      <c r="FH63" s="456"/>
      <c r="FI63" s="456"/>
      <c r="FJ63" s="456"/>
      <c r="FK63" s="456"/>
      <c r="FL63" s="456"/>
      <c r="FM63" s="456"/>
      <c r="FN63" s="456"/>
      <c r="FO63" s="456"/>
      <c r="FP63" s="456"/>
      <c r="FQ63" s="456"/>
      <c r="FR63" s="456"/>
      <c r="FS63" s="456"/>
      <c r="FT63" s="456"/>
      <c r="FU63" s="456"/>
      <c r="FV63" s="456"/>
      <c r="FW63" s="456"/>
      <c r="FX63" s="456"/>
      <c r="FY63" s="456"/>
      <c r="FZ63" s="456"/>
      <c r="GA63" s="456"/>
      <c r="GB63" s="456"/>
      <c r="GC63" s="456"/>
      <c r="GD63" s="456"/>
      <c r="GE63" s="456"/>
      <c r="GF63" s="456"/>
      <c r="GG63" s="456"/>
      <c r="GH63" s="456"/>
      <c r="GI63" s="456"/>
      <c r="GJ63" s="456"/>
      <c r="GK63" s="456"/>
      <c r="GL63" s="456"/>
      <c r="GM63" s="456"/>
      <c r="GN63" s="456"/>
      <c r="GO63" s="456"/>
      <c r="GP63" s="456"/>
      <c r="GQ63" s="456"/>
      <c r="GR63" s="456"/>
      <c r="GS63" s="456"/>
      <c r="GT63" s="456"/>
      <c r="GU63" s="456"/>
      <c r="GV63" s="456"/>
      <c r="GW63" s="456"/>
      <c r="GX63" s="456"/>
      <c r="GY63" s="456"/>
      <c r="GZ63" s="456"/>
      <c r="HA63" s="456"/>
      <c r="HB63" s="456"/>
      <c r="HC63" s="456"/>
      <c r="HD63" s="456"/>
      <c r="HE63" s="456"/>
      <c r="HF63" s="456"/>
      <c r="HG63" s="456"/>
      <c r="HH63" s="456"/>
      <c r="HI63" s="456"/>
      <c r="HJ63" s="456"/>
      <c r="HK63" s="456"/>
      <c r="HL63" s="456"/>
      <c r="HM63" s="456"/>
      <c r="HN63" s="456"/>
      <c r="HO63" s="456"/>
      <c r="HP63" s="456"/>
      <c r="HQ63" s="456"/>
      <c r="HR63" s="456"/>
      <c r="HS63" s="456"/>
      <c r="HT63" s="456"/>
      <c r="HU63" s="456"/>
      <c r="HV63" s="456"/>
      <c r="HW63" s="456"/>
      <c r="HX63" s="456"/>
      <c r="HY63" s="456"/>
      <c r="HZ63" s="456"/>
      <c r="IA63" s="456"/>
      <c r="IB63" s="456"/>
      <c r="IC63" s="456"/>
      <c r="ID63" s="456"/>
      <c r="IE63" s="456"/>
      <c r="IF63" s="456"/>
      <c r="IG63" s="456"/>
      <c r="IH63" s="456"/>
      <c r="II63" s="456"/>
      <c r="IJ63" s="456"/>
      <c r="IK63" s="456"/>
      <c r="IL63" s="456"/>
      <c r="IM63" s="456"/>
    </row>
    <row r="64" spans="5:247" x14ac:dyDescent="0.2">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c r="BF64" s="456"/>
      <c r="BG64" s="456"/>
      <c r="BH64" s="456"/>
      <c r="BI64" s="456"/>
      <c r="BJ64" s="456"/>
      <c r="BK64" s="456"/>
      <c r="BL64" s="456"/>
      <c r="BM64" s="456"/>
      <c r="BN64" s="456"/>
      <c r="BO64" s="456"/>
      <c r="BP64" s="456"/>
      <c r="BQ64" s="456"/>
      <c r="BR64" s="456"/>
      <c r="BS64" s="456"/>
      <c r="BT64" s="456"/>
      <c r="BU64" s="456"/>
      <c r="BV64" s="456"/>
      <c r="BW64" s="456"/>
      <c r="BX64" s="456"/>
      <c r="BY64" s="456"/>
      <c r="BZ64" s="456"/>
      <c r="CA64" s="456"/>
      <c r="CB64" s="456"/>
      <c r="CC64" s="456"/>
      <c r="CD64" s="456"/>
      <c r="CE64" s="456"/>
      <c r="CF64" s="456"/>
      <c r="CG64" s="456"/>
      <c r="CH64" s="456"/>
      <c r="CI64" s="456"/>
      <c r="CJ64" s="456"/>
      <c r="CK64" s="456"/>
      <c r="CL64" s="456"/>
      <c r="CM64" s="456"/>
      <c r="CN64" s="456"/>
      <c r="CO64" s="456"/>
      <c r="CP64" s="456"/>
      <c r="CQ64" s="456"/>
      <c r="CR64" s="456"/>
      <c r="CS64" s="456"/>
      <c r="CT64" s="456"/>
      <c r="CU64" s="456"/>
      <c r="CV64" s="456"/>
      <c r="CW64" s="456"/>
      <c r="CX64" s="456"/>
      <c r="CY64" s="456"/>
      <c r="CZ64" s="456"/>
      <c r="DA64" s="456"/>
      <c r="DB64" s="456"/>
      <c r="DC64" s="456"/>
      <c r="DD64" s="456"/>
      <c r="DE64" s="456"/>
      <c r="DF64" s="456"/>
      <c r="DG64" s="456"/>
      <c r="DH64" s="456"/>
      <c r="DI64" s="456"/>
      <c r="DJ64" s="456"/>
      <c r="DK64" s="456"/>
      <c r="DL64" s="456"/>
      <c r="DM64" s="456"/>
      <c r="DN64" s="456"/>
      <c r="DO64" s="456"/>
      <c r="DP64" s="456"/>
      <c r="DQ64" s="456"/>
      <c r="DR64" s="456"/>
      <c r="DS64" s="456"/>
      <c r="DT64" s="456"/>
      <c r="DU64" s="456"/>
      <c r="DV64" s="456"/>
      <c r="DW64" s="456"/>
      <c r="DX64" s="456"/>
      <c r="DY64" s="456"/>
      <c r="DZ64" s="456"/>
      <c r="EA64" s="456"/>
      <c r="EB64" s="456"/>
      <c r="EC64" s="456"/>
      <c r="ED64" s="456"/>
      <c r="EE64" s="456"/>
      <c r="EF64" s="456"/>
      <c r="EG64" s="456"/>
      <c r="EH64" s="456"/>
      <c r="EI64" s="456"/>
      <c r="EJ64" s="456"/>
      <c r="EK64" s="456"/>
      <c r="EL64" s="456"/>
      <c r="EM64" s="456"/>
      <c r="EN64" s="456"/>
      <c r="EO64" s="456"/>
      <c r="EP64" s="456"/>
      <c r="EQ64" s="456"/>
      <c r="ER64" s="456"/>
      <c r="ES64" s="456"/>
      <c r="ET64" s="456"/>
      <c r="EU64" s="456"/>
      <c r="EV64" s="456"/>
      <c r="EW64" s="456"/>
      <c r="EX64" s="456"/>
      <c r="EY64" s="456"/>
      <c r="EZ64" s="456"/>
      <c r="FA64" s="456"/>
      <c r="FB64" s="456"/>
      <c r="FC64" s="456"/>
      <c r="FD64" s="456"/>
      <c r="FE64" s="456"/>
      <c r="FF64" s="456"/>
      <c r="FG64" s="456"/>
      <c r="FH64" s="456"/>
      <c r="FI64" s="456"/>
      <c r="FJ64" s="456"/>
      <c r="FK64" s="456"/>
      <c r="FL64" s="456"/>
      <c r="FM64" s="456"/>
      <c r="FN64" s="456"/>
      <c r="FO64" s="456"/>
      <c r="FP64" s="456"/>
      <c r="FQ64" s="456"/>
      <c r="FR64" s="456"/>
      <c r="FS64" s="456"/>
      <c r="FT64" s="456"/>
      <c r="FU64" s="456"/>
      <c r="FV64" s="456"/>
      <c r="FW64" s="456"/>
      <c r="FX64" s="456"/>
      <c r="FY64" s="456"/>
      <c r="FZ64" s="456"/>
      <c r="GA64" s="456"/>
      <c r="GB64" s="456"/>
      <c r="GC64" s="456"/>
      <c r="GD64" s="456"/>
      <c r="GE64" s="456"/>
      <c r="GF64" s="456"/>
      <c r="GG64" s="456"/>
      <c r="GH64" s="456"/>
      <c r="GI64" s="456"/>
      <c r="GJ64" s="456"/>
      <c r="GK64" s="456"/>
      <c r="GL64" s="456"/>
      <c r="GM64" s="456"/>
      <c r="GN64" s="456"/>
      <c r="GO64" s="456"/>
      <c r="GP64" s="456"/>
      <c r="GQ64" s="456"/>
      <c r="GR64" s="456"/>
      <c r="GS64" s="456"/>
      <c r="GT64" s="456"/>
      <c r="GU64" s="456"/>
      <c r="GV64" s="456"/>
      <c r="GW64" s="456"/>
      <c r="GX64" s="456"/>
      <c r="GY64" s="456"/>
      <c r="GZ64" s="456"/>
      <c r="HA64" s="456"/>
      <c r="HB64" s="456"/>
      <c r="HC64" s="456"/>
      <c r="HD64" s="456"/>
      <c r="HE64" s="456"/>
      <c r="HF64" s="456"/>
      <c r="HG64" s="456"/>
      <c r="HH64" s="456"/>
      <c r="HI64" s="456"/>
      <c r="HJ64" s="456"/>
      <c r="HK64" s="456"/>
      <c r="HL64" s="456"/>
      <c r="HM64" s="456"/>
      <c r="HN64" s="456"/>
      <c r="HO64" s="456"/>
      <c r="HP64" s="456"/>
      <c r="HQ64" s="456"/>
      <c r="HR64" s="456"/>
      <c r="HS64" s="456"/>
      <c r="HT64" s="456"/>
      <c r="HU64" s="456"/>
      <c r="HV64" s="456"/>
      <c r="HW64" s="456"/>
      <c r="HX64" s="456"/>
      <c r="HY64" s="456"/>
      <c r="HZ64" s="456"/>
      <c r="IA64" s="456"/>
      <c r="IB64" s="456"/>
      <c r="IC64" s="456"/>
      <c r="ID64" s="456"/>
      <c r="IE64" s="456"/>
      <c r="IF64" s="456"/>
      <c r="IG64" s="456"/>
      <c r="IH64" s="456"/>
      <c r="II64" s="456"/>
      <c r="IJ64" s="456"/>
      <c r="IK64" s="456"/>
      <c r="IL64" s="456"/>
      <c r="IM64" s="456"/>
    </row>
    <row r="65" spans="6:247" x14ac:dyDescent="0.2">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c r="BC65" s="456"/>
      <c r="BD65" s="456"/>
      <c r="BE65" s="456"/>
      <c r="BF65" s="456"/>
      <c r="BG65" s="456"/>
      <c r="BH65" s="456"/>
      <c r="BI65" s="456"/>
      <c r="BJ65" s="456"/>
      <c r="BK65" s="456"/>
      <c r="BL65" s="456"/>
      <c r="BM65" s="456"/>
      <c r="BN65" s="456"/>
      <c r="BO65" s="456"/>
      <c r="BP65" s="456"/>
      <c r="BQ65" s="456"/>
      <c r="BR65" s="456"/>
      <c r="BS65" s="456"/>
      <c r="BT65" s="456"/>
      <c r="BU65" s="456"/>
      <c r="BV65" s="456"/>
      <c r="BW65" s="456"/>
      <c r="BX65" s="456"/>
      <c r="BY65" s="456"/>
      <c r="BZ65" s="456"/>
      <c r="CA65" s="456"/>
      <c r="CB65" s="456"/>
      <c r="CC65" s="456"/>
      <c r="CD65" s="456"/>
      <c r="CE65" s="456"/>
      <c r="CF65" s="456"/>
      <c r="CG65" s="456"/>
      <c r="CH65" s="456"/>
      <c r="CI65" s="456"/>
      <c r="CJ65" s="456"/>
      <c r="CK65" s="456"/>
      <c r="CL65" s="456"/>
      <c r="CM65" s="456"/>
      <c r="CN65" s="456"/>
      <c r="CO65" s="456"/>
      <c r="CP65" s="456"/>
      <c r="CQ65" s="456"/>
      <c r="CR65" s="456"/>
      <c r="CS65" s="456"/>
      <c r="CT65" s="456"/>
      <c r="CU65" s="456"/>
      <c r="CV65" s="456"/>
      <c r="CW65" s="456"/>
      <c r="CX65" s="456"/>
      <c r="CY65" s="456"/>
      <c r="CZ65" s="456"/>
      <c r="DA65" s="456"/>
      <c r="DB65" s="456"/>
      <c r="DC65" s="456"/>
      <c r="DD65" s="456"/>
      <c r="DE65" s="456"/>
      <c r="DF65" s="456"/>
      <c r="DG65" s="456"/>
      <c r="DH65" s="456"/>
      <c r="DI65" s="456"/>
      <c r="DJ65" s="456"/>
      <c r="DK65" s="456"/>
      <c r="DL65" s="456"/>
      <c r="DM65" s="456"/>
      <c r="DN65" s="456"/>
      <c r="DO65" s="456"/>
      <c r="DP65" s="456"/>
      <c r="DQ65" s="456"/>
      <c r="DR65" s="456"/>
      <c r="DS65" s="456"/>
      <c r="DT65" s="456"/>
      <c r="DU65" s="456"/>
      <c r="DV65" s="456"/>
      <c r="DW65" s="456"/>
      <c r="DX65" s="456"/>
      <c r="DY65" s="456"/>
      <c r="DZ65" s="456"/>
      <c r="EA65" s="456"/>
      <c r="EB65" s="456"/>
      <c r="EC65" s="456"/>
      <c r="ED65" s="456"/>
      <c r="EE65" s="456"/>
      <c r="EF65" s="456"/>
      <c r="EG65" s="456"/>
      <c r="EH65" s="456"/>
      <c r="EI65" s="456"/>
      <c r="EJ65" s="456"/>
      <c r="EK65" s="456"/>
      <c r="EL65" s="456"/>
      <c r="EM65" s="456"/>
      <c r="EN65" s="456"/>
      <c r="EO65" s="456"/>
      <c r="EP65" s="456"/>
      <c r="EQ65" s="456"/>
      <c r="ER65" s="456"/>
      <c r="ES65" s="456"/>
      <c r="ET65" s="456"/>
      <c r="EU65" s="456"/>
      <c r="EV65" s="456"/>
      <c r="EW65" s="456"/>
      <c r="EX65" s="456"/>
      <c r="EY65" s="456"/>
      <c r="EZ65" s="456"/>
      <c r="FA65" s="456"/>
      <c r="FB65" s="456"/>
      <c r="FC65" s="456"/>
      <c r="FD65" s="456"/>
      <c r="FE65" s="456"/>
      <c r="FF65" s="456"/>
      <c r="FG65" s="456"/>
      <c r="FH65" s="456"/>
      <c r="FI65" s="456"/>
      <c r="FJ65" s="456"/>
      <c r="FK65" s="456"/>
      <c r="FL65" s="456"/>
      <c r="FM65" s="456"/>
      <c r="FN65" s="456"/>
      <c r="FO65" s="456"/>
      <c r="FP65" s="456"/>
      <c r="FQ65" s="456"/>
      <c r="FR65" s="456"/>
      <c r="FS65" s="456"/>
      <c r="FT65" s="456"/>
      <c r="FU65" s="456"/>
      <c r="FV65" s="456"/>
      <c r="FW65" s="456"/>
      <c r="FX65" s="456"/>
      <c r="FY65" s="456"/>
      <c r="FZ65" s="456"/>
      <c r="GA65" s="456"/>
      <c r="GB65" s="456"/>
      <c r="GC65" s="456"/>
      <c r="GD65" s="456"/>
      <c r="GE65" s="456"/>
      <c r="GF65" s="456"/>
      <c r="GG65" s="456"/>
      <c r="GH65" s="456"/>
      <c r="GI65" s="456"/>
      <c r="GJ65" s="456"/>
      <c r="GK65" s="456"/>
      <c r="GL65" s="456"/>
      <c r="GM65" s="456"/>
      <c r="GN65" s="456"/>
      <c r="GO65" s="456"/>
      <c r="GP65" s="456"/>
      <c r="GQ65" s="456"/>
      <c r="GR65" s="456"/>
      <c r="GS65" s="456"/>
      <c r="GT65" s="456"/>
      <c r="GU65" s="456"/>
      <c r="GV65" s="456"/>
      <c r="GW65" s="456"/>
      <c r="GX65" s="456"/>
      <c r="GY65" s="456"/>
      <c r="GZ65" s="456"/>
      <c r="HA65" s="456"/>
      <c r="HB65" s="456"/>
      <c r="HC65" s="456"/>
      <c r="HD65" s="456"/>
      <c r="HE65" s="456"/>
      <c r="HF65" s="456"/>
      <c r="HG65" s="456"/>
      <c r="HH65" s="456"/>
      <c r="HI65" s="456"/>
      <c r="HJ65" s="456"/>
      <c r="HK65" s="456"/>
      <c r="HL65" s="456"/>
      <c r="HM65" s="456"/>
      <c r="HN65" s="456"/>
      <c r="HO65" s="456"/>
      <c r="HP65" s="456"/>
      <c r="HQ65" s="456"/>
      <c r="HR65" s="456"/>
      <c r="HS65" s="456"/>
      <c r="HT65" s="456"/>
      <c r="HU65" s="456"/>
      <c r="HV65" s="456"/>
      <c r="HW65" s="456"/>
      <c r="HX65" s="456"/>
      <c r="HY65" s="456"/>
      <c r="HZ65" s="456"/>
      <c r="IA65" s="456"/>
      <c r="IB65" s="456"/>
      <c r="IC65" s="456"/>
      <c r="ID65" s="456"/>
      <c r="IE65" s="456"/>
      <c r="IF65" s="456"/>
      <c r="IG65" s="456"/>
      <c r="IH65" s="456"/>
      <c r="II65" s="456"/>
      <c r="IJ65" s="456"/>
      <c r="IK65" s="456"/>
      <c r="IL65" s="456"/>
      <c r="IM65" s="456"/>
    </row>
    <row r="66" spans="6:247" x14ac:dyDescent="0.2">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456"/>
      <c r="BC66" s="456"/>
      <c r="BD66" s="456"/>
      <c r="BE66" s="456"/>
      <c r="BF66" s="456"/>
      <c r="BG66" s="456"/>
      <c r="BH66" s="456"/>
      <c r="BI66" s="456"/>
      <c r="BJ66" s="456"/>
      <c r="BK66" s="456"/>
      <c r="BL66" s="456"/>
      <c r="BM66" s="456"/>
      <c r="BN66" s="456"/>
      <c r="BO66" s="456"/>
      <c r="BP66" s="456"/>
      <c r="BQ66" s="456"/>
      <c r="BR66" s="456"/>
      <c r="BS66" s="456"/>
      <c r="BT66" s="456"/>
      <c r="BU66" s="456"/>
      <c r="BV66" s="456"/>
      <c r="BW66" s="456"/>
      <c r="BX66" s="456"/>
      <c r="BY66" s="456"/>
      <c r="BZ66" s="456"/>
      <c r="CA66" s="456"/>
      <c r="CB66" s="456"/>
      <c r="CC66" s="456"/>
      <c r="CD66" s="456"/>
      <c r="CE66" s="456"/>
      <c r="CF66" s="456"/>
      <c r="CG66" s="456"/>
      <c r="CH66" s="456"/>
      <c r="CI66" s="456"/>
      <c r="CJ66" s="456"/>
      <c r="CK66" s="456"/>
      <c r="CL66" s="456"/>
      <c r="CM66" s="456"/>
      <c r="CN66" s="456"/>
      <c r="CO66" s="456"/>
      <c r="CP66" s="456"/>
      <c r="CQ66" s="456"/>
      <c r="CR66" s="456"/>
      <c r="CS66" s="456"/>
      <c r="CT66" s="456"/>
      <c r="CU66" s="456"/>
      <c r="CV66" s="456"/>
      <c r="CW66" s="456"/>
      <c r="CX66" s="456"/>
      <c r="CY66" s="456"/>
      <c r="CZ66" s="456"/>
      <c r="DA66" s="456"/>
      <c r="DB66" s="456"/>
      <c r="DC66" s="456"/>
      <c r="DD66" s="456"/>
      <c r="DE66" s="456"/>
      <c r="DF66" s="456"/>
      <c r="DG66" s="456"/>
      <c r="DH66" s="456"/>
      <c r="DI66" s="456"/>
      <c r="DJ66" s="456"/>
      <c r="DK66" s="456"/>
      <c r="DL66" s="456"/>
      <c r="DM66" s="456"/>
      <c r="DN66" s="456"/>
      <c r="DO66" s="456"/>
      <c r="DP66" s="456"/>
      <c r="DQ66" s="456"/>
      <c r="DR66" s="456"/>
      <c r="DS66" s="456"/>
      <c r="DT66" s="456"/>
      <c r="DU66" s="456"/>
      <c r="DV66" s="456"/>
      <c r="DW66" s="456"/>
      <c r="DX66" s="456"/>
      <c r="DY66" s="456"/>
      <c r="DZ66" s="456"/>
      <c r="EA66" s="456"/>
      <c r="EB66" s="456"/>
      <c r="EC66" s="456"/>
      <c r="ED66" s="456"/>
      <c r="EE66" s="456"/>
      <c r="EF66" s="456"/>
      <c r="EG66" s="456"/>
      <c r="EH66" s="456"/>
      <c r="EI66" s="456"/>
      <c r="EJ66" s="456"/>
      <c r="EK66" s="456"/>
      <c r="EL66" s="456"/>
      <c r="EM66" s="456"/>
      <c r="EN66" s="456"/>
      <c r="EO66" s="456"/>
      <c r="EP66" s="456"/>
      <c r="EQ66" s="456"/>
      <c r="ER66" s="456"/>
      <c r="ES66" s="456"/>
      <c r="ET66" s="456"/>
      <c r="EU66" s="456"/>
      <c r="EV66" s="456"/>
      <c r="EW66" s="456"/>
      <c r="EX66" s="456"/>
      <c r="EY66" s="456"/>
      <c r="EZ66" s="456"/>
      <c r="FA66" s="456"/>
      <c r="FB66" s="456"/>
      <c r="FC66" s="456"/>
      <c r="FD66" s="456"/>
      <c r="FE66" s="456"/>
      <c r="FF66" s="456"/>
      <c r="FG66" s="456"/>
      <c r="FH66" s="456"/>
      <c r="FI66" s="456"/>
      <c r="FJ66" s="456"/>
      <c r="FK66" s="456"/>
      <c r="FL66" s="456"/>
      <c r="FM66" s="456"/>
      <c r="FN66" s="456"/>
      <c r="FO66" s="456"/>
      <c r="FP66" s="456"/>
      <c r="FQ66" s="456"/>
      <c r="FR66" s="456"/>
      <c r="FS66" s="456"/>
      <c r="FT66" s="456"/>
      <c r="FU66" s="456"/>
      <c r="FV66" s="456"/>
      <c r="FW66" s="456"/>
      <c r="FX66" s="456"/>
      <c r="FY66" s="456"/>
      <c r="FZ66" s="456"/>
      <c r="GA66" s="456"/>
      <c r="GB66" s="456"/>
      <c r="GC66" s="456"/>
      <c r="GD66" s="456"/>
      <c r="GE66" s="456"/>
      <c r="GF66" s="456"/>
      <c r="GG66" s="456"/>
      <c r="GH66" s="456"/>
      <c r="GI66" s="456"/>
      <c r="GJ66" s="456"/>
      <c r="GK66" s="456"/>
      <c r="GL66" s="456"/>
      <c r="GM66" s="456"/>
      <c r="GN66" s="456"/>
      <c r="GO66" s="456"/>
      <c r="GP66" s="456"/>
      <c r="GQ66" s="456"/>
      <c r="GR66" s="456"/>
      <c r="GS66" s="456"/>
      <c r="GT66" s="456"/>
      <c r="GU66" s="456"/>
      <c r="GV66" s="456"/>
      <c r="GW66" s="456"/>
      <c r="GX66" s="456"/>
      <c r="GY66" s="456"/>
      <c r="GZ66" s="456"/>
      <c r="HA66" s="456"/>
      <c r="HB66" s="456"/>
      <c r="HC66" s="456"/>
      <c r="HD66" s="456"/>
      <c r="HE66" s="456"/>
      <c r="HF66" s="456"/>
      <c r="HG66" s="456"/>
      <c r="HH66" s="456"/>
      <c r="HI66" s="456"/>
      <c r="HJ66" s="456"/>
      <c r="HK66" s="456"/>
      <c r="HL66" s="456"/>
      <c r="HM66" s="456"/>
      <c r="HN66" s="456"/>
      <c r="HO66" s="456"/>
      <c r="HP66" s="456"/>
      <c r="HQ66" s="456"/>
      <c r="HR66" s="456"/>
      <c r="HS66" s="456"/>
      <c r="HT66" s="456"/>
      <c r="HU66" s="456"/>
      <c r="HV66" s="456"/>
      <c r="HW66" s="456"/>
      <c r="HX66" s="456"/>
      <c r="HY66" s="456"/>
      <c r="HZ66" s="456"/>
      <c r="IA66" s="456"/>
      <c r="IB66" s="456"/>
      <c r="IC66" s="456"/>
      <c r="ID66" s="456"/>
      <c r="IE66" s="456"/>
      <c r="IF66" s="456"/>
      <c r="IG66" s="456"/>
      <c r="IH66" s="456"/>
      <c r="II66" s="456"/>
      <c r="IJ66" s="456"/>
      <c r="IK66" s="456"/>
      <c r="IL66" s="456"/>
      <c r="IM66" s="456"/>
    </row>
    <row r="67" spans="6:247" x14ac:dyDescent="0.2">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6"/>
      <c r="AY67" s="456"/>
      <c r="AZ67" s="456"/>
      <c r="BA67" s="456"/>
      <c r="BB67" s="456"/>
      <c r="BC67" s="456"/>
      <c r="BD67" s="456"/>
      <c r="BE67" s="456"/>
      <c r="BF67" s="456"/>
      <c r="BG67" s="456"/>
      <c r="BH67" s="456"/>
      <c r="BI67" s="456"/>
      <c r="BJ67" s="456"/>
      <c r="BK67" s="456"/>
      <c r="BL67" s="456"/>
      <c r="BM67" s="456"/>
      <c r="BN67" s="456"/>
      <c r="BO67" s="456"/>
      <c r="BP67" s="456"/>
      <c r="BQ67" s="456"/>
      <c r="BR67" s="456"/>
      <c r="BS67" s="456"/>
      <c r="BT67" s="456"/>
      <c r="BU67" s="456"/>
      <c r="BV67" s="456"/>
      <c r="BW67" s="456"/>
      <c r="BX67" s="456"/>
      <c r="BY67" s="456"/>
      <c r="BZ67" s="456"/>
      <c r="CA67" s="456"/>
      <c r="CB67" s="456"/>
      <c r="CC67" s="456"/>
      <c r="CD67" s="456"/>
      <c r="CE67" s="456"/>
      <c r="CF67" s="456"/>
      <c r="CG67" s="456"/>
      <c r="CH67" s="456"/>
      <c r="CI67" s="456"/>
      <c r="CJ67" s="456"/>
      <c r="CK67" s="456"/>
      <c r="CL67" s="456"/>
      <c r="CM67" s="456"/>
      <c r="CN67" s="456"/>
      <c r="CO67" s="456"/>
      <c r="CP67" s="456"/>
      <c r="CQ67" s="456"/>
      <c r="CR67" s="456"/>
      <c r="CS67" s="456"/>
      <c r="CT67" s="456"/>
      <c r="CU67" s="456"/>
      <c r="CV67" s="456"/>
      <c r="CW67" s="456"/>
      <c r="CX67" s="456"/>
      <c r="CY67" s="456"/>
      <c r="CZ67" s="456"/>
      <c r="DA67" s="456"/>
      <c r="DB67" s="456"/>
      <c r="DC67" s="456"/>
      <c r="DD67" s="456"/>
      <c r="DE67" s="456"/>
      <c r="DF67" s="456"/>
      <c r="DG67" s="456"/>
      <c r="DH67" s="456"/>
      <c r="DI67" s="456"/>
      <c r="DJ67" s="456"/>
      <c r="DK67" s="456"/>
      <c r="DL67" s="456"/>
      <c r="DM67" s="456"/>
      <c r="DN67" s="456"/>
      <c r="DO67" s="456"/>
      <c r="DP67" s="456"/>
      <c r="DQ67" s="456"/>
      <c r="DR67" s="456"/>
      <c r="DS67" s="456"/>
      <c r="DT67" s="456"/>
      <c r="DU67" s="456"/>
      <c r="DV67" s="456"/>
      <c r="DW67" s="456"/>
      <c r="DX67" s="456"/>
      <c r="DY67" s="456"/>
      <c r="DZ67" s="456"/>
      <c r="EA67" s="456"/>
      <c r="EB67" s="456"/>
      <c r="EC67" s="456"/>
      <c r="ED67" s="456"/>
      <c r="EE67" s="456"/>
      <c r="EF67" s="456"/>
      <c r="EG67" s="456"/>
      <c r="EH67" s="456"/>
      <c r="EI67" s="456"/>
      <c r="EJ67" s="456"/>
      <c r="EK67" s="456"/>
      <c r="EL67" s="456"/>
      <c r="EM67" s="456"/>
      <c r="EN67" s="456"/>
      <c r="EO67" s="456"/>
      <c r="EP67" s="456"/>
      <c r="EQ67" s="456"/>
      <c r="ER67" s="456"/>
      <c r="ES67" s="456"/>
      <c r="ET67" s="456"/>
      <c r="EU67" s="456"/>
      <c r="EV67" s="456"/>
      <c r="EW67" s="456"/>
      <c r="EX67" s="456"/>
      <c r="EY67" s="456"/>
      <c r="EZ67" s="456"/>
      <c r="FA67" s="456"/>
      <c r="FB67" s="456"/>
      <c r="FC67" s="456"/>
      <c r="FD67" s="456"/>
      <c r="FE67" s="456"/>
      <c r="FF67" s="456"/>
      <c r="FG67" s="456"/>
      <c r="FH67" s="456"/>
      <c r="FI67" s="456"/>
      <c r="FJ67" s="456"/>
      <c r="FK67" s="456"/>
      <c r="FL67" s="456"/>
      <c r="FM67" s="456"/>
      <c r="FN67" s="456"/>
      <c r="FO67" s="456"/>
      <c r="FP67" s="456"/>
      <c r="FQ67" s="456"/>
      <c r="FR67" s="456"/>
      <c r="FS67" s="456"/>
      <c r="FT67" s="456"/>
      <c r="FU67" s="456"/>
      <c r="FV67" s="456"/>
      <c r="FW67" s="456"/>
      <c r="FX67" s="456"/>
      <c r="FY67" s="456"/>
      <c r="FZ67" s="456"/>
      <c r="GA67" s="456"/>
      <c r="GB67" s="456"/>
      <c r="GC67" s="456"/>
      <c r="GD67" s="456"/>
      <c r="GE67" s="456"/>
      <c r="GF67" s="456"/>
      <c r="GG67" s="456"/>
      <c r="GH67" s="456"/>
      <c r="GI67" s="456"/>
      <c r="GJ67" s="456"/>
      <c r="GK67" s="456"/>
      <c r="GL67" s="456"/>
      <c r="GM67" s="456"/>
      <c r="GN67" s="456"/>
      <c r="GO67" s="456"/>
      <c r="GP67" s="456"/>
      <c r="GQ67" s="456"/>
      <c r="GR67" s="456"/>
      <c r="GS67" s="456"/>
      <c r="GT67" s="456"/>
      <c r="GU67" s="456"/>
      <c r="GV67" s="456"/>
      <c r="GW67" s="456"/>
      <c r="GX67" s="456"/>
      <c r="GY67" s="456"/>
      <c r="GZ67" s="456"/>
      <c r="HA67" s="456"/>
      <c r="HB67" s="456"/>
      <c r="HC67" s="456"/>
      <c r="HD67" s="456"/>
      <c r="HE67" s="456"/>
      <c r="HF67" s="456"/>
      <c r="HG67" s="456"/>
      <c r="HH67" s="456"/>
      <c r="HI67" s="456"/>
      <c r="HJ67" s="456"/>
      <c r="HK67" s="456"/>
      <c r="HL67" s="456"/>
      <c r="HM67" s="456"/>
      <c r="HN67" s="456"/>
      <c r="HO67" s="456"/>
      <c r="HP67" s="456"/>
      <c r="HQ67" s="456"/>
      <c r="HR67" s="456"/>
      <c r="HS67" s="456"/>
      <c r="HT67" s="456"/>
      <c r="HU67" s="456"/>
      <c r="HV67" s="456"/>
      <c r="HW67" s="456"/>
      <c r="HX67" s="456"/>
      <c r="HY67" s="456"/>
      <c r="HZ67" s="456"/>
      <c r="IA67" s="456"/>
      <c r="IB67" s="456"/>
      <c r="IC67" s="456"/>
      <c r="ID67" s="456"/>
      <c r="IE67" s="456"/>
      <c r="IF67" s="456"/>
      <c r="IG67" s="456"/>
      <c r="IH67" s="456"/>
      <c r="II67" s="456"/>
      <c r="IJ67" s="456"/>
      <c r="IK67" s="456"/>
      <c r="IL67" s="456"/>
      <c r="IM67" s="456"/>
    </row>
    <row r="68" spans="6:247" x14ac:dyDescent="0.2">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6"/>
      <c r="AY68" s="456"/>
      <c r="AZ68" s="456"/>
      <c r="BA68" s="456"/>
      <c r="BB68" s="456"/>
      <c r="BC68" s="456"/>
      <c r="BD68" s="456"/>
      <c r="BE68" s="456"/>
      <c r="BF68" s="456"/>
      <c r="BG68" s="456"/>
      <c r="BH68" s="456"/>
      <c r="BI68" s="456"/>
      <c r="BJ68" s="456"/>
      <c r="BK68" s="456"/>
      <c r="BL68" s="456"/>
      <c r="BM68" s="456"/>
      <c r="BN68" s="456"/>
      <c r="BO68" s="456"/>
      <c r="BP68" s="456"/>
      <c r="BQ68" s="456"/>
      <c r="BR68" s="456"/>
      <c r="BS68" s="456"/>
      <c r="BT68" s="456"/>
      <c r="BU68" s="456"/>
      <c r="BV68" s="456"/>
      <c r="BW68" s="456"/>
      <c r="BX68" s="456"/>
      <c r="BY68" s="456"/>
      <c r="BZ68" s="456"/>
      <c r="CA68" s="456"/>
      <c r="CB68" s="456"/>
      <c r="CC68" s="456"/>
      <c r="CD68" s="456"/>
      <c r="CE68" s="456"/>
      <c r="CF68" s="456"/>
      <c r="CG68" s="456"/>
      <c r="CH68" s="456"/>
      <c r="CI68" s="456"/>
      <c r="CJ68" s="456"/>
      <c r="CK68" s="456"/>
      <c r="CL68" s="456"/>
      <c r="CM68" s="456"/>
      <c r="CN68" s="456"/>
      <c r="CO68" s="456"/>
      <c r="CP68" s="456"/>
      <c r="CQ68" s="456"/>
      <c r="CR68" s="456"/>
      <c r="CS68" s="456"/>
      <c r="CT68" s="456"/>
      <c r="CU68" s="456"/>
      <c r="CV68" s="456"/>
      <c r="CW68" s="456"/>
      <c r="CX68" s="456"/>
      <c r="CY68" s="456"/>
      <c r="CZ68" s="456"/>
      <c r="DA68" s="456"/>
      <c r="DB68" s="456"/>
      <c r="DC68" s="456"/>
      <c r="DD68" s="456"/>
      <c r="DE68" s="456"/>
      <c r="DF68" s="456"/>
      <c r="DG68" s="456"/>
      <c r="DH68" s="456"/>
      <c r="DI68" s="456"/>
      <c r="DJ68" s="456"/>
      <c r="DK68" s="456"/>
      <c r="DL68" s="456"/>
      <c r="DM68" s="456"/>
      <c r="DN68" s="456"/>
      <c r="DO68" s="456"/>
      <c r="DP68" s="456"/>
      <c r="DQ68" s="456"/>
      <c r="DR68" s="456"/>
      <c r="DS68" s="456"/>
      <c r="DT68" s="456"/>
      <c r="DU68" s="456"/>
      <c r="DV68" s="456"/>
      <c r="DW68" s="456"/>
      <c r="DX68" s="456"/>
      <c r="DY68" s="456"/>
      <c r="DZ68" s="456"/>
      <c r="EA68" s="456"/>
      <c r="EB68" s="456"/>
      <c r="EC68" s="456"/>
      <c r="ED68" s="456"/>
      <c r="EE68" s="456"/>
      <c r="EF68" s="456"/>
      <c r="EG68" s="456"/>
      <c r="EH68" s="456"/>
      <c r="EI68" s="456"/>
      <c r="EJ68" s="456"/>
      <c r="EK68" s="456"/>
      <c r="EL68" s="456"/>
      <c r="EM68" s="456"/>
      <c r="EN68" s="456"/>
      <c r="EO68" s="456"/>
      <c r="EP68" s="456"/>
      <c r="EQ68" s="456"/>
      <c r="ER68" s="456"/>
      <c r="ES68" s="456"/>
      <c r="ET68" s="456"/>
      <c r="EU68" s="456"/>
      <c r="EV68" s="456"/>
      <c r="EW68" s="456"/>
      <c r="EX68" s="456"/>
      <c r="EY68" s="456"/>
      <c r="EZ68" s="456"/>
      <c r="FA68" s="456"/>
      <c r="FB68" s="456"/>
      <c r="FC68" s="456"/>
      <c r="FD68" s="456"/>
      <c r="FE68" s="456"/>
      <c r="FF68" s="456"/>
      <c r="FG68" s="456"/>
      <c r="FH68" s="456"/>
      <c r="FI68" s="456"/>
      <c r="FJ68" s="456"/>
      <c r="FK68" s="456"/>
      <c r="FL68" s="456"/>
      <c r="FM68" s="456"/>
      <c r="FN68" s="456"/>
      <c r="FO68" s="456"/>
      <c r="FP68" s="456"/>
      <c r="FQ68" s="456"/>
      <c r="FR68" s="456"/>
      <c r="FS68" s="456"/>
      <c r="FT68" s="456"/>
      <c r="FU68" s="456"/>
      <c r="FV68" s="456"/>
      <c r="FW68" s="456"/>
      <c r="FX68" s="456"/>
      <c r="FY68" s="456"/>
      <c r="FZ68" s="456"/>
      <c r="GA68" s="456"/>
      <c r="GB68" s="456"/>
      <c r="GC68" s="456"/>
      <c r="GD68" s="456"/>
      <c r="GE68" s="456"/>
      <c r="GF68" s="456"/>
      <c r="GG68" s="456"/>
      <c r="GH68" s="456"/>
      <c r="GI68" s="456"/>
      <c r="GJ68" s="456"/>
      <c r="GK68" s="456"/>
      <c r="GL68" s="456"/>
      <c r="GM68" s="456"/>
      <c r="GN68" s="456"/>
      <c r="GO68" s="456"/>
      <c r="GP68" s="456"/>
      <c r="GQ68" s="456"/>
      <c r="GR68" s="456"/>
      <c r="GS68" s="456"/>
      <c r="GT68" s="456"/>
      <c r="GU68" s="456"/>
      <c r="GV68" s="456"/>
      <c r="GW68" s="456"/>
      <c r="GX68" s="456"/>
      <c r="GY68" s="456"/>
      <c r="GZ68" s="456"/>
      <c r="HA68" s="456"/>
      <c r="HB68" s="456"/>
      <c r="HC68" s="456"/>
      <c r="HD68" s="456"/>
      <c r="HE68" s="456"/>
      <c r="HF68" s="456"/>
      <c r="HG68" s="456"/>
      <c r="HH68" s="456"/>
      <c r="HI68" s="456"/>
      <c r="HJ68" s="456"/>
      <c r="HK68" s="456"/>
      <c r="HL68" s="456"/>
      <c r="HM68" s="456"/>
      <c r="HN68" s="456"/>
      <c r="HO68" s="456"/>
      <c r="HP68" s="456"/>
      <c r="HQ68" s="456"/>
      <c r="HR68" s="456"/>
      <c r="HS68" s="456"/>
      <c r="HT68" s="456"/>
      <c r="HU68" s="456"/>
      <c r="HV68" s="456"/>
      <c r="HW68" s="456"/>
      <c r="HX68" s="456"/>
      <c r="HY68" s="456"/>
      <c r="HZ68" s="456"/>
      <c r="IA68" s="456"/>
      <c r="IB68" s="456"/>
      <c r="IC68" s="456"/>
      <c r="ID68" s="456"/>
      <c r="IE68" s="456"/>
      <c r="IF68" s="456"/>
      <c r="IG68" s="456"/>
      <c r="IH68" s="456"/>
      <c r="II68" s="456"/>
      <c r="IJ68" s="456"/>
      <c r="IK68" s="456"/>
      <c r="IL68" s="456"/>
      <c r="IM68" s="456"/>
    </row>
    <row r="69" spans="6:247" x14ac:dyDescent="0.2">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6"/>
      <c r="BY69" s="456"/>
      <c r="BZ69" s="456"/>
      <c r="CA69" s="456"/>
      <c r="CB69" s="456"/>
      <c r="CC69" s="456"/>
      <c r="CD69" s="456"/>
      <c r="CE69" s="456"/>
      <c r="CF69" s="456"/>
      <c r="CG69" s="456"/>
      <c r="CH69" s="456"/>
      <c r="CI69" s="456"/>
      <c r="CJ69" s="456"/>
      <c r="CK69" s="456"/>
      <c r="CL69" s="456"/>
      <c r="CM69" s="456"/>
      <c r="CN69" s="456"/>
      <c r="CO69" s="456"/>
      <c r="CP69" s="456"/>
      <c r="CQ69" s="456"/>
      <c r="CR69" s="456"/>
      <c r="CS69" s="456"/>
      <c r="CT69" s="456"/>
      <c r="CU69" s="456"/>
      <c r="CV69" s="456"/>
      <c r="CW69" s="456"/>
      <c r="CX69" s="456"/>
      <c r="CY69" s="456"/>
      <c r="CZ69" s="456"/>
      <c r="DA69" s="456"/>
      <c r="DB69" s="456"/>
      <c r="DC69" s="456"/>
      <c r="DD69" s="456"/>
      <c r="DE69" s="456"/>
      <c r="DF69" s="456"/>
      <c r="DG69" s="456"/>
      <c r="DH69" s="456"/>
      <c r="DI69" s="456"/>
      <c r="DJ69" s="456"/>
      <c r="DK69" s="456"/>
      <c r="DL69" s="456"/>
      <c r="DM69" s="456"/>
      <c r="DN69" s="456"/>
      <c r="DO69" s="456"/>
      <c r="DP69" s="456"/>
      <c r="DQ69" s="456"/>
      <c r="DR69" s="456"/>
      <c r="DS69" s="456"/>
      <c r="DT69" s="456"/>
      <c r="DU69" s="456"/>
      <c r="DV69" s="456"/>
      <c r="DW69" s="456"/>
      <c r="DX69" s="456"/>
      <c r="DY69" s="456"/>
      <c r="DZ69" s="456"/>
      <c r="EA69" s="456"/>
      <c r="EB69" s="456"/>
      <c r="EC69" s="456"/>
      <c r="ED69" s="456"/>
      <c r="EE69" s="456"/>
      <c r="EF69" s="456"/>
      <c r="EG69" s="456"/>
      <c r="EH69" s="456"/>
      <c r="EI69" s="456"/>
      <c r="EJ69" s="456"/>
      <c r="EK69" s="456"/>
      <c r="EL69" s="456"/>
      <c r="EM69" s="456"/>
      <c r="EN69" s="456"/>
      <c r="EO69" s="456"/>
      <c r="EP69" s="456"/>
      <c r="EQ69" s="456"/>
      <c r="ER69" s="456"/>
      <c r="ES69" s="456"/>
      <c r="ET69" s="456"/>
      <c r="EU69" s="456"/>
      <c r="EV69" s="456"/>
      <c r="EW69" s="456"/>
      <c r="EX69" s="456"/>
      <c r="EY69" s="456"/>
      <c r="EZ69" s="456"/>
      <c r="FA69" s="456"/>
      <c r="FB69" s="456"/>
      <c r="FC69" s="456"/>
      <c r="FD69" s="456"/>
      <c r="FE69" s="456"/>
      <c r="FF69" s="456"/>
      <c r="FG69" s="456"/>
      <c r="FH69" s="456"/>
      <c r="FI69" s="456"/>
      <c r="FJ69" s="456"/>
      <c r="FK69" s="456"/>
      <c r="FL69" s="456"/>
      <c r="FM69" s="456"/>
      <c r="FN69" s="456"/>
      <c r="FO69" s="456"/>
      <c r="FP69" s="456"/>
      <c r="FQ69" s="456"/>
      <c r="FR69" s="456"/>
      <c r="FS69" s="456"/>
      <c r="FT69" s="456"/>
      <c r="FU69" s="456"/>
      <c r="FV69" s="456"/>
      <c r="FW69" s="456"/>
      <c r="FX69" s="456"/>
      <c r="FY69" s="456"/>
      <c r="FZ69" s="456"/>
      <c r="GA69" s="456"/>
      <c r="GB69" s="456"/>
      <c r="GC69" s="456"/>
      <c r="GD69" s="456"/>
      <c r="GE69" s="456"/>
      <c r="GF69" s="456"/>
      <c r="GG69" s="456"/>
      <c r="GH69" s="456"/>
      <c r="GI69" s="456"/>
      <c r="GJ69" s="456"/>
      <c r="GK69" s="456"/>
      <c r="GL69" s="456"/>
      <c r="GM69" s="456"/>
      <c r="GN69" s="456"/>
      <c r="GO69" s="456"/>
      <c r="GP69" s="456"/>
      <c r="GQ69" s="456"/>
      <c r="GR69" s="456"/>
      <c r="GS69" s="456"/>
      <c r="GT69" s="456"/>
      <c r="GU69" s="456"/>
      <c r="GV69" s="456"/>
      <c r="GW69" s="456"/>
      <c r="GX69" s="456"/>
      <c r="GY69" s="456"/>
      <c r="GZ69" s="456"/>
      <c r="HA69" s="456"/>
      <c r="HB69" s="456"/>
      <c r="HC69" s="456"/>
      <c r="HD69" s="456"/>
      <c r="HE69" s="456"/>
      <c r="HF69" s="456"/>
      <c r="HG69" s="456"/>
      <c r="HH69" s="456"/>
      <c r="HI69" s="456"/>
      <c r="HJ69" s="456"/>
      <c r="HK69" s="456"/>
      <c r="HL69" s="456"/>
      <c r="HM69" s="456"/>
      <c r="HN69" s="456"/>
      <c r="HO69" s="456"/>
      <c r="HP69" s="456"/>
      <c r="HQ69" s="456"/>
      <c r="HR69" s="456"/>
      <c r="HS69" s="456"/>
      <c r="HT69" s="456"/>
      <c r="HU69" s="456"/>
      <c r="HV69" s="456"/>
      <c r="HW69" s="456"/>
      <c r="HX69" s="456"/>
      <c r="HY69" s="456"/>
      <c r="HZ69" s="456"/>
      <c r="IA69" s="456"/>
      <c r="IB69" s="456"/>
      <c r="IC69" s="456"/>
      <c r="ID69" s="456"/>
      <c r="IE69" s="456"/>
      <c r="IF69" s="456"/>
      <c r="IG69" s="456"/>
      <c r="IH69" s="456"/>
      <c r="II69" s="456"/>
      <c r="IJ69" s="456"/>
      <c r="IK69" s="456"/>
      <c r="IL69" s="456"/>
      <c r="IM69" s="456"/>
    </row>
    <row r="70" spans="6:247" x14ac:dyDescent="0.2">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6"/>
      <c r="AY70" s="456"/>
      <c r="AZ70" s="456"/>
      <c r="BA70" s="456"/>
      <c r="BB70" s="456"/>
      <c r="BC70" s="456"/>
      <c r="BD70" s="456"/>
      <c r="BE70" s="456"/>
      <c r="BF70" s="456"/>
      <c r="BG70" s="456"/>
      <c r="BH70" s="456"/>
      <c r="BI70" s="456"/>
      <c r="BJ70" s="456"/>
      <c r="BK70" s="456"/>
      <c r="BL70" s="456"/>
      <c r="BM70" s="456"/>
      <c r="BN70" s="456"/>
      <c r="BO70" s="456"/>
      <c r="BP70" s="456"/>
      <c r="BQ70" s="456"/>
      <c r="BR70" s="456"/>
      <c r="BS70" s="456"/>
      <c r="BT70" s="456"/>
      <c r="BU70" s="456"/>
      <c r="BV70" s="456"/>
      <c r="BW70" s="456"/>
      <c r="BX70" s="456"/>
      <c r="BY70" s="456"/>
      <c r="BZ70" s="456"/>
      <c r="CA70" s="456"/>
      <c r="CB70" s="456"/>
      <c r="CC70" s="456"/>
      <c r="CD70" s="456"/>
      <c r="CE70" s="456"/>
      <c r="CF70" s="456"/>
      <c r="CG70" s="456"/>
      <c r="CH70" s="456"/>
      <c r="CI70" s="456"/>
      <c r="CJ70" s="456"/>
      <c r="CK70" s="456"/>
      <c r="CL70" s="456"/>
      <c r="CM70" s="456"/>
      <c r="CN70" s="456"/>
      <c r="CO70" s="456"/>
      <c r="CP70" s="456"/>
      <c r="CQ70" s="456"/>
      <c r="CR70" s="456"/>
      <c r="CS70" s="456"/>
      <c r="CT70" s="456"/>
      <c r="CU70" s="456"/>
      <c r="CV70" s="456"/>
      <c r="CW70" s="456"/>
      <c r="CX70" s="456"/>
      <c r="CY70" s="456"/>
      <c r="CZ70" s="456"/>
      <c r="DA70" s="456"/>
      <c r="DB70" s="456"/>
      <c r="DC70" s="456"/>
      <c r="DD70" s="456"/>
      <c r="DE70" s="456"/>
      <c r="DF70" s="456"/>
      <c r="DG70" s="456"/>
      <c r="DH70" s="456"/>
      <c r="DI70" s="456"/>
      <c r="DJ70" s="456"/>
      <c r="DK70" s="456"/>
      <c r="DL70" s="456"/>
      <c r="DM70" s="456"/>
      <c r="DN70" s="456"/>
      <c r="DO70" s="456"/>
      <c r="DP70" s="456"/>
      <c r="DQ70" s="456"/>
      <c r="DR70" s="456"/>
      <c r="DS70" s="456"/>
      <c r="DT70" s="456"/>
      <c r="DU70" s="456"/>
      <c r="DV70" s="456"/>
      <c r="DW70" s="456"/>
      <c r="DX70" s="456"/>
      <c r="DY70" s="456"/>
      <c r="DZ70" s="456"/>
      <c r="EA70" s="456"/>
      <c r="EB70" s="456"/>
      <c r="EC70" s="456"/>
      <c r="ED70" s="456"/>
      <c r="EE70" s="456"/>
      <c r="EF70" s="456"/>
      <c r="EG70" s="456"/>
      <c r="EH70" s="456"/>
      <c r="EI70" s="456"/>
      <c r="EJ70" s="456"/>
      <c r="EK70" s="456"/>
      <c r="EL70" s="456"/>
      <c r="EM70" s="456"/>
      <c r="EN70" s="456"/>
      <c r="EO70" s="456"/>
      <c r="EP70" s="456"/>
      <c r="EQ70" s="456"/>
      <c r="ER70" s="456"/>
      <c r="ES70" s="456"/>
      <c r="ET70" s="456"/>
      <c r="EU70" s="456"/>
      <c r="EV70" s="456"/>
      <c r="EW70" s="456"/>
      <c r="EX70" s="456"/>
      <c r="EY70" s="456"/>
      <c r="EZ70" s="456"/>
      <c r="FA70" s="456"/>
      <c r="FB70" s="456"/>
      <c r="FC70" s="456"/>
      <c r="FD70" s="456"/>
      <c r="FE70" s="456"/>
      <c r="FF70" s="456"/>
      <c r="FG70" s="456"/>
      <c r="FH70" s="456"/>
      <c r="FI70" s="456"/>
      <c r="FJ70" s="456"/>
      <c r="FK70" s="456"/>
      <c r="FL70" s="456"/>
      <c r="FM70" s="456"/>
      <c r="FN70" s="456"/>
      <c r="FO70" s="456"/>
      <c r="FP70" s="456"/>
      <c r="FQ70" s="456"/>
      <c r="FR70" s="456"/>
      <c r="FS70" s="456"/>
      <c r="FT70" s="456"/>
      <c r="FU70" s="456"/>
      <c r="FV70" s="456"/>
      <c r="FW70" s="456"/>
      <c r="FX70" s="456"/>
      <c r="FY70" s="456"/>
      <c r="FZ70" s="456"/>
      <c r="GA70" s="456"/>
      <c r="GB70" s="456"/>
      <c r="GC70" s="456"/>
      <c r="GD70" s="456"/>
      <c r="GE70" s="456"/>
      <c r="GF70" s="456"/>
      <c r="GG70" s="456"/>
      <c r="GH70" s="456"/>
      <c r="GI70" s="456"/>
      <c r="GJ70" s="456"/>
      <c r="GK70" s="456"/>
      <c r="GL70" s="456"/>
      <c r="GM70" s="456"/>
      <c r="GN70" s="456"/>
      <c r="GO70" s="456"/>
      <c r="GP70" s="456"/>
      <c r="GQ70" s="456"/>
      <c r="GR70" s="456"/>
      <c r="GS70" s="456"/>
      <c r="GT70" s="456"/>
      <c r="GU70" s="456"/>
      <c r="GV70" s="456"/>
      <c r="GW70" s="456"/>
      <c r="GX70" s="456"/>
      <c r="GY70" s="456"/>
      <c r="GZ70" s="456"/>
      <c r="HA70" s="456"/>
      <c r="HB70" s="456"/>
      <c r="HC70" s="456"/>
      <c r="HD70" s="456"/>
      <c r="HE70" s="456"/>
      <c r="HF70" s="456"/>
      <c r="HG70" s="456"/>
      <c r="HH70" s="456"/>
      <c r="HI70" s="456"/>
      <c r="HJ70" s="456"/>
      <c r="HK70" s="456"/>
      <c r="HL70" s="456"/>
      <c r="HM70" s="456"/>
      <c r="HN70" s="456"/>
      <c r="HO70" s="456"/>
      <c r="HP70" s="456"/>
      <c r="HQ70" s="456"/>
      <c r="HR70" s="456"/>
      <c r="HS70" s="456"/>
      <c r="HT70" s="456"/>
      <c r="HU70" s="456"/>
      <c r="HV70" s="456"/>
      <c r="HW70" s="456"/>
      <c r="HX70" s="456"/>
      <c r="HY70" s="456"/>
      <c r="HZ70" s="456"/>
      <c r="IA70" s="456"/>
      <c r="IB70" s="456"/>
      <c r="IC70" s="456"/>
      <c r="ID70" s="456"/>
      <c r="IE70" s="456"/>
      <c r="IF70" s="456"/>
      <c r="IG70" s="456"/>
      <c r="IH70" s="456"/>
      <c r="II70" s="456"/>
      <c r="IJ70" s="456"/>
      <c r="IK70" s="456"/>
      <c r="IL70" s="456"/>
      <c r="IM70" s="456"/>
    </row>
    <row r="71" spans="6:247" x14ac:dyDescent="0.2">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6"/>
      <c r="AZ71" s="456"/>
      <c r="BA71" s="456"/>
      <c r="BB71" s="456"/>
      <c r="BC71" s="456"/>
      <c r="BD71" s="456"/>
      <c r="BE71" s="456"/>
      <c r="BF71" s="456"/>
      <c r="BG71" s="456"/>
      <c r="BH71" s="456"/>
      <c r="BI71" s="456"/>
      <c r="BJ71" s="456"/>
      <c r="BK71" s="456"/>
      <c r="BL71" s="456"/>
      <c r="BM71" s="456"/>
      <c r="BN71" s="456"/>
      <c r="BO71" s="456"/>
      <c r="BP71" s="456"/>
      <c r="BQ71" s="456"/>
      <c r="BR71" s="456"/>
      <c r="BS71" s="456"/>
      <c r="BT71" s="456"/>
      <c r="BU71" s="456"/>
      <c r="BV71" s="456"/>
      <c r="BW71" s="456"/>
      <c r="BX71" s="456"/>
      <c r="BY71" s="456"/>
      <c r="BZ71" s="456"/>
      <c r="CA71" s="456"/>
      <c r="CB71" s="456"/>
      <c r="CC71" s="456"/>
      <c r="CD71" s="456"/>
      <c r="CE71" s="456"/>
      <c r="CF71" s="456"/>
      <c r="CG71" s="456"/>
      <c r="CH71" s="456"/>
      <c r="CI71" s="456"/>
      <c r="CJ71" s="456"/>
      <c r="CK71" s="456"/>
      <c r="CL71" s="456"/>
      <c r="CM71" s="456"/>
      <c r="CN71" s="456"/>
      <c r="CO71" s="456"/>
      <c r="CP71" s="456"/>
      <c r="CQ71" s="456"/>
      <c r="CR71" s="456"/>
      <c r="CS71" s="456"/>
      <c r="CT71" s="456"/>
      <c r="CU71" s="456"/>
      <c r="CV71" s="456"/>
      <c r="CW71" s="456"/>
      <c r="CX71" s="456"/>
      <c r="CY71" s="456"/>
      <c r="CZ71" s="456"/>
      <c r="DA71" s="456"/>
      <c r="DB71" s="456"/>
      <c r="DC71" s="456"/>
      <c r="DD71" s="456"/>
      <c r="DE71" s="456"/>
      <c r="DF71" s="456"/>
      <c r="DG71" s="456"/>
      <c r="DH71" s="456"/>
      <c r="DI71" s="456"/>
      <c r="DJ71" s="456"/>
      <c r="DK71" s="456"/>
      <c r="DL71" s="456"/>
      <c r="DM71" s="456"/>
      <c r="DN71" s="456"/>
      <c r="DO71" s="456"/>
      <c r="DP71" s="456"/>
      <c r="DQ71" s="456"/>
      <c r="DR71" s="456"/>
      <c r="DS71" s="456"/>
      <c r="DT71" s="456"/>
      <c r="DU71" s="456"/>
      <c r="DV71" s="456"/>
      <c r="DW71" s="456"/>
      <c r="DX71" s="456"/>
      <c r="DY71" s="456"/>
      <c r="DZ71" s="456"/>
      <c r="EA71" s="456"/>
      <c r="EB71" s="456"/>
      <c r="EC71" s="456"/>
      <c r="ED71" s="456"/>
      <c r="EE71" s="456"/>
      <c r="EF71" s="456"/>
      <c r="EG71" s="456"/>
      <c r="EH71" s="456"/>
      <c r="EI71" s="456"/>
      <c r="EJ71" s="456"/>
      <c r="EK71" s="456"/>
      <c r="EL71" s="456"/>
      <c r="EM71" s="456"/>
      <c r="EN71" s="456"/>
      <c r="EO71" s="456"/>
      <c r="EP71" s="456"/>
      <c r="EQ71" s="456"/>
      <c r="ER71" s="456"/>
      <c r="ES71" s="456"/>
      <c r="ET71" s="456"/>
      <c r="EU71" s="456"/>
      <c r="EV71" s="456"/>
      <c r="EW71" s="456"/>
      <c r="EX71" s="456"/>
      <c r="EY71" s="456"/>
      <c r="EZ71" s="456"/>
      <c r="FA71" s="456"/>
      <c r="FB71" s="456"/>
      <c r="FC71" s="456"/>
      <c r="FD71" s="456"/>
      <c r="FE71" s="456"/>
      <c r="FF71" s="456"/>
      <c r="FG71" s="456"/>
      <c r="FH71" s="456"/>
      <c r="FI71" s="456"/>
      <c r="FJ71" s="456"/>
      <c r="FK71" s="456"/>
      <c r="FL71" s="456"/>
      <c r="FM71" s="456"/>
      <c r="FN71" s="456"/>
      <c r="FO71" s="456"/>
      <c r="FP71" s="456"/>
      <c r="FQ71" s="456"/>
      <c r="FR71" s="456"/>
      <c r="FS71" s="456"/>
      <c r="FT71" s="456"/>
      <c r="FU71" s="456"/>
      <c r="FV71" s="456"/>
      <c r="FW71" s="456"/>
      <c r="FX71" s="456"/>
      <c r="FY71" s="456"/>
      <c r="FZ71" s="456"/>
      <c r="GA71" s="456"/>
      <c r="GB71" s="456"/>
      <c r="GC71" s="456"/>
      <c r="GD71" s="456"/>
      <c r="GE71" s="456"/>
      <c r="GF71" s="456"/>
      <c r="GG71" s="456"/>
      <c r="GH71" s="456"/>
      <c r="GI71" s="456"/>
      <c r="GJ71" s="456"/>
      <c r="GK71" s="456"/>
      <c r="GL71" s="456"/>
      <c r="GM71" s="456"/>
      <c r="GN71" s="456"/>
      <c r="GO71" s="456"/>
      <c r="GP71" s="456"/>
      <c r="GQ71" s="456"/>
      <c r="GR71" s="456"/>
      <c r="GS71" s="456"/>
      <c r="GT71" s="456"/>
      <c r="GU71" s="456"/>
      <c r="GV71" s="456"/>
      <c r="GW71" s="456"/>
      <c r="GX71" s="456"/>
      <c r="GY71" s="456"/>
      <c r="GZ71" s="456"/>
      <c r="HA71" s="456"/>
      <c r="HB71" s="456"/>
      <c r="HC71" s="456"/>
      <c r="HD71" s="456"/>
      <c r="HE71" s="456"/>
      <c r="HF71" s="456"/>
      <c r="HG71" s="456"/>
      <c r="HH71" s="456"/>
      <c r="HI71" s="456"/>
      <c r="HJ71" s="456"/>
      <c r="HK71" s="456"/>
      <c r="HL71" s="456"/>
      <c r="HM71" s="456"/>
      <c r="HN71" s="456"/>
      <c r="HO71" s="456"/>
      <c r="HP71" s="456"/>
      <c r="HQ71" s="456"/>
      <c r="HR71" s="456"/>
      <c r="HS71" s="456"/>
      <c r="HT71" s="456"/>
      <c r="HU71" s="456"/>
      <c r="HV71" s="456"/>
      <c r="HW71" s="456"/>
      <c r="HX71" s="456"/>
      <c r="HY71" s="456"/>
      <c r="HZ71" s="456"/>
      <c r="IA71" s="456"/>
      <c r="IB71" s="456"/>
      <c r="IC71" s="456"/>
      <c r="ID71" s="456"/>
      <c r="IE71" s="456"/>
      <c r="IF71" s="456"/>
      <c r="IG71" s="456"/>
      <c r="IH71" s="456"/>
      <c r="II71" s="456"/>
      <c r="IJ71" s="456"/>
      <c r="IK71" s="456"/>
      <c r="IL71" s="456"/>
      <c r="IM71" s="456"/>
    </row>
    <row r="72" spans="6:247" x14ac:dyDescent="0.2">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6"/>
      <c r="AY72" s="456"/>
      <c r="AZ72" s="456"/>
      <c r="BA72" s="456"/>
      <c r="BB72" s="456"/>
      <c r="BC72" s="456"/>
      <c r="BD72" s="456"/>
      <c r="BE72" s="456"/>
      <c r="BF72" s="456"/>
      <c r="BG72" s="456"/>
      <c r="BH72" s="456"/>
      <c r="BI72" s="456"/>
      <c r="BJ72" s="456"/>
      <c r="BK72" s="456"/>
      <c r="BL72" s="456"/>
      <c r="BM72" s="456"/>
      <c r="BN72" s="456"/>
      <c r="BO72" s="456"/>
      <c r="BP72" s="456"/>
      <c r="BQ72" s="456"/>
      <c r="BR72" s="456"/>
      <c r="BS72" s="456"/>
      <c r="BT72" s="456"/>
      <c r="BU72" s="456"/>
      <c r="BV72" s="456"/>
      <c r="BW72" s="456"/>
      <c r="BX72" s="456"/>
      <c r="BY72" s="456"/>
      <c r="BZ72" s="456"/>
      <c r="CA72" s="456"/>
      <c r="CB72" s="456"/>
      <c r="CC72" s="456"/>
      <c r="CD72" s="456"/>
      <c r="CE72" s="456"/>
      <c r="CF72" s="456"/>
      <c r="CG72" s="456"/>
      <c r="CH72" s="456"/>
      <c r="CI72" s="456"/>
      <c r="CJ72" s="456"/>
      <c r="CK72" s="456"/>
      <c r="CL72" s="456"/>
      <c r="CM72" s="456"/>
      <c r="CN72" s="456"/>
      <c r="CO72" s="456"/>
      <c r="CP72" s="456"/>
      <c r="CQ72" s="456"/>
      <c r="CR72" s="456"/>
      <c r="CS72" s="456"/>
      <c r="CT72" s="456"/>
      <c r="CU72" s="456"/>
      <c r="CV72" s="456"/>
      <c r="CW72" s="456"/>
      <c r="CX72" s="456"/>
      <c r="CY72" s="456"/>
      <c r="CZ72" s="456"/>
      <c r="DA72" s="456"/>
      <c r="DB72" s="456"/>
      <c r="DC72" s="456"/>
      <c r="DD72" s="456"/>
      <c r="DE72" s="456"/>
      <c r="DF72" s="456"/>
      <c r="DG72" s="456"/>
      <c r="DH72" s="456"/>
      <c r="DI72" s="456"/>
      <c r="DJ72" s="456"/>
      <c r="DK72" s="456"/>
      <c r="DL72" s="456"/>
      <c r="DM72" s="456"/>
      <c r="DN72" s="456"/>
      <c r="DO72" s="456"/>
      <c r="DP72" s="456"/>
      <c r="DQ72" s="456"/>
      <c r="DR72" s="456"/>
      <c r="DS72" s="456"/>
      <c r="DT72" s="456"/>
      <c r="DU72" s="456"/>
      <c r="DV72" s="456"/>
      <c r="DW72" s="456"/>
      <c r="DX72" s="456"/>
      <c r="DY72" s="456"/>
      <c r="DZ72" s="456"/>
      <c r="EA72" s="456"/>
      <c r="EB72" s="456"/>
      <c r="EC72" s="456"/>
      <c r="ED72" s="456"/>
      <c r="EE72" s="456"/>
      <c r="EF72" s="456"/>
      <c r="EG72" s="456"/>
      <c r="EH72" s="456"/>
      <c r="EI72" s="456"/>
      <c r="EJ72" s="456"/>
      <c r="EK72" s="456"/>
      <c r="EL72" s="456"/>
      <c r="EM72" s="456"/>
      <c r="EN72" s="456"/>
      <c r="EO72" s="456"/>
      <c r="EP72" s="456"/>
      <c r="EQ72" s="456"/>
      <c r="ER72" s="456"/>
      <c r="ES72" s="456"/>
      <c r="ET72" s="456"/>
      <c r="EU72" s="456"/>
      <c r="EV72" s="456"/>
      <c r="EW72" s="456"/>
      <c r="EX72" s="456"/>
      <c r="EY72" s="456"/>
      <c r="EZ72" s="456"/>
      <c r="FA72" s="456"/>
      <c r="FB72" s="456"/>
      <c r="FC72" s="456"/>
      <c r="FD72" s="456"/>
      <c r="FE72" s="456"/>
      <c r="FF72" s="456"/>
      <c r="FG72" s="456"/>
      <c r="FH72" s="456"/>
      <c r="FI72" s="456"/>
      <c r="FJ72" s="456"/>
      <c r="FK72" s="456"/>
      <c r="FL72" s="456"/>
      <c r="FM72" s="456"/>
      <c r="FN72" s="456"/>
      <c r="FO72" s="456"/>
      <c r="FP72" s="456"/>
      <c r="FQ72" s="456"/>
      <c r="FR72" s="456"/>
      <c r="FS72" s="456"/>
      <c r="FT72" s="456"/>
      <c r="FU72" s="456"/>
      <c r="FV72" s="456"/>
      <c r="FW72" s="456"/>
      <c r="FX72" s="456"/>
      <c r="FY72" s="456"/>
      <c r="FZ72" s="456"/>
      <c r="GA72" s="456"/>
      <c r="GB72" s="456"/>
      <c r="GC72" s="456"/>
      <c r="GD72" s="456"/>
      <c r="GE72" s="456"/>
      <c r="GF72" s="456"/>
      <c r="GG72" s="456"/>
      <c r="GH72" s="456"/>
      <c r="GI72" s="456"/>
      <c r="GJ72" s="456"/>
      <c r="GK72" s="456"/>
      <c r="GL72" s="456"/>
      <c r="GM72" s="456"/>
      <c r="GN72" s="456"/>
      <c r="GO72" s="456"/>
      <c r="GP72" s="456"/>
      <c r="GQ72" s="456"/>
      <c r="GR72" s="456"/>
      <c r="GS72" s="456"/>
      <c r="GT72" s="456"/>
      <c r="GU72" s="456"/>
      <c r="GV72" s="456"/>
      <c r="GW72" s="456"/>
      <c r="GX72" s="456"/>
      <c r="GY72" s="456"/>
      <c r="GZ72" s="456"/>
      <c r="HA72" s="456"/>
      <c r="HB72" s="456"/>
      <c r="HC72" s="456"/>
      <c r="HD72" s="456"/>
      <c r="HE72" s="456"/>
      <c r="HF72" s="456"/>
      <c r="HG72" s="456"/>
      <c r="HH72" s="456"/>
      <c r="HI72" s="456"/>
      <c r="HJ72" s="456"/>
      <c r="HK72" s="456"/>
      <c r="HL72" s="456"/>
      <c r="HM72" s="456"/>
      <c r="HN72" s="456"/>
      <c r="HO72" s="456"/>
      <c r="HP72" s="456"/>
      <c r="HQ72" s="456"/>
      <c r="HR72" s="456"/>
      <c r="HS72" s="456"/>
      <c r="HT72" s="456"/>
      <c r="HU72" s="456"/>
      <c r="HV72" s="456"/>
      <c r="HW72" s="456"/>
      <c r="HX72" s="456"/>
      <c r="HY72" s="456"/>
      <c r="HZ72" s="456"/>
      <c r="IA72" s="456"/>
      <c r="IB72" s="456"/>
      <c r="IC72" s="456"/>
      <c r="ID72" s="456"/>
      <c r="IE72" s="456"/>
      <c r="IF72" s="456"/>
      <c r="IG72" s="456"/>
      <c r="IH72" s="456"/>
      <c r="II72" s="456"/>
      <c r="IJ72" s="456"/>
      <c r="IK72" s="456"/>
      <c r="IL72" s="456"/>
      <c r="IM72" s="456"/>
    </row>
    <row r="73" spans="6:247" x14ac:dyDescent="0.2">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456"/>
      <c r="BD73" s="456"/>
      <c r="BE73" s="456"/>
      <c r="BF73" s="456"/>
      <c r="BG73" s="456"/>
      <c r="BH73" s="456"/>
      <c r="BI73" s="456"/>
      <c r="BJ73" s="456"/>
      <c r="BK73" s="456"/>
      <c r="BL73" s="456"/>
      <c r="BM73" s="456"/>
      <c r="BN73" s="456"/>
      <c r="BO73" s="456"/>
      <c r="BP73" s="456"/>
      <c r="BQ73" s="456"/>
      <c r="BR73" s="456"/>
      <c r="BS73" s="456"/>
      <c r="BT73" s="456"/>
      <c r="BU73" s="456"/>
      <c r="BV73" s="456"/>
      <c r="BW73" s="456"/>
      <c r="BX73" s="456"/>
      <c r="BY73" s="456"/>
      <c r="BZ73" s="456"/>
      <c r="CA73" s="456"/>
      <c r="CB73" s="456"/>
      <c r="CC73" s="456"/>
      <c r="CD73" s="456"/>
      <c r="CE73" s="456"/>
      <c r="CF73" s="456"/>
      <c r="CG73" s="456"/>
      <c r="CH73" s="456"/>
      <c r="CI73" s="456"/>
      <c r="CJ73" s="456"/>
      <c r="CK73" s="456"/>
      <c r="CL73" s="456"/>
      <c r="CM73" s="456"/>
      <c r="CN73" s="456"/>
      <c r="CO73" s="456"/>
      <c r="CP73" s="456"/>
      <c r="CQ73" s="456"/>
      <c r="CR73" s="456"/>
      <c r="CS73" s="456"/>
      <c r="CT73" s="456"/>
      <c r="CU73" s="456"/>
      <c r="CV73" s="456"/>
      <c r="CW73" s="456"/>
      <c r="CX73" s="456"/>
      <c r="CY73" s="456"/>
      <c r="CZ73" s="456"/>
      <c r="DA73" s="456"/>
      <c r="DB73" s="456"/>
      <c r="DC73" s="456"/>
      <c r="DD73" s="456"/>
      <c r="DE73" s="456"/>
      <c r="DF73" s="456"/>
      <c r="DG73" s="456"/>
      <c r="DH73" s="456"/>
      <c r="DI73" s="456"/>
      <c r="DJ73" s="456"/>
      <c r="DK73" s="456"/>
      <c r="DL73" s="456"/>
      <c r="DM73" s="456"/>
      <c r="DN73" s="456"/>
      <c r="DO73" s="456"/>
      <c r="DP73" s="456"/>
      <c r="DQ73" s="456"/>
      <c r="DR73" s="456"/>
      <c r="DS73" s="456"/>
      <c r="DT73" s="456"/>
      <c r="DU73" s="456"/>
      <c r="DV73" s="456"/>
      <c r="DW73" s="456"/>
      <c r="DX73" s="456"/>
      <c r="DY73" s="456"/>
      <c r="DZ73" s="456"/>
      <c r="EA73" s="456"/>
      <c r="EB73" s="456"/>
      <c r="EC73" s="456"/>
      <c r="ED73" s="456"/>
      <c r="EE73" s="456"/>
      <c r="EF73" s="456"/>
      <c r="EG73" s="456"/>
      <c r="EH73" s="456"/>
      <c r="EI73" s="456"/>
      <c r="EJ73" s="456"/>
      <c r="EK73" s="456"/>
      <c r="EL73" s="456"/>
      <c r="EM73" s="456"/>
      <c r="EN73" s="456"/>
      <c r="EO73" s="456"/>
      <c r="EP73" s="456"/>
      <c r="EQ73" s="456"/>
      <c r="ER73" s="456"/>
      <c r="ES73" s="456"/>
      <c r="ET73" s="456"/>
      <c r="EU73" s="456"/>
      <c r="EV73" s="456"/>
      <c r="EW73" s="456"/>
      <c r="EX73" s="456"/>
      <c r="EY73" s="456"/>
      <c r="EZ73" s="456"/>
      <c r="FA73" s="456"/>
      <c r="FB73" s="456"/>
      <c r="FC73" s="456"/>
      <c r="FD73" s="456"/>
      <c r="FE73" s="456"/>
      <c r="FF73" s="456"/>
      <c r="FG73" s="456"/>
      <c r="FH73" s="456"/>
      <c r="FI73" s="456"/>
      <c r="FJ73" s="456"/>
      <c r="FK73" s="456"/>
      <c r="FL73" s="456"/>
      <c r="FM73" s="456"/>
      <c r="FN73" s="456"/>
      <c r="FO73" s="456"/>
      <c r="FP73" s="456"/>
      <c r="FQ73" s="456"/>
      <c r="FR73" s="456"/>
      <c r="FS73" s="456"/>
      <c r="FT73" s="456"/>
      <c r="FU73" s="456"/>
      <c r="FV73" s="456"/>
      <c r="FW73" s="456"/>
      <c r="FX73" s="456"/>
      <c r="FY73" s="456"/>
      <c r="FZ73" s="456"/>
      <c r="GA73" s="456"/>
      <c r="GB73" s="456"/>
      <c r="GC73" s="456"/>
      <c r="GD73" s="456"/>
      <c r="GE73" s="456"/>
      <c r="GF73" s="456"/>
      <c r="GG73" s="456"/>
      <c r="GH73" s="456"/>
      <c r="GI73" s="456"/>
      <c r="GJ73" s="456"/>
      <c r="GK73" s="456"/>
      <c r="GL73" s="456"/>
      <c r="GM73" s="456"/>
      <c r="GN73" s="456"/>
      <c r="GO73" s="456"/>
      <c r="GP73" s="456"/>
      <c r="GQ73" s="456"/>
      <c r="GR73" s="456"/>
      <c r="GS73" s="456"/>
      <c r="GT73" s="456"/>
      <c r="GU73" s="456"/>
      <c r="GV73" s="456"/>
      <c r="GW73" s="456"/>
      <c r="GX73" s="456"/>
      <c r="GY73" s="456"/>
      <c r="GZ73" s="456"/>
      <c r="HA73" s="456"/>
      <c r="HB73" s="456"/>
      <c r="HC73" s="456"/>
      <c r="HD73" s="456"/>
      <c r="HE73" s="456"/>
      <c r="HF73" s="456"/>
      <c r="HG73" s="456"/>
      <c r="HH73" s="456"/>
      <c r="HI73" s="456"/>
      <c r="HJ73" s="456"/>
      <c r="HK73" s="456"/>
      <c r="HL73" s="456"/>
      <c r="HM73" s="456"/>
      <c r="HN73" s="456"/>
      <c r="HO73" s="456"/>
      <c r="HP73" s="456"/>
      <c r="HQ73" s="456"/>
      <c r="HR73" s="456"/>
      <c r="HS73" s="456"/>
      <c r="HT73" s="456"/>
      <c r="HU73" s="456"/>
      <c r="HV73" s="456"/>
      <c r="HW73" s="456"/>
      <c r="HX73" s="456"/>
      <c r="HY73" s="456"/>
      <c r="HZ73" s="456"/>
      <c r="IA73" s="456"/>
      <c r="IB73" s="456"/>
      <c r="IC73" s="456"/>
      <c r="ID73" s="456"/>
      <c r="IE73" s="456"/>
      <c r="IF73" s="456"/>
      <c r="IG73" s="456"/>
      <c r="IH73" s="456"/>
      <c r="II73" s="456"/>
      <c r="IJ73" s="456"/>
      <c r="IK73" s="456"/>
      <c r="IL73" s="456"/>
      <c r="IM73" s="456"/>
    </row>
    <row r="74" spans="6:247" x14ac:dyDescent="0.2">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c r="AU74" s="456"/>
      <c r="AV74" s="456"/>
      <c r="AW74" s="456"/>
      <c r="AX74" s="456"/>
      <c r="AY74" s="456"/>
      <c r="AZ74" s="456"/>
      <c r="BA74" s="456"/>
      <c r="BB74" s="456"/>
      <c r="BC74" s="456"/>
      <c r="BD74" s="456"/>
      <c r="BE74" s="456"/>
      <c r="BF74" s="456"/>
      <c r="BG74" s="456"/>
      <c r="BH74" s="456"/>
      <c r="BI74" s="456"/>
      <c r="BJ74" s="456"/>
      <c r="BK74" s="456"/>
      <c r="BL74" s="456"/>
      <c r="BM74" s="456"/>
      <c r="BN74" s="456"/>
      <c r="BO74" s="456"/>
      <c r="BP74" s="456"/>
      <c r="BQ74" s="456"/>
      <c r="BR74" s="456"/>
      <c r="BS74" s="456"/>
      <c r="BT74" s="456"/>
      <c r="BU74" s="456"/>
      <c r="BV74" s="456"/>
      <c r="BW74" s="456"/>
      <c r="BX74" s="456"/>
      <c r="BY74" s="456"/>
      <c r="BZ74" s="456"/>
      <c r="CA74" s="456"/>
      <c r="CB74" s="456"/>
      <c r="CC74" s="456"/>
      <c r="CD74" s="456"/>
      <c r="CE74" s="456"/>
      <c r="CF74" s="456"/>
      <c r="CG74" s="456"/>
      <c r="CH74" s="456"/>
      <c r="CI74" s="456"/>
      <c r="CJ74" s="456"/>
      <c r="CK74" s="456"/>
      <c r="CL74" s="456"/>
      <c r="CM74" s="456"/>
      <c r="CN74" s="456"/>
      <c r="CO74" s="456"/>
      <c r="CP74" s="456"/>
      <c r="CQ74" s="456"/>
      <c r="CR74" s="456"/>
      <c r="CS74" s="456"/>
      <c r="CT74" s="456"/>
      <c r="CU74" s="456"/>
      <c r="CV74" s="456"/>
      <c r="CW74" s="456"/>
      <c r="CX74" s="456"/>
      <c r="CY74" s="456"/>
      <c r="CZ74" s="456"/>
      <c r="DA74" s="456"/>
      <c r="DB74" s="456"/>
      <c r="DC74" s="456"/>
      <c r="DD74" s="456"/>
      <c r="DE74" s="456"/>
      <c r="DF74" s="456"/>
      <c r="DG74" s="456"/>
      <c r="DH74" s="456"/>
      <c r="DI74" s="456"/>
      <c r="DJ74" s="456"/>
      <c r="DK74" s="456"/>
      <c r="DL74" s="456"/>
      <c r="DM74" s="456"/>
      <c r="DN74" s="456"/>
      <c r="DO74" s="456"/>
      <c r="DP74" s="456"/>
      <c r="DQ74" s="456"/>
      <c r="DR74" s="456"/>
      <c r="DS74" s="456"/>
      <c r="DT74" s="456"/>
      <c r="DU74" s="456"/>
      <c r="DV74" s="456"/>
      <c r="DW74" s="456"/>
      <c r="DX74" s="456"/>
      <c r="DY74" s="456"/>
      <c r="DZ74" s="456"/>
      <c r="EA74" s="456"/>
      <c r="EB74" s="456"/>
      <c r="EC74" s="456"/>
      <c r="ED74" s="456"/>
      <c r="EE74" s="456"/>
      <c r="EF74" s="456"/>
      <c r="EG74" s="456"/>
      <c r="EH74" s="456"/>
      <c r="EI74" s="456"/>
      <c r="EJ74" s="456"/>
      <c r="EK74" s="456"/>
      <c r="EL74" s="456"/>
      <c r="EM74" s="456"/>
      <c r="EN74" s="456"/>
      <c r="EO74" s="456"/>
      <c r="EP74" s="456"/>
      <c r="EQ74" s="456"/>
      <c r="ER74" s="456"/>
      <c r="ES74" s="456"/>
      <c r="ET74" s="456"/>
      <c r="EU74" s="456"/>
      <c r="EV74" s="456"/>
      <c r="EW74" s="456"/>
      <c r="EX74" s="456"/>
      <c r="EY74" s="456"/>
      <c r="EZ74" s="456"/>
      <c r="FA74" s="456"/>
      <c r="FB74" s="456"/>
      <c r="FC74" s="456"/>
      <c r="FD74" s="456"/>
      <c r="FE74" s="456"/>
      <c r="FF74" s="456"/>
      <c r="FG74" s="456"/>
      <c r="FH74" s="456"/>
      <c r="FI74" s="456"/>
      <c r="FJ74" s="456"/>
      <c r="FK74" s="456"/>
      <c r="FL74" s="456"/>
      <c r="FM74" s="456"/>
      <c r="FN74" s="456"/>
      <c r="FO74" s="456"/>
      <c r="FP74" s="456"/>
      <c r="FQ74" s="456"/>
      <c r="FR74" s="456"/>
      <c r="FS74" s="456"/>
      <c r="FT74" s="456"/>
      <c r="FU74" s="456"/>
      <c r="FV74" s="456"/>
      <c r="FW74" s="456"/>
      <c r="FX74" s="456"/>
      <c r="FY74" s="456"/>
      <c r="FZ74" s="456"/>
      <c r="GA74" s="456"/>
      <c r="GB74" s="456"/>
      <c r="GC74" s="456"/>
      <c r="GD74" s="456"/>
      <c r="GE74" s="456"/>
      <c r="GF74" s="456"/>
      <c r="GG74" s="456"/>
      <c r="GH74" s="456"/>
      <c r="GI74" s="456"/>
      <c r="GJ74" s="456"/>
      <c r="GK74" s="456"/>
      <c r="GL74" s="456"/>
      <c r="GM74" s="456"/>
      <c r="GN74" s="456"/>
      <c r="GO74" s="456"/>
      <c r="GP74" s="456"/>
      <c r="GQ74" s="456"/>
      <c r="GR74" s="456"/>
      <c r="GS74" s="456"/>
      <c r="GT74" s="456"/>
      <c r="GU74" s="456"/>
      <c r="GV74" s="456"/>
      <c r="GW74" s="456"/>
      <c r="GX74" s="456"/>
      <c r="GY74" s="456"/>
      <c r="GZ74" s="456"/>
      <c r="HA74" s="456"/>
      <c r="HB74" s="456"/>
      <c r="HC74" s="456"/>
      <c r="HD74" s="456"/>
      <c r="HE74" s="456"/>
      <c r="HF74" s="456"/>
      <c r="HG74" s="456"/>
      <c r="HH74" s="456"/>
      <c r="HI74" s="456"/>
      <c r="HJ74" s="456"/>
      <c r="HK74" s="456"/>
      <c r="HL74" s="456"/>
      <c r="HM74" s="456"/>
      <c r="HN74" s="456"/>
      <c r="HO74" s="456"/>
      <c r="HP74" s="456"/>
      <c r="HQ74" s="456"/>
      <c r="HR74" s="456"/>
      <c r="HS74" s="456"/>
      <c r="HT74" s="456"/>
      <c r="HU74" s="456"/>
      <c r="HV74" s="456"/>
      <c r="HW74" s="456"/>
      <c r="HX74" s="456"/>
      <c r="HY74" s="456"/>
      <c r="HZ74" s="456"/>
      <c r="IA74" s="456"/>
      <c r="IB74" s="456"/>
      <c r="IC74" s="456"/>
      <c r="ID74" s="456"/>
      <c r="IE74" s="456"/>
      <c r="IF74" s="456"/>
      <c r="IG74" s="456"/>
      <c r="IH74" s="456"/>
      <c r="II74" s="456"/>
      <c r="IJ74" s="456"/>
      <c r="IK74" s="456"/>
      <c r="IL74" s="456"/>
      <c r="IM74" s="456"/>
    </row>
    <row r="75" spans="6:247" x14ac:dyDescent="0.2">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456"/>
      <c r="BD75" s="456"/>
      <c r="BE75" s="456"/>
      <c r="BF75" s="456"/>
      <c r="BG75" s="456"/>
      <c r="BH75" s="456"/>
      <c r="BI75" s="456"/>
      <c r="BJ75" s="456"/>
      <c r="BK75" s="456"/>
      <c r="BL75" s="456"/>
      <c r="BM75" s="456"/>
      <c r="BN75" s="456"/>
      <c r="BO75" s="456"/>
      <c r="BP75" s="456"/>
      <c r="BQ75" s="456"/>
      <c r="BR75" s="456"/>
      <c r="BS75" s="456"/>
      <c r="BT75" s="456"/>
      <c r="BU75" s="456"/>
      <c r="BV75" s="456"/>
      <c r="BW75" s="456"/>
      <c r="BX75" s="456"/>
      <c r="BY75" s="456"/>
      <c r="BZ75" s="456"/>
      <c r="CA75" s="456"/>
      <c r="CB75" s="456"/>
      <c r="CC75" s="456"/>
      <c r="CD75" s="456"/>
      <c r="CE75" s="456"/>
      <c r="CF75" s="456"/>
      <c r="CG75" s="456"/>
      <c r="CH75" s="456"/>
      <c r="CI75" s="456"/>
      <c r="CJ75" s="456"/>
      <c r="CK75" s="456"/>
      <c r="CL75" s="456"/>
      <c r="CM75" s="456"/>
      <c r="CN75" s="456"/>
      <c r="CO75" s="456"/>
      <c r="CP75" s="456"/>
      <c r="CQ75" s="456"/>
      <c r="CR75" s="456"/>
      <c r="CS75" s="456"/>
      <c r="CT75" s="456"/>
      <c r="CU75" s="456"/>
      <c r="CV75" s="456"/>
      <c r="CW75" s="456"/>
      <c r="CX75" s="456"/>
      <c r="CY75" s="456"/>
      <c r="CZ75" s="456"/>
      <c r="DA75" s="456"/>
      <c r="DB75" s="456"/>
      <c r="DC75" s="456"/>
      <c r="DD75" s="456"/>
      <c r="DE75" s="456"/>
      <c r="DF75" s="456"/>
      <c r="DG75" s="456"/>
      <c r="DH75" s="456"/>
      <c r="DI75" s="456"/>
      <c r="DJ75" s="456"/>
      <c r="DK75" s="456"/>
      <c r="DL75" s="456"/>
      <c r="DM75" s="456"/>
      <c r="DN75" s="456"/>
      <c r="DO75" s="456"/>
      <c r="DP75" s="456"/>
      <c r="DQ75" s="456"/>
      <c r="DR75" s="456"/>
      <c r="DS75" s="456"/>
      <c r="DT75" s="456"/>
      <c r="DU75" s="456"/>
      <c r="DV75" s="456"/>
      <c r="DW75" s="456"/>
      <c r="DX75" s="456"/>
      <c r="DY75" s="456"/>
      <c r="DZ75" s="456"/>
      <c r="EA75" s="456"/>
      <c r="EB75" s="456"/>
      <c r="EC75" s="456"/>
      <c r="ED75" s="456"/>
      <c r="EE75" s="456"/>
      <c r="EF75" s="456"/>
      <c r="EG75" s="456"/>
      <c r="EH75" s="456"/>
      <c r="EI75" s="456"/>
      <c r="EJ75" s="456"/>
      <c r="EK75" s="456"/>
      <c r="EL75" s="456"/>
      <c r="EM75" s="456"/>
      <c r="EN75" s="456"/>
      <c r="EO75" s="456"/>
      <c r="EP75" s="456"/>
      <c r="EQ75" s="456"/>
      <c r="ER75" s="456"/>
      <c r="ES75" s="456"/>
      <c r="ET75" s="456"/>
      <c r="EU75" s="456"/>
      <c r="EV75" s="456"/>
      <c r="EW75" s="456"/>
      <c r="EX75" s="456"/>
      <c r="EY75" s="456"/>
      <c r="EZ75" s="456"/>
      <c r="FA75" s="456"/>
      <c r="FB75" s="456"/>
      <c r="FC75" s="456"/>
      <c r="FD75" s="456"/>
      <c r="FE75" s="456"/>
      <c r="FF75" s="456"/>
      <c r="FG75" s="456"/>
      <c r="FH75" s="456"/>
      <c r="FI75" s="456"/>
      <c r="FJ75" s="456"/>
      <c r="FK75" s="456"/>
      <c r="FL75" s="456"/>
      <c r="FM75" s="456"/>
      <c r="FN75" s="456"/>
      <c r="FO75" s="456"/>
      <c r="FP75" s="456"/>
      <c r="FQ75" s="456"/>
      <c r="FR75" s="456"/>
      <c r="FS75" s="456"/>
      <c r="FT75" s="456"/>
      <c r="FU75" s="456"/>
      <c r="FV75" s="456"/>
      <c r="FW75" s="456"/>
      <c r="FX75" s="456"/>
      <c r="FY75" s="456"/>
      <c r="FZ75" s="456"/>
      <c r="GA75" s="456"/>
      <c r="GB75" s="456"/>
      <c r="GC75" s="456"/>
      <c r="GD75" s="456"/>
      <c r="GE75" s="456"/>
      <c r="GF75" s="456"/>
      <c r="GG75" s="456"/>
      <c r="GH75" s="456"/>
      <c r="GI75" s="456"/>
      <c r="GJ75" s="456"/>
      <c r="GK75" s="456"/>
      <c r="GL75" s="456"/>
      <c r="GM75" s="456"/>
      <c r="GN75" s="456"/>
      <c r="GO75" s="456"/>
      <c r="GP75" s="456"/>
      <c r="GQ75" s="456"/>
      <c r="GR75" s="456"/>
      <c r="GS75" s="456"/>
      <c r="GT75" s="456"/>
      <c r="GU75" s="456"/>
      <c r="GV75" s="456"/>
      <c r="GW75" s="456"/>
      <c r="GX75" s="456"/>
      <c r="GY75" s="456"/>
      <c r="GZ75" s="456"/>
      <c r="HA75" s="456"/>
      <c r="HB75" s="456"/>
      <c r="HC75" s="456"/>
      <c r="HD75" s="456"/>
      <c r="HE75" s="456"/>
      <c r="HF75" s="456"/>
      <c r="HG75" s="456"/>
      <c r="HH75" s="456"/>
      <c r="HI75" s="456"/>
      <c r="HJ75" s="456"/>
      <c r="HK75" s="456"/>
      <c r="HL75" s="456"/>
      <c r="HM75" s="456"/>
      <c r="HN75" s="456"/>
      <c r="HO75" s="456"/>
      <c r="HP75" s="456"/>
      <c r="HQ75" s="456"/>
      <c r="HR75" s="456"/>
      <c r="HS75" s="456"/>
      <c r="HT75" s="456"/>
      <c r="HU75" s="456"/>
      <c r="HV75" s="456"/>
      <c r="HW75" s="456"/>
      <c r="HX75" s="456"/>
      <c r="HY75" s="456"/>
      <c r="HZ75" s="456"/>
      <c r="IA75" s="456"/>
      <c r="IB75" s="456"/>
      <c r="IC75" s="456"/>
      <c r="ID75" s="456"/>
      <c r="IE75" s="456"/>
      <c r="IF75" s="456"/>
      <c r="IG75" s="456"/>
      <c r="IH75" s="456"/>
      <c r="II75" s="456"/>
      <c r="IJ75" s="456"/>
      <c r="IK75" s="456"/>
      <c r="IL75" s="456"/>
      <c r="IM75" s="456"/>
    </row>
    <row r="76" spans="6:247" x14ac:dyDescent="0.2">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6"/>
      <c r="AY76" s="456"/>
      <c r="AZ76" s="456"/>
      <c r="BA76" s="456"/>
      <c r="BB76" s="456"/>
      <c r="BC76" s="456"/>
      <c r="BD76" s="456"/>
      <c r="BE76" s="456"/>
      <c r="BF76" s="456"/>
      <c r="BG76" s="456"/>
      <c r="BH76" s="456"/>
      <c r="BI76" s="456"/>
      <c r="BJ76" s="456"/>
      <c r="BK76" s="456"/>
      <c r="BL76" s="456"/>
      <c r="BM76" s="456"/>
      <c r="BN76" s="456"/>
      <c r="BO76" s="456"/>
      <c r="BP76" s="456"/>
      <c r="BQ76" s="456"/>
      <c r="BR76" s="456"/>
      <c r="BS76" s="456"/>
      <c r="BT76" s="456"/>
      <c r="BU76" s="456"/>
      <c r="BV76" s="456"/>
      <c r="BW76" s="456"/>
      <c r="BX76" s="456"/>
      <c r="BY76" s="456"/>
      <c r="BZ76" s="456"/>
      <c r="CA76" s="456"/>
      <c r="CB76" s="456"/>
      <c r="CC76" s="456"/>
      <c r="CD76" s="456"/>
      <c r="CE76" s="456"/>
      <c r="CF76" s="456"/>
      <c r="CG76" s="456"/>
      <c r="CH76" s="456"/>
      <c r="CI76" s="456"/>
      <c r="CJ76" s="456"/>
      <c r="CK76" s="456"/>
      <c r="CL76" s="456"/>
      <c r="CM76" s="456"/>
      <c r="CN76" s="456"/>
      <c r="CO76" s="456"/>
      <c r="CP76" s="456"/>
      <c r="CQ76" s="456"/>
      <c r="CR76" s="456"/>
      <c r="CS76" s="456"/>
      <c r="CT76" s="456"/>
      <c r="CU76" s="456"/>
      <c r="CV76" s="456"/>
      <c r="CW76" s="456"/>
      <c r="CX76" s="456"/>
      <c r="CY76" s="456"/>
      <c r="CZ76" s="456"/>
      <c r="DA76" s="456"/>
      <c r="DB76" s="456"/>
      <c r="DC76" s="456"/>
      <c r="DD76" s="456"/>
      <c r="DE76" s="456"/>
      <c r="DF76" s="456"/>
      <c r="DG76" s="456"/>
      <c r="DH76" s="456"/>
      <c r="DI76" s="456"/>
      <c r="DJ76" s="456"/>
      <c r="DK76" s="456"/>
      <c r="DL76" s="456"/>
      <c r="DM76" s="456"/>
      <c r="DN76" s="456"/>
      <c r="DO76" s="456"/>
      <c r="DP76" s="456"/>
      <c r="DQ76" s="456"/>
      <c r="DR76" s="456"/>
      <c r="DS76" s="456"/>
      <c r="DT76" s="456"/>
      <c r="DU76" s="456"/>
      <c r="DV76" s="456"/>
      <c r="DW76" s="456"/>
      <c r="DX76" s="456"/>
      <c r="DY76" s="456"/>
      <c r="DZ76" s="456"/>
      <c r="EA76" s="456"/>
      <c r="EB76" s="456"/>
      <c r="EC76" s="456"/>
      <c r="ED76" s="456"/>
      <c r="EE76" s="456"/>
      <c r="EF76" s="456"/>
      <c r="EG76" s="456"/>
      <c r="EH76" s="456"/>
      <c r="EI76" s="456"/>
      <c r="EJ76" s="456"/>
      <c r="EK76" s="456"/>
      <c r="EL76" s="456"/>
      <c r="EM76" s="456"/>
      <c r="EN76" s="456"/>
      <c r="EO76" s="456"/>
      <c r="EP76" s="456"/>
      <c r="EQ76" s="456"/>
      <c r="ER76" s="456"/>
      <c r="ES76" s="456"/>
      <c r="ET76" s="456"/>
      <c r="EU76" s="456"/>
      <c r="EV76" s="456"/>
      <c r="EW76" s="456"/>
      <c r="EX76" s="456"/>
      <c r="EY76" s="456"/>
      <c r="EZ76" s="456"/>
      <c r="FA76" s="456"/>
      <c r="FB76" s="456"/>
      <c r="FC76" s="456"/>
      <c r="FD76" s="456"/>
      <c r="FE76" s="456"/>
      <c r="FF76" s="456"/>
      <c r="FG76" s="456"/>
      <c r="FH76" s="456"/>
      <c r="FI76" s="456"/>
      <c r="FJ76" s="456"/>
      <c r="FK76" s="456"/>
      <c r="FL76" s="456"/>
      <c r="FM76" s="456"/>
      <c r="FN76" s="456"/>
      <c r="FO76" s="456"/>
      <c r="FP76" s="456"/>
      <c r="FQ76" s="456"/>
      <c r="FR76" s="456"/>
      <c r="FS76" s="456"/>
      <c r="FT76" s="456"/>
      <c r="FU76" s="456"/>
      <c r="FV76" s="456"/>
      <c r="FW76" s="456"/>
      <c r="FX76" s="456"/>
      <c r="FY76" s="456"/>
      <c r="FZ76" s="456"/>
      <c r="GA76" s="456"/>
      <c r="GB76" s="456"/>
      <c r="GC76" s="456"/>
      <c r="GD76" s="456"/>
      <c r="GE76" s="456"/>
      <c r="GF76" s="456"/>
      <c r="GG76" s="456"/>
      <c r="GH76" s="456"/>
      <c r="GI76" s="456"/>
      <c r="GJ76" s="456"/>
      <c r="GK76" s="456"/>
      <c r="GL76" s="456"/>
      <c r="GM76" s="456"/>
      <c r="GN76" s="456"/>
      <c r="GO76" s="456"/>
      <c r="GP76" s="456"/>
      <c r="GQ76" s="456"/>
      <c r="GR76" s="456"/>
      <c r="GS76" s="456"/>
      <c r="GT76" s="456"/>
      <c r="GU76" s="456"/>
      <c r="GV76" s="456"/>
      <c r="GW76" s="456"/>
      <c r="GX76" s="456"/>
      <c r="GY76" s="456"/>
      <c r="GZ76" s="456"/>
      <c r="HA76" s="456"/>
      <c r="HB76" s="456"/>
      <c r="HC76" s="456"/>
      <c r="HD76" s="456"/>
      <c r="HE76" s="456"/>
      <c r="HF76" s="456"/>
      <c r="HG76" s="456"/>
      <c r="HH76" s="456"/>
      <c r="HI76" s="456"/>
      <c r="HJ76" s="456"/>
      <c r="HK76" s="456"/>
      <c r="HL76" s="456"/>
      <c r="HM76" s="456"/>
      <c r="HN76" s="456"/>
      <c r="HO76" s="456"/>
      <c r="HP76" s="456"/>
      <c r="HQ76" s="456"/>
      <c r="HR76" s="456"/>
      <c r="HS76" s="456"/>
      <c r="HT76" s="456"/>
      <c r="HU76" s="456"/>
      <c r="HV76" s="456"/>
      <c r="HW76" s="456"/>
      <c r="HX76" s="456"/>
      <c r="HY76" s="456"/>
      <c r="HZ76" s="456"/>
      <c r="IA76" s="456"/>
      <c r="IB76" s="456"/>
      <c r="IC76" s="456"/>
      <c r="ID76" s="456"/>
      <c r="IE76" s="456"/>
      <c r="IF76" s="456"/>
      <c r="IG76" s="456"/>
      <c r="IH76" s="456"/>
      <c r="II76" s="456"/>
      <c r="IJ76" s="456"/>
      <c r="IK76" s="456"/>
      <c r="IL76" s="456"/>
      <c r="IM76" s="456"/>
    </row>
    <row r="77" spans="6:247" x14ac:dyDescent="0.2">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456"/>
      <c r="BC77" s="456"/>
      <c r="BD77" s="456"/>
      <c r="BE77" s="456"/>
      <c r="BF77" s="456"/>
      <c r="BG77" s="456"/>
      <c r="BH77" s="456"/>
      <c r="BI77" s="456"/>
      <c r="BJ77" s="456"/>
      <c r="BK77" s="456"/>
      <c r="BL77" s="456"/>
      <c r="BM77" s="456"/>
      <c r="BN77" s="456"/>
      <c r="BO77" s="456"/>
      <c r="BP77" s="456"/>
      <c r="BQ77" s="456"/>
      <c r="BR77" s="456"/>
      <c r="BS77" s="456"/>
      <c r="BT77" s="456"/>
      <c r="BU77" s="456"/>
      <c r="BV77" s="456"/>
      <c r="BW77" s="456"/>
      <c r="BX77" s="456"/>
      <c r="BY77" s="456"/>
      <c r="BZ77" s="456"/>
      <c r="CA77" s="456"/>
      <c r="CB77" s="456"/>
      <c r="CC77" s="456"/>
      <c r="CD77" s="456"/>
      <c r="CE77" s="456"/>
      <c r="CF77" s="456"/>
      <c r="CG77" s="456"/>
      <c r="CH77" s="456"/>
      <c r="CI77" s="456"/>
      <c r="CJ77" s="456"/>
      <c r="CK77" s="456"/>
      <c r="CL77" s="456"/>
      <c r="CM77" s="456"/>
      <c r="CN77" s="456"/>
      <c r="CO77" s="456"/>
      <c r="CP77" s="456"/>
      <c r="CQ77" s="456"/>
      <c r="CR77" s="456"/>
      <c r="CS77" s="456"/>
      <c r="CT77" s="456"/>
      <c r="CU77" s="456"/>
      <c r="CV77" s="456"/>
      <c r="CW77" s="456"/>
      <c r="CX77" s="456"/>
      <c r="CY77" s="456"/>
      <c r="CZ77" s="456"/>
      <c r="DA77" s="456"/>
      <c r="DB77" s="456"/>
      <c r="DC77" s="456"/>
      <c r="DD77" s="456"/>
      <c r="DE77" s="456"/>
      <c r="DF77" s="456"/>
      <c r="DG77" s="456"/>
      <c r="DH77" s="456"/>
      <c r="DI77" s="456"/>
      <c r="DJ77" s="456"/>
      <c r="DK77" s="456"/>
      <c r="DL77" s="456"/>
      <c r="DM77" s="456"/>
      <c r="DN77" s="456"/>
      <c r="DO77" s="456"/>
      <c r="DP77" s="456"/>
      <c r="DQ77" s="456"/>
      <c r="DR77" s="456"/>
      <c r="DS77" s="456"/>
      <c r="DT77" s="456"/>
      <c r="DU77" s="456"/>
      <c r="DV77" s="456"/>
      <c r="DW77" s="456"/>
      <c r="DX77" s="456"/>
      <c r="DY77" s="456"/>
      <c r="DZ77" s="456"/>
      <c r="EA77" s="456"/>
      <c r="EB77" s="456"/>
      <c r="EC77" s="456"/>
      <c r="ED77" s="456"/>
      <c r="EE77" s="456"/>
      <c r="EF77" s="456"/>
      <c r="EG77" s="456"/>
      <c r="EH77" s="456"/>
      <c r="EI77" s="456"/>
      <c r="EJ77" s="456"/>
      <c r="EK77" s="456"/>
      <c r="EL77" s="456"/>
      <c r="EM77" s="456"/>
      <c r="EN77" s="456"/>
      <c r="EO77" s="456"/>
      <c r="EP77" s="456"/>
      <c r="EQ77" s="456"/>
      <c r="ER77" s="456"/>
      <c r="ES77" s="456"/>
      <c r="ET77" s="456"/>
      <c r="EU77" s="456"/>
      <c r="EV77" s="456"/>
      <c r="EW77" s="456"/>
      <c r="EX77" s="456"/>
      <c r="EY77" s="456"/>
      <c r="EZ77" s="456"/>
      <c r="FA77" s="456"/>
      <c r="FB77" s="456"/>
      <c r="FC77" s="456"/>
      <c r="FD77" s="456"/>
      <c r="FE77" s="456"/>
      <c r="FF77" s="456"/>
      <c r="FG77" s="456"/>
      <c r="FH77" s="456"/>
      <c r="FI77" s="456"/>
      <c r="FJ77" s="456"/>
      <c r="FK77" s="456"/>
      <c r="FL77" s="456"/>
      <c r="FM77" s="456"/>
      <c r="FN77" s="456"/>
      <c r="FO77" s="456"/>
      <c r="FP77" s="456"/>
      <c r="FQ77" s="456"/>
      <c r="FR77" s="456"/>
      <c r="FS77" s="456"/>
      <c r="FT77" s="456"/>
      <c r="FU77" s="456"/>
      <c r="FV77" s="456"/>
      <c r="FW77" s="456"/>
      <c r="FX77" s="456"/>
      <c r="FY77" s="456"/>
      <c r="FZ77" s="456"/>
      <c r="GA77" s="456"/>
      <c r="GB77" s="456"/>
      <c r="GC77" s="456"/>
      <c r="GD77" s="456"/>
      <c r="GE77" s="456"/>
      <c r="GF77" s="456"/>
      <c r="GG77" s="456"/>
      <c r="GH77" s="456"/>
      <c r="GI77" s="456"/>
      <c r="GJ77" s="456"/>
      <c r="GK77" s="456"/>
      <c r="GL77" s="456"/>
      <c r="GM77" s="456"/>
      <c r="GN77" s="456"/>
      <c r="GO77" s="456"/>
      <c r="GP77" s="456"/>
      <c r="GQ77" s="456"/>
      <c r="GR77" s="456"/>
      <c r="GS77" s="456"/>
      <c r="GT77" s="456"/>
      <c r="GU77" s="456"/>
      <c r="GV77" s="456"/>
      <c r="GW77" s="456"/>
      <c r="GX77" s="456"/>
      <c r="GY77" s="456"/>
      <c r="GZ77" s="456"/>
      <c r="HA77" s="456"/>
      <c r="HB77" s="456"/>
      <c r="HC77" s="456"/>
      <c r="HD77" s="456"/>
      <c r="HE77" s="456"/>
      <c r="HF77" s="456"/>
      <c r="HG77" s="456"/>
      <c r="HH77" s="456"/>
      <c r="HI77" s="456"/>
      <c r="HJ77" s="456"/>
      <c r="HK77" s="456"/>
      <c r="HL77" s="456"/>
      <c r="HM77" s="456"/>
      <c r="HN77" s="456"/>
      <c r="HO77" s="456"/>
      <c r="HP77" s="456"/>
      <c r="HQ77" s="456"/>
      <c r="HR77" s="456"/>
      <c r="HS77" s="456"/>
      <c r="HT77" s="456"/>
      <c r="HU77" s="456"/>
      <c r="HV77" s="456"/>
      <c r="HW77" s="456"/>
      <c r="HX77" s="456"/>
      <c r="HY77" s="456"/>
      <c r="HZ77" s="456"/>
      <c r="IA77" s="456"/>
      <c r="IB77" s="456"/>
      <c r="IC77" s="456"/>
      <c r="ID77" s="456"/>
      <c r="IE77" s="456"/>
      <c r="IF77" s="456"/>
      <c r="IG77" s="456"/>
      <c r="IH77" s="456"/>
      <c r="II77" s="456"/>
      <c r="IJ77" s="456"/>
      <c r="IK77" s="456"/>
      <c r="IL77" s="456"/>
      <c r="IM77" s="456"/>
    </row>
    <row r="78" spans="6:247" x14ac:dyDescent="0.2">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6"/>
      <c r="AU78" s="456"/>
      <c r="AV78" s="456"/>
      <c r="AW78" s="456"/>
      <c r="AX78" s="456"/>
      <c r="AY78" s="456"/>
      <c r="AZ78" s="456"/>
      <c r="BA78" s="456"/>
      <c r="BB78" s="456"/>
      <c r="BC78" s="456"/>
      <c r="BD78" s="456"/>
      <c r="BE78" s="456"/>
      <c r="BF78" s="456"/>
      <c r="BG78" s="456"/>
      <c r="BH78" s="456"/>
      <c r="BI78" s="456"/>
      <c r="BJ78" s="456"/>
      <c r="BK78" s="456"/>
      <c r="BL78" s="456"/>
      <c r="BM78" s="456"/>
      <c r="BN78" s="456"/>
      <c r="BO78" s="456"/>
      <c r="BP78" s="456"/>
      <c r="BQ78" s="456"/>
      <c r="BR78" s="456"/>
      <c r="BS78" s="456"/>
      <c r="BT78" s="456"/>
      <c r="BU78" s="456"/>
      <c r="BV78" s="456"/>
      <c r="BW78" s="456"/>
      <c r="BX78" s="456"/>
      <c r="BY78" s="456"/>
      <c r="BZ78" s="456"/>
      <c r="CA78" s="456"/>
      <c r="CB78" s="456"/>
      <c r="CC78" s="456"/>
      <c r="CD78" s="456"/>
      <c r="CE78" s="456"/>
      <c r="CF78" s="456"/>
      <c r="CG78" s="456"/>
      <c r="CH78" s="456"/>
      <c r="CI78" s="456"/>
      <c r="CJ78" s="456"/>
      <c r="CK78" s="456"/>
      <c r="CL78" s="456"/>
      <c r="CM78" s="456"/>
      <c r="CN78" s="456"/>
      <c r="CO78" s="456"/>
      <c r="CP78" s="456"/>
      <c r="CQ78" s="456"/>
      <c r="CR78" s="456"/>
      <c r="CS78" s="456"/>
      <c r="CT78" s="456"/>
      <c r="CU78" s="456"/>
      <c r="CV78" s="456"/>
      <c r="CW78" s="456"/>
      <c r="CX78" s="456"/>
      <c r="CY78" s="456"/>
      <c r="CZ78" s="456"/>
      <c r="DA78" s="456"/>
      <c r="DB78" s="456"/>
      <c r="DC78" s="456"/>
      <c r="DD78" s="456"/>
      <c r="DE78" s="456"/>
      <c r="DF78" s="456"/>
      <c r="DG78" s="456"/>
      <c r="DH78" s="456"/>
      <c r="DI78" s="456"/>
      <c r="DJ78" s="456"/>
      <c r="DK78" s="456"/>
      <c r="DL78" s="456"/>
      <c r="DM78" s="456"/>
      <c r="DN78" s="456"/>
      <c r="DO78" s="456"/>
      <c r="DP78" s="456"/>
      <c r="DQ78" s="456"/>
      <c r="DR78" s="456"/>
      <c r="DS78" s="456"/>
      <c r="DT78" s="456"/>
      <c r="DU78" s="456"/>
      <c r="DV78" s="456"/>
      <c r="DW78" s="456"/>
      <c r="DX78" s="456"/>
      <c r="DY78" s="456"/>
      <c r="DZ78" s="456"/>
      <c r="EA78" s="456"/>
      <c r="EB78" s="456"/>
      <c r="EC78" s="456"/>
      <c r="ED78" s="456"/>
      <c r="EE78" s="456"/>
      <c r="EF78" s="456"/>
      <c r="EG78" s="456"/>
      <c r="EH78" s="456"/>
      <c r="EI78" s="456"/>
      <c r="EJ78" s="456"/>
      <c r="EK78" s="456"/>
      <c r="EL78" s="456"/>
      <c r="EM78" s="456"/>
      <c r="EN78" s="456"/>
      <c r="EO78" s="456"/>
      <c r="EP78" s="456"/>
      <c r="EQ78" s="456"/>
      <c r="ER78" s="456"/>
      <c r="ES78" s="456"/>
      <c r="ET78" s="456"/>
      <c r="EU78" s="456"/>
      <c r="EV78" s="456"/>
      <c r="EW78" s="456"/>
      <c r="EX78" s="456"/>
      <c r="EY78" s="456"/>
      <c r="EZ78" s="456"/>
      <c r="FA78" s="456"/>
      <c r="FB78" s="456"/>
      <c r="FC78" s="456"/>
      <c r="FD78" s="456"/>
      <c r="FE78" s="456"/>
      <c r="FF78" s="456"/>
      <c r="FG78" s="456"/>
      <c r="FH78" s="456"/>
      <c r="FI78" s="456"/>
      <c r="FJ78" s="456"/>
      <c r="FK78" s="456"/>
      <c r="FL78" s="456"/>
      <c r="FM78" s="456"/>
      <c r="FN78" s="456"/>
      <c r="FO78" s="456"/>
      <c r="FP78" s="456"/>
      <c r="FQ78" s="456"/>
      <c r="FR78" s="456"/>
      <c r="FS78" s="456"/>
      <c r="FT78" s="456"/>
      <c r="FU78" s="456"/>
      <c r="FV78" s="456"/>
      <c r="FW78" s="456"/>
      <c r="FX78" s="456"/>
      <c r="FY78" s="456"/>
      <c r="FZ78" s="456"/>
      <c r="GA78" s="456"/>
      <c r="GB78" s="456"/>
      <c r="GC78" s="456"/>
      <c r="GD78" s="456"/>
      <c r="GE78" s="456"/>
      <c r="GF78" s="456"/>
      <c r="GG78" s="456"/>
      <c r="GH78" s="456"/>
      <c r="GI78" s="456"/>
      <c r="GJ78" s="456"/>
      <c r="GK78" s="456"/>
      <c r="GL78" s="456"/>
      <c r="GM78" s="456"/>
      <c r="GN78" s="456"/>
      <c r="GO78" s="456"/>
      <c r="GP78" s="456"/>
      <c r="GQ78" s="456"/>
      <c r="GR78" s="456"/>
      <c r="GS78" s="456"/>
      <c r="GT78" s="456"/>
      <c r="GU78" s="456"/>
      <c r="GV78" s="456"/>
      <c r="GW78" s="456"/>
      <c r="GX78" s="456"/>
      <c r="GY78" s="456"/>
      <c r="GZ78" s="456"/>
      <c r="HA78" s="456"/>
      <c r="HB78" s="456"/>
      <c r="HC78" s="456"/>
      <c r="HD78" s="456"/>
      <c r="HE78" s="456"/>
      <c r="HF78" s="456"/>
      <c r="HG78" s="456"/>
      <c r="HH78" s="456"/>
      <c r="HI78" s="456"/>
      <c r="HJ78" s="456"/>
      <c r="HK78" s="456"/>
      <c r="HL78" s="456"/>
      <c r="HM78" s="456"/>
      <c r="HN78" s="456"/>
      <c r="HO78" s="456"/>
      <c r="HP78" s="456"/>
      <c r="HQ78" s="456"/>
      <c r="HR78" s="456"/>
      <c r="HS78" s="456"/>
      <c r="HT78" s="456"/>
      <c r="HU78" s="456"/>
      <c r="HV78" s="456"/>
      <c r="HW78" s="456"/>
      <c r="HX78" s="456"/>
      <c r="HY78" s="456"/>
      <c r="HZ78" s="456"/>
      <c r="IA78" s="456"/>
      <c r="IB78" s="456"/>
      <c r="IC78" s="456"/>
      <c r="ID78" s="456"/>
      <c r="IE78" s="456"/>
      <c r="IF78" s="456"/>
      <c r="IG78" s="456"/>
      <c r="IH78" s="456"/>
      <c r="II78" s="456"/>
      <c r="IJ78" s="456"/>
      <c r="IK78" s="456"/>
      <c r="IL78" s="456"/>
      <c r="IM78" s="456"/>
    </row>
    <row r="79" spans="6:247" x14ac:dyDescent="0.2">
      <c r="F79" s="456"/>
      <c r="G79" s="456"/>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6"/>
      <c r="AK79" s="456"/>
      <c r="AL79" s="456"/>
      <c r="AM79" s="456"/>
      <c r="AN79" s="456"/>
      <c r="AO79" s="456"/>
      <c r="AP79" s="456"/>
      <c r="AQ79" s="456"/>
      <c r="AR79" s="456"/>
      <c r="AS79" s="456"/>
      <c r="AT79" s="456"/>
      <c r="AU79" s="456"/>
      <c r="AV79" s="456"/>
      <c r="AW79" s="456"/>
      <c r="AX79" s="456"/>
      <c r="AY79" s="456"/>
      <c r="AZ79" s="456"/>
      <c r="BA79" s="456"/>
      <c r="BB79" s="456"/>
      <c r="BC79" s="456"/>
      <c r="BD79" s="456"/>
      <c r="BE79" s="456"/>
      <c r="BF79" s="456"/>
      <c r="BG79" s="456"/>
      <c r="BH79" s="456"/>
      <c r="BI79" s="456"/>
      <c r="BJ79" s="456"/>
      <c r="BK79" s="456"/>
      <c r="BL79" s="456"/>
      <c r="BM79" s="456"/>
      <c r="BN79" s="456"/>
      <c r="BO79" s="456"/>
      <c r="BP79" s="456"/>
      <c r="BQ79" s="456"/>
      <c r="BR79" s="456"/>
      <c r="BS79" s="456"/>
      <c r="BT79" s="456"/>
      <c r="BU79" s="456"/>
      <c r="BV79" s="456"/>
      <c r="BW79" s="456"/>
      <c r="BX79" s="456"/>
      <c r="BY79" s="456"/>
      <c r="BZ79" s="456"/>
      <c r="CA79" s="456"/>
      <c r="CB79" s="456"/>
      <c r="CC79" s="456"/>
      <c r="CD79" s="456"/>
      <c r="CE79" s="456"/>
      <c r="CF79" s="456"/>
      <c r="CG79" s="456"/>
      <c r="CH79" s="456"/>
      <c r="CI79" s="456"/>
      <c r="CJ79" s="456"/>
      <c r="CK79" s="456"/>
      <c r="CL79" s="456"/>
      <c r="CM79" s="456"/>
      <c r="CN79" s="456"/>
      <c r="CO79" s="456"/>
      <c r="CP79" s="456"/>
      <c r="CQ79" s="456"/>
      <c r="CR79" s="456"/>
      <c r="CS79" s="456"/>
      <c r="CT79" s="456"/>
      <c r="CU79" s="456"/>
      <c r="CV79" s="456"/>
      <c r="CW79" s="456"/>
      <c r="CX79" s="456"/>
      <c r="CY79" s="456"/>
      <c r="CZ79" s="456"/>
      <c r="DA79" s="456"/>
      <c r="DB79" s="456"/>
      <c r="DC79" s="456"/>
      <c r="DD79" s="456"/>
      <c r="DE79" s="456"/>
      <c r="DF79" s="456"/>
      <c r="DG79" s="456"/>
      <c r="DH79" s="456"/>
      <c r="DI79" s="456"/>
      <c r="DJ79" s="456"/>
      <c r="DK79" s="456"/>
      <c r="DL79" s="456"/>
      <c r="DM79" s="456"/>
      <c r="DN79" s="456"/>
      <c r="DO79" s="456"/>
      <c r="DP79" s="456"/>
      <c r="DQ79" s="456"/>
      <c r="DR79" s="456"/>
      <c r="DS79" s="456"/>
      <c r="DT79" s="456"/>
      <c r="DU79" s="456"/>
      <c r="DV79" s="456"/>
      <c r="DW79" s="456"/>
      <c r="DX79" s="456"/>
      <c r="DY79" s="456"/>
      <c r="DZ79" s="456"/>
      <c r="EA79" s="456"/>
      <c r="EB79" s="456"/>
      <c r="EC79" s="456"/>
      <c r="ED79" s="456"/>
      <c r="EE79" s="456"/>
      <c r="EF79" s="456"/>
      <c r="EG79" s="456"/>
      <c r="EH79" s="456"/>
      <c r="EI79" s="456"/>
      <c r="EJ79" s="456"/>
      <c r="EK79" s="456"/>
      <c r="EL79" s="456"/>
      <c r="EM79" s="456"/>
      <c r="EN79" s="456"/>
      <c r="EO79" s="456"/>
      <c r="EP79" s="456"/>
      <c r="EQ79" s="456"/>
      <c r="ER79" s="456"/>
      <c r="ES79" s="456"/>
      <c r="ET79" s="456"/>
      <c r="EU79" s="456"/>
      <c r="EV79" s="456"/>
      <c r="EW79" s="456"/>
      <c r="EX79" s="456"/>
      <c r="EY79" s="456"/>
      <c r="EZ79" s="456"/>
      <c r="FA79" s="456"/>
      <c r="FB79" s="456"/>
      <c r="FC79" s="456"/>
      <c r="FD79" s="456"/>
      <c r="FE79" s="456"/>
      <c r="FF79" s="456"/>
      <c r="FG79" s="456"/>
      <c r="FH79" s="456"/>
      <c r="FI79" s="456"/>
      <c r="FJ79" s="456"/>
      <c r="FK79" s="456"/>
      <c r="FL79" s="456"/>
      <c r="FM79" s="456"/>
      <c r="FN79" s="456"/>
      <c r="FO79" s="456"/>
      <c r="FP79" s="456"/>
      <c r="FQ79" s="456"/>
      <c r="FR79" s="456"/>
      <c r="FS79" s="456"/>
      <c r="FT79" s="456"/>
      <c r="FU79" s="456"/>
      <c r="FV79" s="456"/>
      <c r="FW79" s="456"/>
      <c r="FX79" s="456"/>
      <c r="FY79" s="456"/>
      <c r="FZ79" s="456"/>
      <c r="GA79" s="456"/>
      <c r="GB79" s="456"/>
      <c r="GC79" s="456"/>
      <c r="GD79" s="456"/>
      <c r="GE79" s="456"/>
      <c r="GF79" s="456"/>
      <c r="GG79" s="456"/>
      <c r="GH79" s="456"/>
      <c r="GI79" s="456"/>
      <c r="GJ79" s="456"/>
      <c r="GK79" s="456"/>
      <c r="GL79" s="456"/>
      <c r="GM79" s="456"/>
      <c r="GN79" s="456"/>
      <c r="GO79" s="456"/>
      <c r="GP79" s="456"/>
      <c r="GQ79" s="456"/>
      <c r="GR79" s="456"/>
      <c r="GS79" s="456"/>
      <c r="GT79" s="456"/>
      <c r="GU79" s="456"/>
      <c r="GV79" s="456"/>
      <c r="GW79" s="456"/>
      <c r="GX79" s="456"/>
      <c r="GY79" s="456"/>
      <c r="GZ79" s="456"/>
      <c r="HA79" s="456"/>
      <c r="HB79" s="456"/>
      <c r="HC79" s="456"/>
      <c r="HD79" s="456"/>
      <c r="HE79" s="456"/>
      <c r="HF79" s="456"/>
      <c r="HG79" s="456"/>
      <c r="HH79" s="456"/>
      <c r="HI79" s="456"/>
      <c r="HJ79" s="456"/>
      <c r="HK79" s="456"/>
      <c r="HL79" s="456"/>
      <c r="HM79" s="456"/>
      <c r="HN79" s="456"/>
      <c r="HO79" s="456"/>
      <c r="HP79" s="456"/>
      <c r="HQ79" s="456"/>
      <c r="HR79" s="456"/>
      <c r="HS79" s="456"/>
      <c r="HT79" s="456"/>
      <c r="HU79" s="456"/>
      <c r="HV79" s="456"/>
      <c r="HW79" s="456"/>
      <c r="HX79" s="456"/>
      <c r="HY79" s="456"/>
      <c r="HZ79" s="456"/>
      <c r="IA79" s="456"/>
      <c r="IB79" s="456"/>
      <c r="IC79" s="456"/>
      <c r="ID79" s="456"/>
      <c r="IE79" s="456"/>
      <c r="IF79" s="456"/>
      <c r="IG79" s="456"/>
      <c r="IH79" s="456"/>
      <c r="II79" s="456"/>
      <c r="IJ79" s="456"/>
      <c r="IK79" s="456"/>
      <c r="IL79" s="456"/>
      <c r="IM79" s="456"/>
    </row>
    <row r="80" spans="6:247" x14ac:dyDescent="0.2">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6"/>
      <c r="AY80" s="456"/>
      <c r="AZ80" s="456"/>
      <c r="BA80" s="456"/>
      <c r="BB80" s="456"/>
      <c r="BC80" s="456"/>
      <c r="BD80" s="456"/>
      <c r="BE80" s="456"/>
      <c r="BF80" s="456"/>
      <c r="BG80" s="456"/>
      <c r="BH80" s="456"/>
      <c r="BI80" s="456"/>
      <c r="BJ80" s="456"/>
      <c r="BK80" s="456"/>
      <c r="BL80" s="456"/>
      <c r="BM80" s="456"/>
      <c r="BN80" s="456"/>
      <c r="BO80" s="456"/>
      <c r="BP80" s="456"/>
      <c r="BQ80" s="456"/>
      <c r="BR80" s="456"/>
      <c r="BS80" s="456"/>
      <c r="BT80" s="456"/>
      <c r="BU80" s="456"/>
      <c r="BV80" s="456"/>
      <c r="BW80" s="456"/>
      <c r="BX80" s="456"/>
      <c r="BY80" s="456"/>
      <c r="BZ80" s="456"/>
      <c r="CA80" s="456"/>
      <c r="CB80" s="456"/>
      <c r="CC80" s="456"/>
      <c r="CD80" s="456"/>
      <c r="CE80" s="456"/>
      <c r="CF80" s="456"/>
      <c r="CG80" s="456"/>
      <c r="CH80" s="456"/>
      <c r="CI80" s="456"/>
      <c r="CJ80" s="456"/>
      <c r="CK80" s="456"/>
      <c r="CL80" s="456"/>
      <c r="CM80" s="456"/>
      <c r="CN80" s="456"/>
      <c r="CO80" s="456"/>
      <c r="CP80" s="456"/>
      <c r="CQ80" s="456"/>
      <c r="CR80" s="456"/>
      <c r="CS80" s="456"/>
      <c r="CT80" s="456"/>
      <c r="CU80" s="456"/>
      <c r="CV80" s="456"/>
      <c r="CW80" s="456"/>
      <c r="CX80" s="456"/>
      <c r="CY80" s="456"/>
      <c r="CZ80" s="456"/>
      <c r="DA80" s="456"/>
      <c r="DB80" s="456"/>
      <c r="DC80" s="456"/>
      <c r="DD80" s="456"/>
      <c r="DE80" s="456"/>
      <c r="DF80" s="456"/>
      <c r="DG80" s="456"/>
      <c r="DH80" s="456"/>
      <c r="DI80" s="456"/>
      <c r="DJ80" s="456"/>
      <c r="DK80" s="456"/>
      <c r="DL80" s="456"/>
      <c r="DM80" s="456"/>
      <c r="DN80" s="456"/>
      <c r="DO80" s="456"/>
      <c r="DP80" s="456"/>
      <c r="DQ80" s="456"/>
      <c r="DR80" s="456"/>
      <c r="DS80" s="456"/>
      <c r="DT80" s="456"/>
      <c r="DU80" s="456"/>
      <c r="DV80" s="456"/>
      <c r="DW80" s="456"/>
      <c r="DX80" s="456"/>
      <c r="DY80" s="456"/>
      <c r="DZ80" s="456"/>
      <c r="EA80" s="456"/>
      <c r="EB80" s="456"/>
      <c r="EC80" s="456"/>
      <c r="ED80" s="456"/>
      <c r="EE80" s="456"/>
      <c r="EF80" s="456"/>
      <c r="EG80" s="456"/>
      <c r="EH80" s="456"/>
      <c r="EI80" s="456"/>
      <c r="EJ80" s="456"/>
      <c r="EK80" s="456"/>
      <c r="EL80" s="456"/>
      <c r="EM80" s="456"/>
      <c r="EN80" s="456"/>
      <c r="EO80" s="456"/>
      <c r="EP80" s="456"/>
      <c r="EQ80" s="456"/>
      <c r="ER80" s="456"/>
      <c r="ES80" s="456"/>
      <c r="ET80" s="456"/>
      <c r="EU80" s="456"/>
      <c r="EV80" s="456"/>
      <c r="EW80" s="456"/>
      <c r="EX80" s="456"/>
      <c r="EY80" s="456"/>
      <c r="EZ80" s="456"/>
      <c r="FA80" s="456"/>
      <c r="FB80" s="456"/>
      <c r="FC80" s="456"/>
      <c r="FD80" s="456"/>
      <c r="FE80" s="456"/>
      <c r="FF80" s="456"/>
      <c r="FG80" s="456"/>
      <c r="FH80" s="456"/>
      <c r="FI80" s="456"/>
      <c r="FJ80" s="456"/>
      <c r="FK80" s="456"/>
      <c r="FL80" s="456"/>
      <c r="FM80" s="456"/>
      <c r="FN80" s="456"/>
      <c r="FO80" s="456"/>
      <c r="FP80" s="456"/>
      <c r="FQ80" s="456"/>
      <c r="FR80" s="456"/>
      <c r="FS80" s="456"/>
      <c r="FT80" s="456"/>
      <c r="FU80" s="456"/>
      <c r="FV80" s="456"/>
      <c r="FW80" s="456"/>
      <c r="FX80" s="456"/>
      <c r="FY80" s="456"/>
      <c r="FZ80" s="456"/>
      <c r="GA80" s="456"/>
      <c r="GB80" s="456"/>
      <c r="GC80" s="456"/>
      <c r="GD80" s="456"/>
      <c r="GE80" s="456"/>
      <c r="GF80" s="456"/>
      <c r="GG80" s="456"/>
      <c r="GH80" s="456"/>
      <c r="GI80" s="456"/>
      <c r="GJ80" s="456"/>
      <c r="GK80" s="456"/>
      <c r="GL80" s="456"/>
      <c r="GM80" s="456"/>
      <c r="GN80" s="456"/>
      <c r="GO80" s="456"/>
      <c r="GP80" s="456"/>
      <c r="GQ80" s="456"/>
      <c r="GR80" s="456"/>
      <c r="GS80" s="456"/>
      <c r="GT80" s="456"/>
      <c r="GU80" s="456"/>
      <c r="GV80" s="456"/>
      <c r="GW80" s="456"/>
      <c r="GX80" s="456"/>
      <c r="GY80" s="456"/>
      <c r="GZ80" s="456"/>
      <c r="HA80" s="456"/>
      <c r="HB80" s="456"/>
      <c r="HC80" s="456"/>
      <c r="HD80" s="456"/>
      <c r="HE80" s="456"/>
      <c r="HF80" s="456"/>
      <c r="HG80" s="456"/>
      <c r="HH80" s="456"/>
      <c r="HI80" s="456"/>
      <c r="HJ80" s="456"/>
      <c r="HK80" s="456"/>
      <c r="HL80" s="456"/>
      <c r="HM80" s="456"/>
      <c r="HN80" s="456"/>
      <c r="HO80" s="456"/>
      <c r="HP80" s="456"/>
      <c r="HQ80" s="456"/>
      <c r="HR80" s="456"/>
      <c r="HS80" s="456"/>
      <c r="HT80" s="456"/>
      <c r="HU80" s="456"/>
      <c r="HV80" s="456"/>
      <c r="HW80" s="456"/>
      <c r="HX80" s="456"/>
      <c r="HY80" s="456"/>
      <c r="HZ80" s="456"/>
      <c r="IA80" s="456"/>
      <c r="IB80" s="456"/>
      <c r="IC80" s="456"/>
      <c r="ID80" s="456"/>
      <c r="IE80" s="456"/>
      <c r="IF80" s="456"/>
      <c r="IG80" s="456"/>
      <c r="IH80" s="456"/>
      <c r="II80" s="456"/>
      <c r="IJ80" s="456"/>
      <c r="IK80" s="456"/>
      <c r="IL80" s="456"/>
      <c r="IM80" s="456"/>
    </row>
    <row r="81" spans="6:247" x14ac:dyDescent="0.2">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56"/>
      <c r="AY81" s="456"/>
      <c r="AZ81" s="456"/>
      <c r="BA81" s="456"/>
      <c r="BB81" s="456"/>
      <c r="BC81" s="456"/>
      <c r="BD81" s="456"/>
      <c r="BE81" s="456"/>
      <c r="BF81" s="456"/>
      <c r="BG81" s="456"/>
      <c r="BH81" s="456"/>
      <c r="BI81" s="456"/>
      <c r="BJ81" s="456"/>
      <c r="BK81" s="456"/>
      <c r="BL81" s="456"/>
      <c r="BM81" s="456"/>
      <c r="BN81" s="456"/>
      <c r="BO81" s="456"/>
      <c r="BP81" s="456"/>
      <c r="BQ81" s="456"/>
      <c r="BR81" s="456"/>
      <c r="BS81" s="456"/>
      <c r="BT81" s="456"/>
      <c r="BU81" s="456"/>
      <c r="BV81" s="456"/>
      <c r="BW81" s="456"/>
      <c r="BX81" s="456"/>
      <c r="BY81" s="456"/>
      <c r="BZ81" s="456"/>
      <c r="CA81" s="456"/>
      <c r="CB81" s="456"/>
      <c r="CC81" s="456"/>
      <c r="CD81" s="456"/>
      <c r="CE81" s="456"/>
      <c r="CF81" s="456"/>
      <c r="CG81" s="456"/>
      <c r="CH81" s="456"/>
      <c r="CI81" s="456"/>
      <c r="CJ81" s="456"/>
      <c r="CK81" s="456"/>
      <c r="CL81" s="456"/>
      <c r="CM81" s="456"/>
      <c r="CN81" s="456"/>
      <c r="CO81" s="456"/>
      <c r="CP81" s="456"/>
      <c r="CQ81" s="456"/>
      <c r="CR81" s="456"/>
      <c r="CS81" s="456"/>
      <c r="CT81" s="456"/>
      <c r="CU81" s="456"/>
      <c r="CV81" s="456"/>
      <c r="CW81" s="456"/>
      <c r="CX81" s="456"/>
      <c r="CY81" s="456"/>
      <c r="CZ81" s="456"/>
      <c r="DA81" s="456"/>
      <c r="DB81" s="456"/>
      <c r="DC81" s="456"/>
      <c r="DD81" s="456"/>
      <c r="DE81" s="456"/>
      <c r="DF81" s="456"/>
      <c r="DG81" s="456"/>
      <c r="DH81" s="456"/>
      <c r="DI81" s="456"/>
      <c r="DJ81" s="456"/>
      <c r="DK81" s="456"/>
      <c r="DL81" s="456"/>
      <c r="DM81" s="456"/>
      <c r="DN81" s="456"/>
      <c r="DO81" s="456"/>
      <c r="DP81" s="456"/>
      <c r="DQ81" s="456"/>
      <c r="DR81" s="456"/>
      <c r="DS81" s="456"/>
      <c r="DT81" s="456"/>
      <c r="DU81" s="456"/>
      <c r="DV81" s="456"/>
      <c r="DW81" s="456"/>
      <c r="DX81" s="456"/>
      <c r="DY81" s="456"/>
      <c r="DZ81" s="456"/>
      <c r="EA81" s="456"/>
      <c r="EB81" s="456"/>
      <c r="EC81" s="456"/>
      <c r="ED81" s="456"/>
      <c r="EE81" s="456"/>
      <c r="EF81" s="456"/>
      <c r="EG81" s="456"/>
      <c r="EH81" s="456"/>
      <c r="EI81" s="456"/>
      <c r="EJ81" s="456"/>
      <c r="EK81" s="456"/>
      <c r="EL81" s="456"/>
      <c r="EM81" s="456"/>
      <c r="EN81" s="456"/>
      <c r="EO81" s="456"/>
      <c r="EP81" s="456"/>
      <c r="EQ81" s="456"/>
      <c r="ER81" s="456"/>
      <c r="ES81" s="456"/>
      <c r="ET81" s="456"/>
      <c r="EU81" s="456"/>
      <c r="EV81" s="456"/>
      <c r="EW81" s="456"/>
      <c r="EX81" s="456"/>
      <c r="EY81" s="456"/>
      <c r="EZ81" s="456"/>
      <c r="FA81" s="456"/>
      <c r="FB81" s="456"/>
      <c r="FC81" s="456"/>
      <c r="FD81" s="456"/>
      <c r="FE81" s="456"/>
      <c r="FF81" s="456"/>
      <c r="FG81" s="456"/>
      <c r="FH81" s="456"/>
      <c r="FI81" s="456"/>
      <c r="FJ81" s="456"/>
      <c r="FK81" s="456"/>
      <c r="FL81" s="456"/>
      <c r="FM81" s="456"/>
      <c r="FN81" s="456"/>
      <c r="FO81" s="456"/>
      <c r="FP81" s="456"/>
      <c r="FQ81" s="456"/>
      <c r="FR81" s="456"/>
      <c r="FS81" s="456"/>
      <c r="FT81" s="456"/>
      <c r="FU81" s="456"/>
      <c r="FV81" s="456"/>
      <c r="FW81" s="456"/>
      <c r="FX81" s="456"/>
      <c r="FY81" s="456"/>
      <c r="FZ81" s="456"/>
      <c r="GA81" s="456"/>
      <c r="GB81" s="456"/>
      <c r="GC81" s="456"/>
      <c r="GD81" s="456"/>
      <c r="GE81" s="456"/>
      <c r="GF81" s="456"/>
      <c r="GG81" s="456"/>
      <c r="GH81" s="456"/>
      <c r="GI81" s="456"/>
      <c r="GJ81" s="456"/>
      <c r="GK81" s="456"/>
      <c r="GL81" s="456"/>
      <c r="GM81" s="456"/>
      <c r="GN81" s="456"/>
      <c r="GO81" s="456"/>
      <c r="GP81" s="456"/>
      <c r="GQ81" s="456"/>
      <c r="GR81" s="456"/>
      <c r="GS81" s="456"/>
      <c r="GT81" s="456"/>
      <c r="GU81" s="456"/>
      <c r="GV81" s="456"/>
      <c r="GW81" s="456"/>
      <c r="GX81" s="456"/>
      <c r="GY81" s="456"/>
      <c r="GZ81" s="456"/>
      <c r="HA81" s="456"/>
      <c r="HB81" s="456"/>
      <c r="HC81" s="456"/>
      <c r="HD81" s="456"/>
      <c r="HE81" s="456"/>
      <c r="HF81" s="456"/>
      <c r="HG81" s="456"/>
      <c r="HH81" s="456"/>
      <c r="HI81" s="456"/>
      <c r="HJ81" s="456"/>
      <c r="HK81" s="456"/>
      <c r="HL81" s="456"/>
      <c r="HM81" s="456"/>
      <c r="HN81" s="456"/>
      <c r="HO81" s="456"/>
      <c r="HP81" s="456"/>
      <c r="HQ81" s="456"/>
      <c r="HR81" s="456"/>
      <c r="HS81" s="456"/>
      <c r="HT81" s="456"/>
      <c r="HU81" s="456"/>
      <c r="HV81" s="456"/>
      <c r="HW81" s="456"/>
      <c r="HX81" s="456"/>
      <c r="HY81" s="456"/>
      <c r="HZ81" s="456"/>
      <c r="IA81" s="456"/>
      <c r="IB81" s="456"/>
      <c r="IC81" s="456"/>
      <c r="ID81" s="456"/>
      <c r="IE81" s="456"/>
      <c r="IF81" s="456"/>
      <c r="IG81" s="456"/>
      <c r="IH81" s="456"/>
      <c r="II81" s="456"/>
      <c r="IJ81" s="456"/>
      <c r="IK81" s="456"/>
      <c r="IL81" s="456"/>
      <c r="IM81" s="456"/>
    </row>
    <row r="82" spans="6:247" x14ac:dyDescent="0.2">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BB82" s="456"/>
      <c r="BC82" s="456"/>
      <c r="BD82" s="456"/>
      <c r="BE82" s="456"/>
      <c r="BF82" s="456"/>
      <c r="BG82" s="456"/>
      <c r="BH82" s="456"/>
      <c r="BI82" s="456"/>
      <c r="BJ82" s="456"/>
      <c r="BK82" s="456"/>
      <c r="BL82" s="456"/>
      <c r="BM82" s="456"/>
      <c r="BN82" s="456"/>
      <c r="BO82" s="456"/>
      <c r="BP82" s="456"/>
      <c r="BQ82" s="456"/>
      <c r="BR82" s="456"/>
      <c r="BS82" s="456"/>
      <c r="BT82" s="456"/>
      <c r="BU82" s="456"/>
      <c r="BV82" s="456"/>
      <c r="BW82" s="456"/>
      <c r="BX82" s="456"/>
      <c r="BY82" s="456"/>
      <c r="BZ82" s="456"/>
      <c r="CA82" s="456"/>
      <c r="CB82" s="456"/>
      <c r="CC82" s="456"/>
      <c r="CD82" s="456"/>
      <c r="CE82" s="456"/>
      <c r="CF82" s="456"/>
      <c r="CG82" s="456"/>
      <c r="CH82" s="456"/>
      <c r="CI82" s="456"/>
      <c r="CJ82" s="456"/>
      <c r="CK82" s="456"/>
      <c r="CL82" s="456"/>
      <c r="CM82" s="456"/>
      <c r="CN82" s="456"/>
      <c r="CO82" s="456"/>
      <c r="CP82" s="456"/>
      <c r="CQ82" s="456"/>
      <c r="CR82" s="456"/>
      <c r="CS82" s="456"/>
      <c r="CT82" s="456"/>
      <c r="CU82" s="456"/>
      <c r="CV82" s="456"/>
      <c r="CW82" s="456"/>
      <c r="CX82" s="456"/>
      <c r="CY82" s="456"/>
      <c r="CZ82" s="456"/>
      <c r="DA82" s="456"/>
      <c r="DB82" s="456"/>
      <c r="DC82" s="456"/>
      <c r="DD82" s="456"/>
      <c r="DE82" s="456"/>
      <c r="DF82" s="456"/>
      <c r="DG82" s="456"/>
      <c r="DH82" s="456"/>
      <c r="DI82" s="456"/>
      <c r="DJ82" s="456"/>
      <c r="DK82" s="456"/>
      <c r="DL82" s="456"/>
      <c r="DM82" s="456"/>
      <c r="DN82" s="456"/>
      <c r="DO82" s="456"/>
      <c r="DP82" s="456"/>
      <c r="DQ82" s="456"/>
      <c r="DR82" s="456"/>
      <c r="DS82" s="456"/>
      <c r="DT82" s="456"/>
      <c r="DU82" s="456"/>
      <c r="DV82" s="456"/>
      <c r="DW82" s="456"/>
      <c r="DX82" s="456"/>
      <c r="DY82" s="456"/>
      <c r="DZ82" s="456"/>
      <c r="EA82" s="456"/>
      <c r="EB82" s="456"/>
      <c r="EC82" s="456"/>
      <c r="ED82" s="456"/>
      <c r="EE82" s="456"/>
      <c r="EF82" s="456"/>
      <c r="EG82" s="456"/>
      <c r="EH82" s="456"/>
      <c r="EI82" s="456"/>
      <c r="EJ82" s="456"/>
      <c r="EK82" s="456"/>
      <c r="EL82" s="456"/>
      <c r="EM82" s="456"/>
      <c r="EN82" s="456"/>
      <c r="EO82" s="456"/>
      <c r="EP82" s="456"/>
      <c r="EQ82" s="456"/>
      <c r="ER82" s="456"/>
      <c r="ES82" s="456"/>
      <c r="ET82" s="456"/>
      <c r="EU82" s="456"/>
      <c r="EV82" s="456"/>
      <c r="EW82" s="456"/>
      <c r="EX82" s="456"/>
      <c r="EY82" s="456"/>
      <c r="EZ82" s="456"/>
      <c r="FA82" s="456"/>
      <c r="FB82" s="456"/>
      <c r="FC82" s="456"/>
      <c r="FD82" s="456"/>
      <c r="FE82" s="456"/>
      <c r="FF82" s="456"/>
      <c r="FG82" s="456"/>
      <c r="FH82" s="456"/>
      <c r="FI82" s="456"/>
      <c r="FJ82" s="456"/>
      <c r="FK82" s="456"/>
      <c r="FL82" s="456"/>
      <c r="FM82" s="456"/>
      <c r="FN82" s="456"/>
      <c r="FO82" s="456"/>
      <c r="FP82" s="456"/>
      <c r="FQ82" s="456"/>
      <c r="FR82" s="456"/>
      <c r="FS82" s="456"/>
      <c r="FT82" s="456"/>
      <c r="FU82" s="456"/>
      <c r="FV82" s="456"/>
      <c r="FW82" s="456"/>
      <c r="FX82" s="456"/>
      <c r="FY82" s="456"/>
      <c r="FZ82" s="456"/>
      <c r="GA82" s="456"/>
      <c r="GB82" s="456"/>
      <c r="GC82" s="456"/>
      <c r="GD82" s="456"/>
      <c r="GE82" s="456"/>
      <c r="GF82" s="456"/>
      <c r="GG82" s="456"/>
      <c r="GH82" s="456"/>
      <c r="GI82" s="456"/>
      <c r="GJ82" s="456"/>
      <c r="GK82" s="456"/>
      <c r="GL82" s="456"/>
      <c r="GM82" s="456"/>
      <c r="GN82" s="456"/>
      <c r="GO82" s="456"/>
      <c r="GP82" s="456"/>
      <c r="GQ82" s="456"/>
      <c r="GR82" s="456"/>
      <c r="GS82" s="456"/>
      <c r="GT82" s="456"/>
      <c r="GU82" s="456"/>
      <c r="GV82" s="456"/>
      <c r="GW82" s="456"/>
      <c r="GX82" s="456"/>
      <c r="GY82" s="456"/>
      <c r="GZ82" s="456"/>
      <c r="HA82" s="456"/>
      <c r="HB82" s="456"/>
      <c r="HC82" s="456"/>
      <c r="HD82" s="456"/>
      <c r="HE82" s="456"/>
      <c r="HF82" s="456"/>
      <c r="HG82" s="456"/>
      <c r="HH82" s="456"/>
      <c r="HI82" s="456"/>
      <c r="HJ82" s="456"/>
      <c r="HK82" s="456"/>
      <c r="HL82" s="456"/>
      <c r="HM82" s="456"/>
      <c r="HN82" s="456"/>
      <c r="HO82" s="456"/>
      <c r="HP82" s="456"/>
      <c r="HQ82" s="456"/>
      <c r="HR82" s="456"/>
      <c r="HS82" s="456"/>
      <c r="HT82" s="456"/>
      <c r="HU82" s="456"/>
      <c r="HV82" s="456"/>
      <c r="HW82" s="456"/>
      <c r="HX82" s="456"/>
      <c r="HY82" s="456"/>
      <c r="HZ82" s="456"/>
      <c r="IA82" s="456"/>
      <c r="IB82" s="456"/>
      <c r="IC82" s="456"/>
      <c r="ID82" s="456"/>
      <c r="IE82" s="456"/>
      <c r="IF82" s="456"/>
      <c r="IG82" s="456"/>
      <c r="IH82" s="456"/>
      <c r="II82" s="456"/>
      <c r="IJ82" s="456"/>
      <c r="IK82" s="456"/>
      <c r="IL82" s="456"/>
      <c r="IM82" s="456"/>
    </row>
    <row r="83" spans="6:247" x14ac:dyDescent="0.2">
      <c r="F83" s="456"/>
      <c r="G83" s="456">
        <f>1687-1991</f>
        <v>-304</v>
      </c>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6"/>
      <c r="AY83" s="456"/>
      <c r="AZ83" s="456"/>
      <c r="BA83" s="456"/>
      <c r="BB83" s="456"/>
      <c r="BC83" s="456"/>
      <c r="BD83" s="456"/>
      <c r="BE83" s="456"/>
      <c r="BF83" s="456"/>
      <c r="BG83" s="456"/>
      <c r="BH83" s="456"/>
      <c r="BI83" s="456"/>
      <c r="BJ83" s="456"/>
      <c r="BK83" s="456"/>
      <c r="BL83" s="456"/>
      <c r="BM83" s="456"/>
      <c r="BN83" s="456"/>
      <c r="BO83" s="456"/>
      <c r="BP83" s="456"/>
      <c r="BQ83" s="456"/>
      <c r="BR83" s="456"/>
      <c r="BS83" s="456"/>
      <c r="BT83" s="456"/>
      <c r="BU83" s="456"/>
      <c r="BV83" s="456"/>
      <c r="BW83" s="456"/>
      <c r="BX83" s="456"/>
      <c r="BY83" s="456"/>
      <c r="BZ83" s="456"/>
      <c r="CA83" s="456"/>
      <c r="CB83" s="456"/>
      <c r="CC83" s="456"/>
      <c r="CD83" s="456"/>
      <c r="CE83" s="456"/>
      <c r="CF83" s="456"/>
      <c r="CG83" s="456"/>
      <c r="CH83" s="456"/>
      <c r="CI83" s="456"/>
      <c r="CJ83" s="456"/>
      <c r="CK83" s="456"/>
      <c r="CL83" s="456"/>
      <c r="CM83" s="456"/>
      <c r="CN83" s="456"/>
      <c r="CO83" s="456"/>
      <c r="CP83" s="456"/>
      <c r="CQ83" s="456"/>
      <c r="CR83" s="456"/>
      <c r="CS83" s="456"/>
      <c r="CT83" s="456"/>
      <c r="CU83" s="456"/>
      <c r="CV83" s="456"/>
      <c r="CW83" s="456"/>
      <c r="CX83" s="456"/>
      <c r="CY83" s="456"/>
      <c r="CZ83" s="456"/>
      <c r="DA83" s="456"/>
      <c r="DB83" s="456"/>
      <c r="DC83" s="456"/>
      <c r="DD83" s="456"/>
      <c r="DE83" s="456"/>
      <c r="DF83" s="456"/>
      <c r="DG83" s="456"/>
      <c r="DH83" s="456"/>
      <c r="DI83" s="456"/>
      <c r="DJ83" s="456"/>
      <c r="DK83" s="456"/>
      <c r="DL83" s="456"/>
      <c r="DM83" s="456"/>
      <c r="DN83" s="456"/>
      <c r="DO83" s="456"/>
      <c r="DP83" s="456"/>
      <c r="DQ83" s="456"/>
      <c r="DR83" s="456"/>
      <c r="DS83" s="456"/>
      <c r="DT83" s="456"/>
      <c r="DU83" s="456"/>
      <c r="DV83" s="456"/>
      <c r="DW83" s="456"/>
      <c r="DX83" s="456"/>
      <c r="DY83" s="456"/>
      <c r="DZ83" s="456"/>
      <c r="EA83" s="456"/>
      <c r="EB83" s="456"/>
      <c r="EC83" s="456"/>
      <c r="ED83" s="456"/>
      <c r="EE83" s="456"/>
      <c r="EF83" s="456"/>
      <c r="EG83" s="456"/>
      <c r="EH83" s="456"/>
      <c r="EI83" s="456"/>
      <c r="EJ83" s="456"/>
      <c r="EK83" s="456"/>
      <c r="EL83" s="456"/>
      <c r="EM83" s="456"/>
      <c r="EN83" s="456"/>
      <c r="EO83" s="456"/>
      <c r="EP83" s="456"/>
      <c r="EQ83" s="456"/>
      <c r="ER83" s="456"/>
      <c r="ES83" s="456"/>
      <c r="ET83" s="456"/>
      <c r="EU83" s="456"/>
      <c r="EV83" s="456"/>
      <c r="EW83" s="456"/>
      <c r="EX83" s="456"/>
      <c r="EY83" s="456"/>
      <c r="EZ83" s="456"/>
      <c r="FA83" s="456"/>
      <c r="FB83" s="456"/>
      <c r="FC83" s="456"/>
      <c r="FD83" s="456"/>
      <c r="FE83" s="456"/>
      <c r="FF83" s="456"/>
      <c r="FG83" s="456"/>
      <c r="FH83" s="456"/>
      <c r="FI83" s="456"/>
      <c r="FJ83" s="456"/>
      <c r="FK83" s="456"/>
      <c r="FL83" s="456"/>
      <c r="FM83" s="456"/>
      <c r="FN83" s="456"/>
      <c r="FO83" s="456"/>
      <c r="FP83" s="456"/>
      <c r="FQ83" s="456"/>
      <c r="FR83" s="456"/>
      <c r="FS83" s="456"/>
      <c r="FT83" s="456"/>
      <c r="FU83" s="456"/>
      <c r="FV83" s="456"/>
      <c r="FW83" s="456"/>
      <c r="FX83" s="456"/>
      <c r="FY83" s="456"/>
      <c r="FZ83" s="456"/>
      <c r="GA83" s="456"/>
      <c r="GB83" s="456"/>
      <c r="GC83" s="456"/>
      <c r="GD83" s="456"/>
      <c r="GE83" s="456"/>
      <c r="GF83" s="456"/>
      <c r="GG83" s="456"/>
      <c r="GH83" s="456"/>
      <c r="GI83" s="456"/>
      <c r="GJ83" s="456"/>
      <c r="GK83" s="456"/>
      <c r="GL83" s="456"/>
      <c r="GM83" s="456"/>
      <c r="GN83" s="456"/>
      <c r="GO83" s="456"/>
      <c r="GP83" s="456"/>
      <c r="GQ83" s="456"/>
      <c r="GR83" s="456"/>
      <c r="GS83" s="456"/>
      <c r="GT83" s="456"/>
      <c r="GU83" s="456"/>
      <c r="GV83" s="456"/>
      <c r="GW83" s="456"/>
      <c r="GX83" s="456"/>
      <c r="GY83" s="456"/>
      <c r="GZ83" s="456"/>
      <c r="HA83" s="456"/>
      <c r="HB83" s="456"/>
      <c r="HC83" s="456"/>
      <c r="HD83" s="456"/>
      <c r="HE83" s="456"/>
      <c r="HF83" s="456"/>
      <c r="HG83" s="456"/>
      <c r="HH83" s="456"/>
      <c r="HI83" s="456"/>
      <c r="HJ83" s="456"/>
      <c r="HK83" s="456"/>
      <c r="HL83" s="456"/>
      <c r="HM83" s="456"/>
      <c r="HN83" s="456"/>
      <c r="HO83" s="456"/>
      <c r="HP83" s="456"/>
      <c r="HQ83" s="456"/>
      <c r="HR83" s="456"/>
      <c r="HS83" s="456"/>
      <c r="HT83" s="456"/>
      <c r="HU83" s="456"/>
      <c r="HV83" s="456"/>
      <c r="HW83" s="456"/>
      <c r="HX83" s="456"/>
      <c r="HY83" s="456"/>
      <c r="HZ83" s="456"/>
      <c r="IA83" s="456"/>
      <c r="IB83" s="456"/>
      <c r="IC83" s="456"/>
      <c r="ID83" s="456"/>
      <c r="IE83" s="456"/>
      <c r="IF83" s="456"/>
      <c r="IG83" s="456"/>
      <c r="IH83" s="456"/>
      <c r="II83" s="456"/>
      <c r="IJ83" s="456"/>
      <c r="IK83" s="456"/>
      <c r="IL83" s="456"/>
      <c r="IM83" s="456"/>
    </row>
    <row r="84" spans="6:247" x14ac:dyDescent="0.2">
      <c r="F84" s="456"/>
      <c r="G84" s="456">
        <f>G83*160</f>
        <v>-48640</v>
      </c>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6"/>
      <c r="AY84" s="456"/>
      <c r="AZ84" s="456"/>
      <c r="BA84" s="456"/>
      <c r="BB84" s="456"/>
      <c r="BC84" s="456"/>
      <c r="BD84" s="456"/>
      <c r="BE84" s="456"/>
      <c r="BF84" s="456"/>
      <c r="BG84" s="456"/>
      <c r="BH84" s="456"/>
      <c r="BI84" s="456"/>
      <c r="BJ84" s="456"/>
      <c r="BK84" s="456"/>
      <c r="BL84" s="456"/>
      <c r="BM84" s="456"/>
      <c r="BN84" s="456"/>
      <c r="BO84" s="456"/>
      <c r="BP84" s="456"/>
      <c r="BQ84" s="456"/>
      <c r="BR84" s="456"/>
      <c r="BS84" s="456"/>
      <c r="BT84" s="456"/>
      <c r="BU84" s="456"/>
      <c r="BV84" s="456"/>
      <c r="BW84" s="456"/>
      <c r="BX84" s="456"/>
      <c r="BY84" s="456"/>
      <c r="BZ84" s="456"/>
      <c r="CA84" s="456"/>
      <c r="CB84" s="456"/>
      <c r="CC84" s="456"/>
      <c r="CD84" s="456"/>
      <c r="CE84" s="456"/>
      <c r="CF84" s="456"/>
      <c r="CG84" s="456"/>
      <c r="CH84" s="456"/>
      <c r="CI84" s="456"/>
      <c r="CJ84" s="456"/>
      <c r="CK84" s="456"/>
      <c r="CL84" s="456"/>
      <c r="CM84" s="456"/>
      <c r="CN84" s="456"/>
      <c r="CO84" s="456"/>
      <c r="CP84" s="456"/>
      <c r="CQ84" s="456"/>
      <c r="CR84" s="456"/>
      <c r="CS84" s="456"/>
      <c r="CT84" s="456"/>
      <c r="CU84" s="456"/>
      <c r="CV84" s="456"/>
      <c r="CW84" s="456"/>
      <c r="CX84" s="456"/>
      <c r="CY84" s="456"/>
      <c r="CZ84" s="456"/>
      <c r="DA84" s="456"/>
      <c r="DB84" s="456"/>
      <c r="DC84" s="456"/>
      <c r="DD84" s="456"/>
      <c r="DE84" s="456"/>
      <c r="DF84" s="456"/>
      <c r="DG84" s="456"/>
      <c r="DH84" s="456"/>
      <c r="DI84" s="456"/>
      <c r="DJ84" s="456"/>
      <c r="DK84" s="456"/>
      <c r="DL84" s="456"/>
      <c r="DM84" s="456"/>
      <c r="DN84" s="456"/>
      <c r="DO84" s="456"/>
      <c r="DP84" s="456"/>
      <c r="DQ84" s="456"/>
      <c r="DR84" s="456"/>
      <c r="DS84" s="456"/>
      <c r="DT84" s="456"/>
      <c r="DU84" s="456"/>
      <c r="DV84" s="456"/>
      <c r="DW84" s="456"/>
      <c r="DX84" s="456"/>
      <c r="DY84" s="456"/>
      <c r="DZ84" s="456"/>
      <c r="EA84" s="456"/>
      <c r="EB84" s="456"/>
      <c r="EC84" s="456"/>
      <c r="ED84" s="456"/>
      <c r="EE84" s="456"/>
      <c r="EF84" s="456"/>
      <c r="EG84" s="456"/>
      <c r="EH84" s="456"/>
      <c r="EI84" s="456"/>
      <c r="EJ84" s="456"/>
      <c r="EK84" s="456"/>
      <c r="EL84" s="456"/>
      <c r="EM84" s="456"/>
      <c r="EN84" s="456"/>
      <c r="EO84" s="456"/>
      <c r="EP84" s="456"/>
      <c r="EQ84" s="456"/>
      <c r="ER84" s="456"/>
      <c r="ES84" s="456"/>
      <c r="ET84" s="456"/>
      <c r="EU84" s="456"/>
      <c r="EV84" s="456"/>
      <c r="EW84" s="456"/>
      <c r="EX84" s="456"/>
      <c r="EY84" s="456"/>
      <c r="EZ84" s="456"/>
      <c r="FA84" s="456"/>
      <c r="FB84" s="456"/>
      <c r="FC84" s="456"/>
      <c r="FD84" s="456"/>
      <c r="FE84" s="456"/>
      <c r="FF84" s="456"/>
      <c r="FG84" s="456"/>
      <c r="FH84" s="456"/>
      <c r="FI84" s="456"/>
      <c r="FJ84" s="456"/>
      <c r="FK84" s="456"/>
      <c r="FL84" s="456"/>
      <c r="FM84" s="456"/>
      <c r="FN84" s="456"/>
      <c r="FO84" s="456"/>
      <c r="FP84" s="456"/>
      <c r="FQ84" s="456"/>
      <c r="FR84" s="456"/>
      <c r="FS84" s="456"/>
      <c r="FT84" s="456"/>
      <c r="FU84" s="456"/>
      <c r="FV84" s="456"/>
      <c r="FW84" s="456"/>
      <c r="FX84" s="456"/>
      <c r="FY84" s="456"/>
      <c r="FZ84" s="456"/>
      <c r="GA84" s="456"/>
      <c r="GB84" s="456"/>
      <c r="GC84" s="456"/>
      <c r="GD84" s="456"/>
      <c r="GE84" s="456"/>
      <c r="GF84" s="456"/>
      <c r="GG84" s="456"/>
      <c r="GH84" s="456"/>
      <c r="GI84" s="456"/>
      <c r="GJ84" s="456"/>
      <c r="GK84" s="456"/>
      <c r="GL84" s="456"/>
      <c r="GM84" s="456"/>
      <c r="GN84" s="456"/>
      <c r="GO84" s="456"/>
      <c r="GP84" s="456"/>
      <c r="GQ84" s="456"/>
      <c r="GR84" s="456"/>
      <c r="GS84" s="456"/>
      <c r="GT84" s="456"/>
      <c r="GU84" s="456"/>
      <c r="GV84" s="456"/>
      <c r="GW84" s="456"/>
      <c r="GX84" s="456"/>
      <c r="GY84" s="456"/>
      <c r="GZ84" s="456"/>
      <c r="HA84" s="456"/>
      <c r="HB84" s="456"/>
      <c r="HC84" s="456"/>
      <c r="HD84" s="456"/>
      <c r="HE84" s="456"/>
      <c r="HF84" s="456"/>
      <c r="HG84" s="456"/>
      <c r="HH84" s="456"/>
      <c r="HI84" s="456"/>
      <c r="HJ84" s="456"/>
      <c r="HK84" s="456"/>
      <c r="HL84" s="456"/>
      <c r="HM84" s="456"/>
      <c r="HN84" s="456"/>
      <c r="HO84" s="456"/>
      <c r="HP84" s="456"/>
      <c r="HQ84" s="456"/>
      <c r="HR84" s="456"/>
      <c r="HS84" s="456"/>
      <c r="HT84" s="456"/>
      <c r="HU84" s="456"/>
      <c r="HV84" s="456"/>
      <c r="HW84" s="456"/>
      <c r="HX84" s="456"/>
      <c r="HY84" s="456"/>
      <c r="HZ84" s="456"/>
      <c r="IA84" s="456"/>
      <c r="IB84" s="456"/>
      <c r="IC84" s="456"/>
      <c r="ID84" s="456"/>
      <c r="IE84" s="456"/>
      <c r="IF84" s="456"/>
      <c r="IG84" s="456"/>
      <c r="IH84" s="456"/>
      <c r="II84" s="456"/>
      <c r="IJ84" s="456"/>
      <c r="IK84" s="456"/>
      <c r="IL84" s="456"/>
      <c r="IM84" s="456"/>
    </row>
    <row r="85" spans="6:247" x14ac:dyDescent="0.2">
      <c r="F85" s="456"/>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S85" s="456"/>
      <c r="AT85" s="456"/>
      <c r="AU85" s="456"/>
      <c r="AV85" s="456"/>
      <c r="AW85" s="456"/>
      <c r="AX85" s="456"/>
      <c r="AY85" s="456"/>
      <c r="AZ85" s="456"/>
      <c r="BA85" s="456"/>
      <c r="BB85" s="456"/>
      <c r="BC85" s="456"/>
      <c r="BD85" s="456"/>
      <c r="BE85" s="456"/>
      <c r="BF85" s="456"/>
      <c r="BG85" s="456"/>
      <c r="BH85" s="456"/>
      <c r="BI85" s="456"/>
      <c r="BJ85" s="456"/>
      <c r="BK85" s="456"/>
      <c r="BL85" s="456"/>
      <c r="BM85" s="456"/>
      <c r="BN85" s="456"/>
      <c r="BO85" s="456"/>
      <c r="BP85" s="456"/>
      <c r="BQ85" s="456"/>
      <c r="BR85" s="456"/>
      <c r="BS85" s="456"/>
      <c r="BT85" s="456"/>
      <c r="BU85" s="456"/>
      <c r="BV85" s="456"/>
      <c r="BW85" s="456"/>
      <c r="BX85" s="456"/>
      <c r="BY85" s="456"/>
      <c r="BZ85" s="456"/>
      <c r="CA85" s="456"/>
      <c r="CB85" s="456"/>
      <c r="CC85" s="456"/>
      <c r="CD85" s="456"/>
      <c r="CE85" s="456"/>
      <c r="CF85" s="456"/>
      <c r="CG85" s="456"/>
      <c r="CH85" s="456"/>
      <c r="CI85" s="456"/>
      <c r="CJ85" s="456"/>
      <c r="CK85" s="456"/>
      <c r="CL85" s="456"/>
      <c r="CM85" s="456"/>
      <c r="CN85" s="456"/>
      <c r="CO85" s="456"/>
      <c r="CP85" s="456"/>
      <c r="CQ85" s="456"/>
      <c r="CR85" s="456"/>
      <c r="CS85" s="456"/>
      <c r="CT85" s="456"/>
      <c r="CU85" s="456"/>
      <c r="CV85" s="456"/>
      <c r="CW85" s="456"/>
      <c r="CX85" s="456"/>
      <c r="CY85" s="456"/>
      <c r="CZ85" s="456"/>
      <c r="DA85" s="456"/>
      <c r="DB85" s="456"/>
      <c r="DC85" s="456"/>
      <c r="DD85" s="456"/>
      <c r="DE85" s="456"/>
      <c r="DF85" s="456"/>
      <c r="DG85" s="456"/>
      <c r="DH85" s="456"/>
      <c r="DI85" s="456"/>
      <c r="DJ85" s="456"/>
      <c r="DK85" s="456"/>
      <c r="DL85" s="456"/>
      <c r="DM85" s="456"/>
      <c r="DN85" s="456"/>
      <c r="DO85" s="456"/>
      <c r="DP85" s="456"/>
      <c r="DQ85" s="456"/>
      <c r="DR85" s="456"/>
      <c r="DS85" s="456"/>
      <c r="DT85" s="456"/>
      <c r="DU85" s="456"/>
      <c r="DV85" s="456"/>
      <c r="DW85" s="456"/>
      <c r="DX85" s="456"/>
      <c r="DY85" s="456"/>
      <c r="DZ85" s="456"/>
      <c r="EA85" s="456"/>
      <c r="EB85" s="456"/>
      <c r="EC85" s="456"/>
      <c r="ED85" s="456"/>
      <c r="EE85" s="456"/>
      <c r="EF85" s="456"/>
      <c r="EG85" s="456"/>
      <c r="EH85" s="456"/>
      <c r="EI85" s="456"/>
      <c r="EJ85" s="456"/>
      <c r="EK85" s="456"/>
      <c r="EL85" s="456"/>
      <c r="EM85" s="456"/>
      <c r="EN85" s="456"/>
      <c r="EO85" s="456"/>
      <c r="EP85" s="456"/>
      <c r="EQ85" s="456"/>
      <c r="ER85" s="456"/>
      <c r="ES85" s="456"/>
      <c r="ET85" s="456"/>
      <c r="EU85" s="456"/>
      <c r="EV85" s="456"/>
      <c r="EW85" s="456"/>
      <c r="EX85" s="456"/>
      <c r="EY85" s="456"/>
      <c r="EZ85" s="456"/>
      <c r="FA85" s="456"/>
      <c r="FB85" s="456"/>
      <c r="FC85" s="456"/>
      <c r="FD85" s="456"/>
      <c r="FE85" s="456"/>
      <c r="FF85" s="456"/>
      <c r="FG85" s="456"/>
      <c r="FH85" s="456"/>
      <c r="FI85" s="456"/>
      <c r="FJ85" s="456"/>
      <c r="FK85" s="456"/>
      <c r="FL85" s="456"/>
      <c r="FM85" s="456"/>
      <c r="FN85" s="456"/>
      <c r="FO85" s="456"/>
      <c r="FP85" s="456"/>
      <c r="FQ85" s="456"/>
      <c r="FR85" s="456"/>
      <c r="FS85" s="456"/>
      <c r="FT85" s="456"/>
      <c r="FU85" s="456"/>
      <c r="FV85" s="456"/>
      <c r="FW85" s="456"/>
      <c r="FX85" s="456"/>
      <c r="FY85" s="456"/>
      <c r="FZ85" s="456"/>
      <c r="GA85" s="456"/>
      <c r="GB85" s="456"/>
      <c r="GC85" s="456"/>
      <c r="GD85" s="456"/>
      <c r="GE85" s="456"/>
      <c r="GF85" s="456"/>
      <c r="GG85" s="456"/>
      <c r="GH85" s="456"/>
      <c r="GI85" s="456"/>
      <c r="GJ85" s="456"/>
      <c r="GK85" s="456"/>
      <c r="GL85" s="456"/>
      <c r="GM85" s="456"/>
      <c r="GN85" s="456"/>
      <c r="GO85" s="456"/>
      <c r="GP85" s="456"/>
      <c r="GQ85" s="456"/>
      <c r="GR85" s="456"/>
      <c r="GS85" s="456"/>
      <c r="GT85" s="456"/>
      <c r="GU85" s="456"/>
      <c r="GV85" s="456"/>
      <c r="GW85" s="456"/>
      <c r="GX85" s="456"/>
      <c r="GY85" s="456"/>
      <c r="GZ85" s="456"/>
      <c r="HA85" s="456"/>
      <c r="HB85" s="456"/>
      <c r="HC85" s="456"/>
      <c r="HD85" s="456"/>
      <c r="HE85" s="456"/>
      <c r="HF85" s="456"/>
      <c r="HG85" s="456"/>
      <c r="HH85" s="456"/>
      <c r="HI85" s="456"/>
      <c r="HJ85" s="456"/>
      <c r="HK85" s="456"/>
      <c r="HL85" s="456"/>
      <c r="HM85" s="456"/>
      <c r="HN85" s="456"/>
      <c r="HO85" s="456"/>
      <c r="HP85" s="456"/>
      <c r="HQ85" s="456"/>
      <c r="HR85" s="456"/>
      <c r="HS85" s="456"/>
      <c r="HT85" s="456"/>
      <c r="HU85" s="456"/>
      <c r="HV85" s="456"/>
      <c r="HW85" s="456"/>
      <c r="HX85" s="456"/>
      <c r="HY85" s="456"/>
      <c r="HZ85" s="456"/>
      <c r="IA85" s="456"/>
      <c r="IB85" s="456"/>
      <c r="IC85" s="456"/>
      <c r="ID85" s="456"/>
      <c r="IE85" s="456"/>
      <c r="IF85" s="456"/>
      <c r="IG85" s="456"/>
      <c r="IH85" s="456"/>
      <c r="II85" s="456"/>
      <c r="IJ85" s="456"/>
      <c r="IK85" s="456"/>
      <c r="IL85" s="456"/>
      <c r="IM85" s="456"/>
    </row>
    <row r="86" spans="6:247" x14ac:dyDescent="0.2">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6"/>
      <c r="AY86" s="456"/>
      <c r="AZ86" s="456"/>
      <c r="BA86" s="456"/>
      <c r="BB86" s="456"/>
      <c r="BC86" s="456"/>
      <c r="BD86" s="456"/>
      <c r="BE86" s="456"/>
      <c r="BF86" s="456"/>
      <c r="BG86" s="456"/>
      <c r="BH86" s="456"/>
      <c r="BI86" s="456"/>
      <c r="BJ86" s="456"/>
      <c r="BK86" s="456"/>
      <c r="BL86" s="456"/>
      <c r="BM86" s="456"/>
      <c r="BN86" s="456"/>
      <c r="BO86" s="456"/>
      <c r="BP86" s="456"/>
      <c r="BQ86" s="456"/>
      <c r="BR86" s="456"/>
      <c r="BS86" s="456"/>
      <c r="BT86" s="456"/>
      <c r="BU86" s="456"/>
      <c r="BV86" s="456"/>
      <c r="BW86" s="456"/>
      <c r="BX86" s="456"/>
      <c r="BY86" s="456"/>
      <c r="BZ86" s="456"/>
      <c r="CA86" s="456"/>
      <c r="CB86" s="456"/>
      <c r="CC86" s="456"/>
      <c r="CD86" s="456"/>
      <c r="CE86" s="456"/>
      <c r="CF86" s="456"/>
      <c r="CG86" s="456"/>
      <c r="CH86" s="456"/>
      <c r="CI86" s="456"/>
      <c r="CJ86" s="456"/>
      <c r="CK86" s="456"/>
      <c r="CL86" s="456"/>
      <c r="CM86" s="456"/>
      <c r="CN86" s="456"/>
      <c r="CO86" s="456"/>
      <c r="CP86" s="456"/>
      <c r="CQ86" s="456"/>
      <c r="CR86" s="456"/>
      <c r="CS86" s="456"/>
      <c r="CT86" s="456"/>
      <c r="CU86" s="456"/>
      <c r="CV86" s="456"/>
      <c r="CW86" s="456"/>
      <c r="CX86" s="456"/>
      <c r="CY86" s="456"/>
      <c r="CZ86" s="456"/>
      <c r="DA86" s="456"/>
      <c r="DB86" s="456"/>
      <c r="DC86" s="456"/>
      <c r="DD86" s="456"/>
      <c r="DE86" s="456"/>
      <c r="DF86" s="456"/>
      <c r="DG86" s="456"/>
      <c r="DH86" s="456"/>
      <c r="DI86" s="456"/>
      <c r="DJ86" s="456"/>
      <c r="DK86" s="456"/>
      <c r="DL86" s="456"/>
      <c r="DM86" s="456"/>
      <c r="DN86" s="456"/>
      <c r="DO86" s="456"/>
      <c r="DP86" s="456"/>
      <c r="DQ86" s="456"/>
      <c r="DR86" s="456"/>
      <c r="DS86" s="456"/>
      <c r="DT86" s="456"/>
      <c r="DU86" s="456"/>
      <c r="DV86" s="456"/>
      <c r="DW86" s="456"/>
      <c r="DX86" s="456"/>
      <c r="DY86" s="456"/>
      <c r="DZ86" s="456"/>
      <c r="EA86" s="456"/>
      <c r="EB86" s="456"/>
      <c r="EC86" s="456"/>
      <c r="ED86" s="456"/>
      <c r="EE86" s="456"/>
      <c r="EF86" s="456"/>
      <c r="EG86" s="456"/>
      <c r="EH86" s="456"/>
      <c r="EI86" s="456"/>
      <c r="EJ86" s="456"/>
      <c r="EK86" s="456"/>
      <c r="EL86" s="456"/>
      <c r="EM86" s="456"/>
      <c r="EN86" s="456"/>
      <c r="EO86" s="456"/>
      <c r="EP86" s="456"/>
      <c r="EQ86" s="456"/>
      <c r="ER86" s="456"/>
      <c r="ES86" s="456"/>
      <c r="ET86" s="456"/>
      <c r="EU86" s="456"/>
      <c r="EV86" s="456"/>
      <c r="EW86" s="456"/>
      <c r="EX86" s="456"/>
      <c r="EY86" s="456"/>
      <c r="EZ86" s="456"/>
      <c r="FA86" s="456"/>
      <c r="FB86" s="456"/>
      <c r="FC86" s="456"/>
      <c r="FD86" s="456"/>
      <c r="FE86" s="456"/>
      <c r="FF86" s="456"/>
      <c r="FG86" s="456"/>
      <c r="FH86" s="456"/>
      <c r="FI86" s="456"/>
      <c r="FJ86" s="456"/>
      <c r="FK86" s="456"/>
      <c r="FL86" s="456"/>
      <c r="FM86" s="456"/>
      <c r="FN86" s="456"/>
      <c r="FO86" s="456"/>
      <c r="FP86" s="456"/>
      <c r="FQ86" s="456"/>
      <c r="FR86" s="456"/>
      <c r="FS86" s="456"/>
      <c r="FT86" s="456"/>
      <c r="FU86" s="456"/>
      <c r="FV86" s="456"/>
      <c r="FW86" s="456"/>
      <c r="FX86" s="456"/>
      <c r="FY86" s="456"/>
      <c r="FZ86" s="456"/>
      <c r="GA86" s="456"/>
      <c r="GB86" s="456"/>
      <c r="GC86" s="456"/>
      <c r="GD86" s="456"/>
      <c r="GE86" s="456"/>
      <c r="GF86" s="456"/>
      <c r="GG86" s="456"/>
      <c r="GH86" s="456"/>
      <c r="GI86" s="456"/>
      <c r="GJ86" s="456"/>
      <c r="GK86" s="456"/>
      <c r="GL86" s="456"/>
      <c r="GM86" s="456"/>
      <c r="GN86" s="456"/>
      <c r="GO86" s="456"/>
      <c r="GP86" s="456"/>
      <c r="GQ86" s="456"/>
      <c r="GR86" s="456"/>
      <c r="GS86" s="456"/>
      <c r="GT86" s="456"/>
      <c r="GU86" s="456"/>
      <c r="GV86" s="456"/>
      <c r="GW86" s="456"/>
      <c r="GX86" s="456"/>
      <c r="GY86" s="456"/>
      <c r="GZ86" s="456"/>
      <c r="HA86" s="456"/>
      <c r="HB86" s="456"/>
      <c r="HC86" s="456"/>
      <c r="HD86" s="456"/>
      <c r="HE86" s="456"/>
      <c r="HF86" s="456"/>
      <c r="HG86" s="456"/>
      <c r="HH86" s="456"/>
      <c r="HI86" s="456"/>
      <c r="HJ86" s="456"/>
      <c r="HK86" s="456"/>
      <c r="HL86" s="456"/>
      <c r="HM86" s="456"/>
      <c r="HN86" s="456"/>
      <c r="HO86" s="456"/>
      <c r="HP86" s="456"/>
      <c r="HQ86" s="456"/>
      <c r="HR86" s="456"/>
      <c r="HS86" s="456"/>
      <c r="HT86" s="456"/>
      <c r="HU86" s="456"/>
      <c r="HV86" s="456"/>
      <c r="HW86" s="456"/>
      <c r="HX86" s="456"/>
      <c r="HY86" s="456"/>
      <c r="HZ86" s="456"/>
      <c r="IA86" s="456"/>
      <c r="IB86" s="456"/>
      <c r="IC86" s="456"/>
      <c r="ID86" s="456"/>
      <c r="IE86" s="456"/>
      <c r="IF86" s="456"/>
      <c r="IG86" s="456"/>
      <c r="IH86" s="456"/>
      <c r="II86" s="456"/>
      <c r="IJ86" s="456"/>
      <c r="IK86" s="456"/>
      <c r="IL86" s="456"/>
      <c r="IM86" s="456"/>
    </row>
    <row r="87" spans="6:247" x14ac:dyDescent="0.2">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456"/>
      <c r="BA87" s="456"/>
      <c r="BB87" s="456"/>
      <c r="BC87" s="456"/>
      <c r="BD87" s="456"/>
      <c r="BE87" s="456"/>
      <c r="BF87" s="456"/>
      <c r="BG87" s="456"/>
      <c r="BH87" s="456"/>
      <c r="BI87" s="456"/>
      <c r="BJ87" s="456"/>
      <c r="BK87" s="456"/>
      <c r="BL87" s="456"/>
      <c r="BM87" s="456"/>
      <c r="BN87" s="456"/>
      <c r="BO87" s="456"/>
      <c r="BP87" s="456"/>
      <c r="BQ87" s="456"/>
      <c r="BR87" s="456"/>
      <c r="BS87" s="456"/>
      <c r="BT87" s="456"/>
      <c r="BU87" s="456"/>
      <c r="BV87" s="456"/>
      <c r="BW87" s="456"/>
      <c r="BX87" s="456"/>
      <c r="BY87" s="456"/>
      <c r="BZ87" s="456"/>
      <c r="CA87" s="456"/>
      <c r="CB87" s="456"/>
      <c r="CC87" s="456"/>
      <c r="CD87" s="456"/>
      <c r="CE87" s="456"/>
      <c r="CF87" s="456"/>
      <c r="CG87" s="456"/>
      <c r="CH87" s="456"/>
      <c r="CI87" s="456"/>
      <c r="CJ87" s="456"/>
      <c r="CK87" s="456"/>
      <c r="CL87" s="456"/>
      <c r="CM87" s="456"/>
      <c r="CN87" s="456"/>
      <c r="CO87" s="456"/>
      <c r="CP87" s="456"/>
      <c r="CQ87" s="456"/>
      <c r="CR87" s="456"/>
      <c r="CS87" s="456"/>
      <c r="CT87" s="456"/>
      <c r="CU87" s="456"/>
      <c r="CV87" s="456"/>
      <c r="CW87" s="456"/>
      <c r="CX87" s="456"/>
      <c r="CY87" s="456"/>
      <c r="CZ87" s="456"/>
      <c r="DA87" s="456"/>
      <c r="DB87" s="456"/>
      <c r="DC87" s="456"/>
      <c r="DD87" s="456"/>
      <c r="DE87" s="456"/>
      <c r="DF87" s="456"/>
      <c r="DG87" s="456"/>
      <c r="DH87" s="456"/>
      <c r="DI87" s="456"/>
      <c r="DJ87" s="456"/>
      <c r="DK87" s="456"/>
      <c r="DL87" s="456"/>
      <c r="DM87" s="456"/>
      <c r="DN87" s="456"/>
      <c r="DO87" s="456"/>
      <c r="DP87" s="456"/>
      <c r="DQ87" s="456"/>
      <c r="DR87" s="456"/>
      <c r="DS87" s="456"/>
      <c r="DT87" s="456"/>
      <c r="DU87" s="456"/>
      <c r="DV87" s="456"/>
      <c r="DW87" s="456"/>
      <c r="DX87" s="456"/>
      <c r="DY87" s="456"/>
      <c r="DZ87" s="456"/>
      <c r="EA87" s="456"/>
      <c r="EB87" s="456"/>
      <c r="EC87" s="456"/>
      <c r="ED87" s="456"/>
      <c r="EE87" s="456"/>
      <c r="EF87" s="456"/>
      <c r="EG87" s="456"/>
      <c r="EH87" s="456"/>
      <c r="EI87" s="456"/>
      <c r="EJ87" s="456"/>
      <c r="EK87" s="456"/>
      <c r="EL87" s="456"/>
      <c r="EM87" s="456"/>
      <c r="EN87" s="456"/>
      <c r="EO87" s="456"/>
      <c r="EP87" s="456"/>
      <c r="EQ87" s="456"/>
      <c r="ER87" s="456"/>
      <c r="ES87" s="456"/>
      <c r="ET87" s="456"/>
      <c r="EU87" s="456"/>
      <c r="EV87" s="456"/>
      <c r="EW87" s="456"/>
      <c r="EX87" s="456"/>
      <c r="EY87" s="456"/>
      <c r="EZ87" s="456"/>
      <c r="FA87" s="456"/>
      <c r="FB87" s="456"/>
      <c r="FC87" s="456"/>
      <c r="FD87" s="456"/>
      <c r="FE87" s="456"/>
      <c r="FF87" s="456"/>
      <c r="FG87" s="456"/>
      <c r="FH87" s="456"/>
      <c r="FI87" s="456"/>
      <c r="FJ87" s="456"/>
      <c r="FK87" s="456"/>
      <c r="FL87" s="456"/>
      <c r="FM87" s="456"/>
      <c r="FN87" s="456"/>
      <c r="FO87" s="456"/>
      <c r="FP87" s="456"/>
      <c r="FQ87" s="456"/>
      <c r="FR87" s="456"/>
      <c r="FS87" s="456"/>
      <c r="FT87" s="456"/>
      <c r="FU87" s="456"/>
      <c r="FV87" s="456"/>
      <c r="FW87" s="456"/>
      <c r="FX87" s="456"/>
      <c r="FY87" s="456"/>
      <c r="FZ87" s="456"/>
      <c r="GA87" s="456"/>
      <c r="GB87" s="456"/>
      <c r="GC87" s="456"/>
      <c r="GD87" s="456"/>
      <c r="GE87" s="456"/>
      <c r="GF87" s="456"/>
      <c r="GG87" s="456"/>
      <c r="GH87" s="456"/>
      <c r="GI87" s="456"/>
      <c r="GJ87" s="456"/>
      <c r="GK87" s="456"/>
      <c r="GL87" s="456"/>
      <c r="GM87" s="456"/>
      <c r="GN87" s="456"/>
      <c r="GO87" s="456"/>
      <c r="GP87" s="456"/>
      <c r="GQ87" s="456"/>
      <c r="GR87" s="456"/>
      <c r="GS87" s="456"/>
      <c r="GT87" s="456"/>
      <c r="GU87" s="456"/>
      <c r="GV87" s="456"/>
      <c r="GW87" s="456"/>
      <c r="GX87" s="456"/>
      <c r="GY87" s="456"/>
      <c r="GZ87" s="456"/>
      <c r="HA87" s="456"/>
      <c r="HB87" s="456"/>
      <c r="HC87" s="456"/>
      <c r="HD87" s="456"/>
      <c r="HE87" s="456"/>
      <c r="HF87" s="456"/>
      <c r="HG87" s="456"/>
      <c r="HH87" s="456"/>
      <c r="HI87" s="456"/>
      <c r="HJ87" s="456"/>
      <c r="HK87" s="456"/>
      <c r="HL87" s="456"/>
      <c r="HM87" s="456"/>
      <c r="HN87" s="456"/>
      <c r="HO87" s="456"/>
      <c r="HP87" s="456"/>
      <c r="HQ87" s="456"/>
      <c r="HR87" s="456"/>
      <c r="HS87" s="456"/>
      <c r="HT87" s="456"/>
      <c r="HU87" s="456"/>
      <c r="HV87" s="456"/>
      <c r="HW87" s="456"/>
      <c r="HX87" s="456"/>
      <c r="HY87" s="456"/>
      <c r="HZ87" s="456"/>
      <c r="IA87" s="456"/>
      <c r="IB87" s="456"/>
      <c r="IC87" s="456"/>
      <c r="ID87" s="456"/>
      <c r="IE87" s="456"/>
      <c r="IF87" s="456"/>
      <c r="IG87" s="456"/>
      <c r="IH87" s="456"/>
      <c r="II87" s="456"/>
      <c r="IJ87" s="456"/>
      <c r="IK87" s="456"/>
      <c r="IL87" s="456"/>
      <c r="IM87" s="456"/>
    </row>
    <row r="88" spans="6:247" x14ac:dyDescent="0.2">
      <c r="F88" s="456"/>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6"/>
      <c r="AU88" s="456"/>
      <c r="AV88" s="456"/>
      <c r="AW88" s="456"/>
      <c r="AX88" s="456"/>
      <c r="AY88" s="456"/>
      <c r="AZ88" s="456"/>
      <c r="BA88" s="456"/>
      <c r="BB88" s="456"/>
      <c r="BC88" s="456"/>
      <c r="BD88" s="456"/>
      <c r="BE88" s="456"/>
      <c r="BF88" s="456"/>
      <c r="BG88" s="456"/>
      <c r="BH88" s="456"/>
      <c r="BI88" s="456"/>
      <c r="BJ88" s="456"/>
      <c r="BK88" s="456"/>
      <c r="BL88" s="456"/>
      <c r="BM88" s="456"/>
      <c r="BN88" s="456"/>
      <c r="BO88" s="456"/>
      <c r="BP88" s="456"/>
      <c r="BQ88" s="456"/>
      <c r="BR88" s="456"/>
      <c r="BS88" s="456"/>
      <c r="BT88" s="456"/>
      <c r="BU88" s="456"/>
      <c r="BV88" s="456"/>
      <c r="BW88" s="456"/>
      <c r="BX88" s="456"/>
      <c r="BY88" s="456"/>
      <c r="BZ88" s="456"/>
      <c r="CA88" s="456"/>
      <c r="CB88" s="456"/>
      <c r="CC88" s="456"/>
      <c r="CD88" s="456"/>
      <c r="CE88" s="456"/>
      <c r="CF88" s="456"/>
      <c r="CG88" s="456"/>
      <c r="CH88" s="456"/>
      <c r="CI88" s="456"/>
      <c r="CJ88" s="456"/>
      <c r="CK88" s="456"/>
      <c r="CL88" s="456"/>
      <c r="CM88" s="456"/>
      <c r="CN88" s="456"/>
      <c r="CO88" s="456"/>
      <c r="CP88" s="456"/>
      <c r="CQ88" s="456"/>
      <c r="CR88" s="456"/>
      <c r="CS88" s="456"/>
      <c r="CT88" s="456"/>
      <c r="CU88" s="456"/>
      <c r="CV88" s="456"/>
      <c r="CW88" s="456"/>
      <c r="CX88" s="456"/>
      <c r="CY88" s="456"/>
      <c r="CZ88" s="456"/>
      <c r="DA88" s="456"/>
      <c r="DB88" s="456"/>
      <c r="DC88" s="456"/>
      <c r="DD88" s="456"/>
      <c r="DE88" s="456"/>
      <c r="DF88" s="456"/>
      <c r="DG88" s="456"/>
      <c r="DH88" s="456"/>
      <c r="DI88" s="456"/>
      <c r="DJ88" s="456"/>
      <c r="DK88" s="456"/>
      <c r="DL88" s="456"/>
      <c r="DM88" s="456"/>
      <c r="DN88" s="456"/>
      <c r="DO88" s="456"/>
      <c r="DP88" s="456"/>
      <c r="DQ88" s="456"/>
      <c r="DR88" s="456"/>
      <c r="DS88" s="456"/>
      <c r="DT88" s="456"/>
      <c r="DU88" s="456"/>
      <c r="DV88" s="456"/>
      <c r="DW88" s="456"/>
      <c r="DX88" s="456"/>
      <c r="DY88" s="456"/>
      <c r="DZ88" s="456"/>
      <c r="EA88" s="456"/>
      <c r="EB88" s="456"/>
      <c r="EC88" s="456"/>
      <c r="ED88" s="456"/>
      <c r="EE88" s="456"/>
      <c r="EF88" s="456"/>
      <c r="EG88" s="456"/>
      <c r="EH88" s="456"/>
      <c r="EI88" s="456"/>
      <c r="EJ88" s="456"/>
      <c r="EK88" s="456"/>
      <c r="EL88" s="456"/>
      <c r="EM88" s="456"/>
      <c r="EN88" s="456"/>
      <c r="EO88" s="456"/>
      <c r="EP88" s="456"/>
      <c r="EQ88" s="456"/>
      <c r="ER88" s="456"/>
      <c r="ES88" s="456"/>
      <c r="ET88" s="456"/>
      <c r="EU88" s="456"/>
      <c r="EV88" s="456"/>
      <c r="EW88" s="456"/>
      <c r="EX88" s="456"/>
      <c r="EY88" s="456"/>
      <c r="EZ88" s="456"/>
      <c r="FA88" s="456"/>
      <c r="FB88" s="456"/>
      <c r="FC88" s="456"/>
      <c r="FD88" s="456"/>
      <c r="FE88" s="456"/>
      <c r="FF88" s="456"/>
      <c r="FG88" s="456"/>
      <c r="FH88" s="456"/>
      <c r="FI88" s="456"/>
      <c r="FJ88" s="456"/>
      <c r="FK88" s="456"/>
      <c r="FL88" s="456"/>
      <c r="FM88" s="456"/>
      <c r="FN88" s="456"/>
      <c r="FO88" s="456"/>
      <c r="FP88" s="456"/>
      <c r="FQ88" s="456"/>
      <c r="FR88" s="456"/>
      <c r="FS88" s="456"/>
      <c r="FT88" s="456"/>
      <c r="FU88" s="456"/>
      <c r="FV88" s="456"/>
      <c r="FW88" s="456"/>
      <c r="FX88" s="456"/>
      <c r="FY88" s="456"/>
      <c r="FZ88" s="456"/>
      <c r="GA88" s="456"/>
      <c r="GB88" s="456"/>
      <c r="GC88" s="456"/>
      <c r="GD88" s="456"/>
      <c r="GE88" s="456"/>
      <c r="GF88" s="456"/>
      <c r="GG88" s="456"/>
      <c r="GH88" s="456"/>
      <c r="GI88" s="456"/>
      <c r="GJ88" s="456"/>
      <c r="GK88" s="456"/>
      <c r="GL88" s="456"/>
      <c r="GM88" s="456"/>
      <c r="GN88" s="456"/>
      <c r="GO88" s="456"/>
      <c r="GP88" s="456"/>
      <c r="GQ88" s="456"/>
      <c r="GR88" s="456"/>
      <c r="GS88" s="456"/>
      <c r="GT88" s="456"/>
      <c r="GU88" s="456"/>
      <c r="GV88" s="456"/>
      <c r="GW88" s="456"/>
      <c r="GX88" s="456"/>
      <c r="GY88" s="456"/>
      <c r="GZ88" s="456"/>
      <c r="HA88" s="456"/>
      <c r="HB88" s="456"/>
      <c r="HC88" s="456"/>
      <c r="HD88" s="456"/>
      <c r="HE88" s="456"/>
      <c r="HF88" s="456"/>
      <c r="HG88" s="456"/>
      <c r="HH88" s="456"/>
      <c r="HI88" s="456"/>
      <c r="HJ88" s="456"/>
      <c r="HK88" s="456"/>
      <c r="HL88" s="456"/>
      <c r="HM88" s="456"/>
      <c r="HN88" s="456"/>
      <c r="HO88" s="456"/>
      <c r="HP88" s="456"/>
      <c r="HQ88" s="456"/>
      <c r="HR88" s="456"/>
      <c r="HS88" s="456"/>
      <c r="HT88" s="456"/>
      <c r="HU88" s="456"/>
      <c r="HV88" s="456"/>
      <c r="HW88" s="456"/>
      <c r="HX88" s="456"/>
      <c r="HY88" s="456"/>
      <c r="HZ88" s="456"/>
      <c r="IA88" s="456"/>
      <c r="IB88" s="456"/>
      <c r="IC88" s="456"/>
      <c r="ID88" s="456"/>
      <c r="IE88" s="456"/>
      <c r="IF88" s="456"/>
      <c r="IG88" s="456"/>
      <c r="IH88" s="456"/>
      <c r="II88" s="456"/>
      <c r="IJ88" s="456"/>
      <c r="IK88" s="456"/>
      <c r="IL88" s="456"/>
      <c r="IM88" s="456"/>
    </row>
    <row r="89" spans="6:247" x14ac:dyDescent="0.2">
      <c r="F89" s="456"/>
      <c r="G89" s="456"/>
      <c r="H89" s="456"/>
      <c r="I89" s="456"/>
      <c r="J89" s="456"/>
      <c r="K89" s="456"/>
      <c r="L89" s="456"/>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456"/>
      <c r="BA89" s="456"/>
      <c r="BB89" s="456"/>
      <c r="BC89" s="456"/>
      <c r="BD89" s="456"/>
      <c r="BE89" s="456"/>
      <c r="BF89" s="456"/>
      <c r="BG89" s="456"/>
      <c r="BH89" s="456"/>
      <c r="BI89" s="456"/>
      <c r="BJ89" s="456"/>
      <c r="BK89" s="456"/>
      <c r="BL89" s="456"/>
      <c r="BM89" s="456"/>
      <c r="BN89" s="456"/>
      <c r="BO89" s="456"/>
      <c r="BP89" s="456"/>
      <c r="BQ89" s="456"/>
      <c r="BR89" s="456"/>
      <c r="BS89" s="456"/>
      <c r="BT89" s="456"/>
      <c r="BU89" s="456"/>
      <c r="BV89" s="456"/>
      <c r="BW89" s="456"/>
      <c r="BX89" s="456"/>
      <c r="BY89" s="456"/>
      <c r="BZ89" s="456"/>
      <c r="CA89" s="456"/>
      <c r="CB89" s="456"/>
      <c r="CC89" s="456"/>
      <c r="CD89" s="456"/>
      <c r="CE89" s="456"/>
      <c r="CF89" s="456"/>
      <c r="CG89" s="456"/>
      <c r="CH89" s="456"/>
      <c r="CI89" s="456"/>
      <c r="CJ89" s="456"/>
      <c r="CK89" s="456"/>
      <c r="CL89" s="456"/>
      <c r="CM89" s="456"/>
      <c r="CN89" s="456"/>
      <c r="CO89" s="456"/>
      <c r="CP89" s="456"/>
      <c r="CQ89" s="456"/>
      <c r="CR89" s="456"/>
      <c r="CS89" s="456"/>
      <c r="CT89" s="456"/>
      <c r="CU89" s="456"/>
      <c r="CV89" s="456"/>
      <c r="CW89" s="456"/>
      <c r="CX89" s="456"/>
      <c r="CY89" s="456"/>
      <c r="CZ89" s="456"/>
      <c r="DA89" s="456"/>
      <c r="DB89" s="456"/>
      <c r="DC89" s="456"/>
      <c r="DD89" s="456"/>
      <c r="DE89" s="456"/>
      <c r="DF89" s="456"/>
      <c r="DG89" s="456"/>
      <c r="DH89" s="456"/>
      <c r="DI89" s="456"/>
      <c r="DJ89" s="456"/>
      <c r="DK89" s="456"/>
      <c r="DL89" s="456"/>
      <c r="DM89" s="456"/>
      <c r="DN89" s="456"/>
      <c r="DO89" s="456"/>
      <c r="DP89" s="456"/>
      <c r="DQ89" s="456"/>
      <c r="DR89" s="456"/>
      <c r="DS89" s="456"/>
      <c r="DT89" s="456"/>
      <c r="DU89" s="456"/>
      <c r="DV89" s="456"/>
      <c r="DW89" s="456"/>
      <c r="DX89" s="456"/>
      <c r="DY89" s="456"/>
      <c r="DZ89" s="456"/>
      <c r="EA89" s="456"/>
      <c r="EB89" s="456"/>
      <c r="EC89" s="456"/>
      <c r="ED89" s="456"/>
      <c r="EE89" s="456"/>
      <c r="EF89" s="456"/>
      <c r="EG89" s="456"/>
      <c r="EH89" s="456"/>
      <c r="EI89" s="456"/>
      <c r="EJ89" s="456"/>
      <c r="EK89" s="456"/>
      <c r="EL89" s="456"/>
      <c r="EM89" s="456"/>
      <c r="EN89" s="456"/>
      <c r="EO89" s="456"/>
      <c r="EP89" s="456"/>
      <c r="EQ89" s="456"/>
      <c r="ER89" s="456"/>
      <c r="ES89" s="456"/>
      <c r="ET89" s="456"/>
      <c r="EU89" s="456"/>
      <c r="EV89" s="456"/>
      <c r="EW89" s="456"/>
      <c r="EX89" s="456"/>
      <c r="EY89" s="456"/>
      <c r="EZ89" s="456"/>
      <c r="FA89" s="456"/>
      <c r="FB89" s="456"/>
      <c r="FC89" s="456"/>
      <c r="FD89" s="456"/>
      <c r="FE89" s="456"/>
      <c r="FF89" s="456"/>
      <c r="FG89" s="456"/>
      <c r="FH89" s="456"/>
      <c r="FI89" s="456"/>
      <c r="FJ89" s="456"/>
      <c r="FK89" s="456"/>
      <c r="FL89" s="456"/>
      <c r="FM89" s="456"/>
      <c r="FN89" s="456"/>
      <c r="FO89" s="456"/>
      <c r="FP89" s="456"/>
      <c r="FQ89" s="456"/>
      <c r="FR89" s="456"/>
      <c r="FS89" s="456"/>
      <c r="FT89" s="456"/>
      <c r="FU89" s="456"/>
      <c r="FV89" s="456"/>
      <c r="FW89" s="456"/>
      <c r="FX89" s="456"/>
      <c r="FY89" s="456"/>
      <c r="FZ89" s="456"/>
      <c r="GA89" s="456"/>
      <c r="GB89" s="456"/>
      <c r="GC89" s="456"/>
      <c r="GD89" s="456"/>
      <c r="GE89" s="456"/>
      <c r="GF89" s="456"/>
      <c r="GG89" s="456"/>
      <c r="GH89" s="456"/>
      <c r="GI89" s="456"/>
      <c r="GJ89" s="456"/>
      <c r="GK89" s="456"/>
      <c r="GL89" s="456"/>
      <c r="GM89" s="456"/>
      <c r="GN89" s="456"/>
      <c r="GO89" s="456"/>
      <c r="GP89" s="456"/>
      <c r="GQ89" s="456"/>
      <c r="GR89" s="456"/>
      <c r="GS89" s="456"/>
      <c r="GT89" s="456"/>
      <c r="GU89" s="456"/>
      <c r="GV89" s="456"/>
      <c r="GW89" s="456"/>
      <c r="GX89" s="456"/>
      <c r="GY89" s="456"/>
      <c r="GZ89" s="456"/>
      <c r="HA89" s="456"/>
      <c r="HB89" s="456"/>
      <c r="HC89" s="456"/>
      <c r="HD89" s="456"/>
      <c r="HE89" s="456"/>
      <c r="HF89" s="456"/>
      <c r="HG89" s="456"/>
      <c r="HH89" s="456"/>
      <c r="HI89" s="456"/>
      <c r="HJ89" s="456"/>
      <c r="HK89" s="456"/>
      <c r="HL89" s="456"/>
      <c r="HM89" s="456"/>
      <c r="HN89" s="456"/>
      <c r="HO89" s="456"/>
      <c r="HP89" s="456"/>
      <c r="HQ89" s="456"/>
      <c r="HR89" s="456"/>
      <c r="HS89" s="456"/>
      <c r="HT89" s="456"/>
      <c r="HU89" s="456"/>
      <c r="HV89" s="456"/>
      <c r="HW89" s="456"/>
      <c r="HX89" s="456"/>
      <c r="HY89" s="456"/>
      <c r="HZ89" s="456"/>
      <c r="IA89" s="456"/>
      <c r="IB89" s="456"/>
      <c r="IC89" s="456"/>
      <c r="ID89" s="456"/>
      <c r="IE89" s="456"/>
      <c r="IF89" s="456"/>
      <c r="IG89" s="456"/>
      <c r="IH89" s="456"/>
      <c r="II89" s="456"/>
      <c r="IJ89" s="456"/>
      <c r="IK89" s="456"/>
      <c r="IL89" s="456"/>
      <c r="IM89" s="456"/>
    </row>
    <row r="90" spans="6:247" x14ac:dyDescent="0.2">
      <c r="F90" s="456"/>
      <c r="G90" s="456"/>
      <c r="H90" s="456"/>
      <c r="I90" s="456"/>
      <c r="J90" s="456"/>
      <c r="K90" s="456"/>
      <c r="L90" s="456"/>
      <c r="M90" s="456"/>
      <c r="N90" s="456"/>
      <c r="O90" s="456"/>
      <c r="P90" s="456"/>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456"/>
      <c r="BA90" s="456"/>
      <c r="BB90" s="456"/>
      <c r="BC90" s="456"/>
      <c r="BD90" s="456"/>
      <c r="BE90" s="456"/>
      <c r="BF90" s="456"/>
      <c r="BG90" s="456"/>
      <c r="BH90" s="456"/>
      <c r="BI90" s="456"/>
      <c r="BJ90" s="456"/>
      <c r="BK90" s="456"/>
      <c r="BL90" s="456"/>
      <c r="BM90" s="456"/>
      <c r="BN90" s="456"/>
      <c r="BO90" s="456"/>
      <c r="BP90" s="456"/>
      <c r="BQ90" s="456"/>
      <c r="BR90" s="456"/>
      <c r="BS90" s="456"/>
      <c r="BT90" s="456"/>
      <c r="BU90" s="456"/>
      <c r="BV90" s="456"/>
      <c r="BW90" s="456"/>
      <c r="BX90" s="456"/>
      <c r="BY90" s="456"/>
      <c r="BZ90" s="456"/>
      <c r="CA90" s="456"/>
      <c r="CB90" s="456"/>
      <c r="CC90" s="456"/>
      <c r="CD90" s="456"/>
      <c r="CE90" s="456"/>
      <c r="CF90" s="456"/>
      <c r="CG90" s="456"/>
      <c r="CH90" s="456"/>
      <c r="CI90" s="456"/>
      <c r="CJ90" s="456"/>
      <c r="CK90" s="456"/>
      <c r="CL90" s="456"/>
      <c r="CM90" s="456"/>
      <c r="CN90" s="456"/>
      <c r="CO90" s="456"/>
      <c r="CP90" s="456"/>
      <c r="CQ90" s="456"/>
      <c r="CR90" s="456"/>
      <c r="CS90" s="456"/>
      <c r="CT90" s="456"/>
      <c r="CU90" s="456"/>
      <c r="CV90" s="456"/>
      <c r="CW90" s="456"/>
      <c r="CX90" s="456"/>
      <c r="CY90" s="456"/>
      <c r="CZ90" s="456"/>
      <c r="DA90" s="456"/>
      <c r="DB90" s="456"/>
      <c r="DC90" s="456"/>
      <c r="DD90" s="456"/>
      <c r="DE90" s="456"/>
      <c r="DF90" s="456"/>
      <c r="DG90" s="456"/>
      <c r="DH90" s="456"/>
      <c r="DI90" s="456"/>
      <c r="DJ90" s="456"/>
      <c r="DK90" s="456"/>
      <c r="DL90" s="456"/>
      <c r="DM90" s="456"/>
      <c r="DN90" s="456"/>
      <c r="DO90" s="456"/>
      <c r="DP90" s="456"/>
      <c r="DQ90" s="456"/>
      <c r="DR90" s="456"/>
      <c r="DS90" s="456"/>
      <c r="DT90" s="456"/>
      <c r="DU90" s="456"/>
      <c r="DV90" s="456"/>
      <c r="DW90" s="456"/>
      <c r="DX90" s="456"/>
      <c r="DY90" s="456"/>
      <c r="DZ90" s="456"/>
      <c r="EA90" s="456"/>
      <c r="EB90" s="456"/>
      <c r="EC90" s="456"/>
      <c r="ED90" s="456"/>
      <c r="EE90" s="456"/>
      <c r="EF90" s="456"/>
      <c r="EG90" s="456"/>
      <c r="EH90" s="456"/>
      <c r="EI90" s="456"/>
      <c r="EJ90" s="456"/>
      <c r="EK90" s="456"/>
      <c r="EL90" s="456"/>
      <c r="EM90" s="456"/>
      <c r="EN90" s="456"/>
      <c r="EO90" s="456"/>
      <c r="EP90" s="456"/>
      <c r="EQ90" s="456"/>
      <c r="ER90" s="456"/>
      <c r="ES90" s="456"/>
      <c r="ET90" s="456"/>
      <c r="EU90" s="456"/>
      <c r="EV90" s="456"/>
      <c r="EW90" s="456"/>
      <c r="EX90" s="456"/>
      <c r="EY90" s="456"/>
      <c r="EZ90" s="456"/>
      <c r="FA90" s="456"/>
      <c r="FB90" s="456"/>
      <c r="FC90" s="456"/>
      <c r="FD90" s="456"/>
      <c r="FE90" s="456"/>
      <c r="FF90" s="456"/>
      <c r="FG90" s="456"/>
      <c r="FH90" s="456"/>
      <c r="FI90" s="456"/>
      <c r="FJ90" s="456"/>
      <c r="FK90" s="456"/>
      <c r="FL90" s="456"/>
      <c r="FM90" s="456"/>
      <c r="FN90" s="456"/>
      <c r="FO90" s="456"/>
      <c r="FP90" s="456"/>
      <c r="FQ90" s="456"/>
      <c r="FR90" s="456"/>
      <c r="FS90" s="456"/>
      <c r="FT90" s="456"/>
      <c r="FU90" s="456"/>
      <c r="FV90" s="456"/>
      <c r="FW90" s="456"/>
      <c r="FX90" s="456"/>
      <c r="FY90" s="456"/>
      <c r="FZ90" s="456"/>
      <c r="GA90" s="456"/>
      <c r="GB90" s="456"/>
      <c r="GC90" s="456"/>
      <c r="GD90" s="456"/>
      <c r="GE90" s="456"/>
      <c r="GF90" s="456"/>
      <c r="GG90" s="456"/>
      <c r="GH90" s="456"/>
      <c r="GI90" s="456"/>
      <c r="GJ90" s="456"/>
      <c r="GK90" s="456"/>
      <c r="GL90" s="456"/>
      <c r="GM90" s="456"/>
      <c r="GN90" s="456"/>
      <c r="GO90" s="456"/>
      <c r="GP90" s="456"/>
      <c r="GQ90" s="456"/>
      <c r="GR90" s="456"/>
      <c r="GS90" s="456"/>
      <c r="GT90" s="456"/>
      <c r="GU90" s="456"/>
      <c r="GV90" s="456"/>
      <c r="GW90" s="456"/>
      <c r="GX90" s="456"/>
      <c r="GY90" s="456"/>
      <c r="GZ90" s="456"/>
      <c r="HA90" s="456"/>
      <c r="HB90" s="456"/>
      <c r="HC90" s="456"/>
      <c r="HD90" s="456"/>
      <c r="HE90" s="456"/>
      <c r="HF90" s="456"/>
      <c r="HG90" s="456"/>
      <c r="HH90" s="456"/>
      <c r="HI90" s="456"/>
      <c r="HJ90" s="456"/>
      <c r="HK90" s="456"/>
      <c r="HL90" s="456"/>
      <c r="HM90" s="456"/>
      <c r="HN90" s="456"/>
      <c r="HO90" s="456"/>
      <c r="HP90" s="456"/>
      <c r="HQ90" s="456"/>
      <c r="HR90" s="456"/>
      <c r="HS90" s="456"/>
      <c r="HT90" s="456"/>
      <c r="HU90" s="456"/>
      <c r="HV90" s="456"/>
      <c r="HW90" s="456"/>
      <c r="HX90" s="456"/>
      <c r="HY90" s="456"/>
      <c r="HZ90" s="456"/>
      <c r="IA90" s="456"/>
      <c r="IB90" s="456"/>
      <c r="IC90" s="456"/>
      <c r="ID90" s="456"/>
      <c r="IE90" s="456"/>
      <c r="IF90" s="456"/>
      <c r="IG90" s="456"/>
      <c r="IH90" s="456"/>
      <c r="II90" s="456"/>
      <c r="IJ90" s="456"/>
      <c r="IK90" s="456"/>
      <c r="IL90" s="456"/>
      <c r="IM90" s="456"/>
    </row>
    <row r="91" spans="6:247" x14ac:dyDescent="0.2">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456"/>
      <c r="BA91" s="456"/>
      <c r="BB91" s="456"/>
      <c r="BC91" s="456"/>
      <c r="BD91" s="456"/>
      <c r="BE91" s="456"/>
      <c r="BF91" s="456"/>
      <c r="BG91" s="456"/>
      <c r="BH91" s="456"/>
      <c r="BI91" s="456"/>
      <c r="BJ91" s="456"/>
      <c r="BK91" s="456"/>
      <c r="BL91" s="456"/>
      <c r="BM91" s="456"/>
      <c r="BN91" s="456"/>
      <c r="BO91" s="456"/>
      <c r="BP91" s="456"/>
      <c r="BQ91" s="456"/>
      <c r="BR91" s="456"/>
      <c r="BS91" s="456"/>
      <c r="BT91" s="456"/>
      <c r="BU91" s="456"/>
      <c r="BV91" s="456"/>
      <c r="BW91" s="456"/>
      <c r="BX91" s="456"/>
      <c r="BY91" s="456"/>
      <c r="BZ91" s="456"/>
      <c r="CA91" s="456"/>
      <c r="CB91" s="456"/>
      <c r="CC91" s="456"/>
      <c r="CD91" s="456"/>
      <c r="CE91" s="456"/>
      <c r="CF91" s="456"/>
      <c r="CG91" s="456"/>
      <c r="CH91" s="456"/>
      <c r="CI91" s="456"/>
      <c r="CJ91" s="456"/>
      <c r="CK91" s="456"/>
      <c r="CL91" s="456"/>
      <c r="CM91" s="456"/>
      <c r="CN91" s="456"/>
      <c r="CO91" s="456"/>
      <c r="CP91" s="456"/>
      <c r="CQ91" s="456"/>
      <c r="CR91" s="456"/>
      <c r="CS91" s="456"/>
      <c r="CT91" s="456"/>
      <c r="CU91" s="456"/>
      <c r="CV91" s="456"/>
      <c r="CW91" s="456"/>
      <c r="CX91" s="456"/>
      <c r="CY91" s="456"/>
      <c r="CZ91" s="456"/>
      <c r="DA91" s="456"/>
      <c r="DB91" s="456"/>
      <c r="DC91" s="456"/>
      <c r="DD91" s="456"/>
      <c r="DE91" s="456"/>
      <c r="DF91" s="456"/>
      <c r="DG91" s="456"/>
      <c r="DH91" s="456"/>
      <c r="DI91" s="456"/>
      <c r="DJ91" s="456"/>
      <c r="DK91" s="456"/>
      <c r="DL91" s="456"/>
      <c r="DM91" s="456"/>
      <c r="DN91" s="456"/>
      <c r="DO91" s="456"/>
      <c r="DP91" s="456"/>
      <c r="DQ91" s="456"/>
      <c r="DR91" s="456"/>
      <c r="DS91" s="456"/>
      <c r="DT91" s="456"/>
      <c r="DU91" s="456"/>
      <c r="DV91" s="456"/>
      <c r="DW91" s="456"/>
      <c r="DX91" s="456"/>
      <c r="DY91" s="456"/>
      <c r="DZ91" s="456"/>
      <c r="EA91" s="456"/>
      <c r="EB91" s="456"/>
      <c r="EC91" s="456"/>
      <c r="ED91" s="456"/>
      <c r="EE91" s="456"/>
      <c r="EF91" s="456"/>
      <c r="EG91" s="456"/>
      <c r="EH91" s="456"/>
      <c r="EI91" s="456"/>
      <c r="EJ91" s="456"/>
      <c r="EK91" s="456"/>
      <c r="EL91" s="456"/>
      <c r="EM91" s="456"/>
      <c r="EN91" s="456"/>
      <c r="EO91" s="456"/>
      <c r="EP91" s="456"/>
      <c r="EQ91" s="456"/>
      <c r="ER91" s="456"/>
      <c r="ES91" s="456"/>
      <c r="ET91" s="456"/>
      <c r="EU91" s="456"/>
      <c r="EV91" s="456"/>
      <c r="EW91" s="456"/>
      <c r="EX91" s="456"/>
      <c r="EY91" s="456"/>
      <c r="EZ91" s="456"/>
      <c r="FA91" s="456"/>
      <c r="FB91" s="456"/>
      <c r="FC91" s="456"/>
      <c r="FD91" s="456"/>
      <c r="FE91" s="456"/>
      <c r="FF91" s="456"/>
      <c r="FG91" s="456"/>
      <c r="FH91" s="456"/>
      <c r="FI91" s="456"/>
      <c r="FJ91" s="456"/>
      <c r="FK91" s="456"/>
      <c r="FL91" s="456"/>
      <c r="FM91" s="456"/>
      <c r="FN91" s="456"/>
      <c r="FO91" s="456"/>
      <c r="FP91" s="456"/>
      <c r="FQ91" s="456"/>
      <c r="FR91" s="456"/>
      <c r="FS91" s="456"/>
      <c r="FT91" s="456"/>
      <c r="FU91" s="456"/>
      <c r="FV91" s="456"/>
      <c r="FW91" s="456"/>
      <c r="FX91" s="456"/>
      <c r="FY91" s="456"/>
      <c r="FZ91" s="456"/>
      <c r="GA91" s="456"/>
      <c r="GB91" s="456"/>
      <c r="GC91" s="456"/>
      <c r="GD91" s="456"/>
      <c r="GE91" s="456"/>
      <c r="GF91" s="456"/>
      <c r="GG91" s="456"/>
      <c r="GH91" s="456"/>
      <c r="GI91" s="456"/>
      <c r="GJ91" s="456"/>
      <c r="GK91" s="456"/>
      <c r="GL91" s="456"/>
      <c r="GM91" s="456"/>
      <c r="GN91" s="456"/>
      <c r="GO91" s="456"/>
      <c r="GP91" s="456"/>
      <c r="GQ91" s="456"/>
      <c r="GR91" s="456"/>
      <c r="GS91" s="456"/>
      <c r="GT91" s="456"/>
      <c r="GU91" s="456"/>
      <c r="GV91" s="456"/>
      <c r="GW91" s="456"/>
      <c r="GX91" s="456"/>
      <c r="GY91" s="456"/>
      <c r="GZ91" s="456"/>
      <c r="HA91" s="456"/>
      <c r="HB91" s="456"/>
      <c r="HC91" s="456"/>
      <c r="HD91" s="456"/>
      <c r="HE91" s="456"/>
      <c r="HF91" s="456"/>
      <c r="HG91" s="456"/>
      <c r="HH91" s="456"/>
      <c r="HI91" s="456"/>
      <c r="HJ91" s="456"/>
      <c r="HK91" s="456"/>
      <c r="HL91" s="456"/>
      <c r="HM91" s="456"/>
      <c r="HN91" s="456"/>
      <c r="HO91" s="456"/>
      <c r="HP91" s="456"/>
      <c r="HQ91" s="456"/>
      <c r="HR91" s="456"/>
      <c r="HS91" s="456"/>
      <c r="HT91" s="456"/>
      <c r="HU91" s="456"/>
      <c r="HV91" s="456"/>
      <c r="HW91" s="456"/>
      <c r="HX91" s="456"/>
      <c r="HY91" s="456"/>
      <c r="HZ91" s="456"/>
      <c r="IA91" s="456"/>
      <c r="IB91" s="456"/>
      <c r="IC91" s="456"/>
      <c r="ID91" s="456"/>
      <c r="IE91" s="456"/>
      <c r="IF91" s="456"/>
      <c r="IG91" s="456"/>
      <c r="IH91" s="456"/>
      <c r="II91" s="456"/>
      <c r="IJ91" s="456"/>
      <c r="IK91" s="456"/>
      <c r="IL91" s="456"/>
      <c r="IM91" s="456"/>
    </row>
    <row r="92" spans="6:247" x14ac:dyDescent="0.2">
      <c r="F92" s="456"/>
      <c r="G92" s="456"/>
      <c r="H92" s="456"/>
      <c r="I92" s="456"/>
      <c r="J92" s="456"/>
      <c r="K92" s="456"/>
      <c r="L92" s="456"/>
      <c r="M92" s="456"/>
      <c r="N92" s="456"/>
      <c r="O92" s="456"/>
      <c r="P92" s="456"/>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456"/>
      <c r="BA92" s="456"/>
      <c r="BB92" s="456"/>
      <c r="BC92" s="456"/>
      <c r="BD92" s="456"/>
      <c r="BE92" s="456"/>
      <c r="BF92" s="456"/>
      <c r="BG92" s="456"/>
      <c r="BH92" s="456"/>
      <c r="BI92" s="456"/>
      <c r="BJ92" s="456"/>
      <c r="BK92" s="456"/>
      <c r="BL92" s="456"/>
      <c r="BM92" s="456"/>
      <c r="BN92" s="456"/>
      <c r="BO92" s="456"/>
      <c r="BP92" s="456"/>
      <c r="BQ92" s="456"/>
      <c r="BR92" s="456"/>
      <c r="BS92" s="456"/>
      <c r="BT92" s="456"/>
      <c r="BU92" s="456"/>
      <c r="BV92" s="456"/>
      <c r="BW92" s="456"/>
      <c r="BX92" s="456"/>
      <c r="BY92" s="456"/>
      <c r="BZ92" s="456"/>
      <c r="CA92" s="456"/>
      <c r="CB92" s="456"/>
      <c r="CC92" s="456"/>
      <c r="CD92" s="456"/>
      <c r="CE92" s="456"/>
      <c r="CF92" s="456"/>
      <c r="CG92" s="456"/>
      <c r="CH92" s="456"/>
      <c r="CI92" s="456"/>
      <c r="CJ92" s="456"/>
      <c r="CK92" s="456"/>
      <c r="CL92" s="456"/>
      <c r="CM92" s="456"/>
      <c r="CN92" s="456"/>
      <c r="CO92" s="456"/>
      <c r="CP92" s="456"/>
      <c r="CQ92" s="456"/>
      <c r="CR92" s="456"/>
      <c r="CS92" s="456"/>
      <c r="CT92" s="456"/>
      <c r="CU92" s="456"/>
      <c r="CV92" s="456"/>
      <c r="CW92" s="456"/>
      <c r="CX92" s="456"/>
      <c r="CY92" s="456"/>
      <c r="CZ92" s="456"/>
      <c r="DA92" s="456"/>
      <c r="DB92" s="456"/>
      <c r="DC92" s="456"/>
      <c r="DD92" s="456"/>
      <c r="DE92" s="456"/>
      <c r="DF92" s="456"/>
      <c r="DG92" s="456"/>
      <c r="DH92" s="456"/>
      <c r="DI92" s="456"/>
      <c r="DJ92" s="456"/>
      <c r="DK92" s="456"/>
      <c r="DL92" s="456"/>
      <c r="DM92" s="456"/>
      <c r="DN92" s="456"/>
      <c r="DO92" s="456"/>
      <c r="DP92" s="456"/>
      <c r="DQ92" s="456"/>
      <c r="DR92" s="456"/>
      <c r="DS92" s="456"/>
      <c r="DT92" s="456"/>
      <c r="DU92" s="456"/>
      <c r="DV92" s="456"/>
      <c r="DW92" s="456"/>
      <c r="DX92" s="456"/>
      <c r="DY92" s="456"/>
      <c r="DZ92" s="456"/>
      <c r="EA92" s="456"/>
      <c r="EB92" s="456"/>
      <c r="EC92" s="456"/>
      <c r="ED92" s="456"/>
      <c r="EE92" s="456"/>
      <c r="EF92" s="456"/>
      <c r="EG92" s="456"/>
      <c r="EH92" s="456"/>
      <c r="EI92" s="456"/>
      <c r="EJ92" s="456"/>
      <c r="EK92" s="456"/>
      <c r="EL92" s="456"/>
      <c r="EM92" s="456"/>
      <c r="EN92" s="456"/>
      <c r="EO92" s="456"/>
      <c r="EP92" s="456"/>
      <c r="EQ92" s="456"/>
      <c r="ER92" s="456"/>
      <c r="ES92" s="456"/>
      <c r="ET92" s="456"/>
      <c r="EU92" s="456"/>
      <c r="EV92" s="456"/>
      <c r="EW92" s="456"/>
      <c r="EX92" s="456"/>
      <c r="EY92" s="456"/>
      <c r="EZ92" s="456"/>
      <c r="FA92" s="456"/>
      <c r="FB92" s="456"/>
      <c r="FC92" s="456"/>
      <c r="FD92" s="456"/>
      <c r="FE92" s="456"/>
      <c r="FF92" s="456"/>
      <c r="FG92" s="456"/>
      <c r="FH92" s="456"/>
      <c r="FI92" s="456"/>
      <c r="FJ92" s="456"/>
      <c r="FK92" s="456"/>
      <c r="FL92" s="456"/>
      <c r="FM92" s="456"/>
      <c r="FN92" s="456"/>
      <c r="FO92" s="456"/>
      <c r="FP92" s="456"/>
      <c r="FQ92" s="456"/>
      <c r="FR92" s="456"/>
      <c r="FS92" s="456"/>
      <c r="FT92" s="456"/>
      <c r="FU92" s="456"/>
      <c r="FV92" s="456"/>
      <c r="FW92" s="456"/>
      <c r="FX92" s="456"/>
      <c r="FY92" s="456"/>
      <c r="FZ92" s="456"/>
      <c r="GA92" s="456"/>
      <c r="GB92" s="456"/>
      <c r="GC92" s="456"/>
      <c r="GD92" s="456"/>
      <c r="GE92" s="456"/>
      <c r="GF92" s="456"/>
      <c r="GG92" s="456"/>
      <c r="GH92" s="456"/>
      <c r="GI92" s="456"/>
      <c r="GJ92" s="456"/>
      <c r="GK92" s="456"/>
      <c r="GL92" s="456"/>
      <c r="GM92" s="456"/>
      <c r="GN92" s="456"/>
      <c r="GO92" s="456"/>
      <c r="GP92" s="456"/>
      <c r="GQ92" s="456"/>
      <c r="GR92" s="456"/>
      <c r="GS92" s="456"/>
      <c r="GT92" s="456"/>
      <c r="GU92" s="456"/>
      <c r="GV92" s="456"/>
      <c r="GW92" s="456"/>
      <c r="GX92" s="456"/>
      <c r="GY92" s="456"/>
      <c r="GZ92" s="456"/>
      <c r="HA92" s="456"/>
      <c r="HB92" s="456"/>
      <c r="HC92" s="456"/>
      <c r="HD92" s="456"/>
      <c r="HE92" s="456"/>
      <c r="HF92" s="456"/>
      <c r="HG92" s="456"/>
      <c r="HH92" s="456"/>
      <c r="HI92" s="456"/>
      <c r="HJ92" s="456"/>
      <c r="HK92" s="456"/>
      <c r="HL92" s="456"/>
      <c r="HM92" s="456"/>
      <c r="HN92" s="456"/>
      <c r="HO92" s="456"/>
      <c r="HP92" s="456"/>
      <c r="HQ92" s="456"/>
      <c r="HR92" s="456"/>
      <c r="HS92" s="456"/>
      <c r="HT92" s="456"/>
      <c r="HU92" s="456"/>
      <c r="HV92" s="456"/>
      <c r="HW92" s="456"/>
      <c r="HX92" s="456"/>
      <c r="HY92" s="456"/>
      <c r="HZ92" s="456"/>
      <c r="IA92" s="456"/>
      <c r="IB92" s="456"/>
      <c r="IC92" s="456"/>
      <c r="ID92" s="456"/>
      <c r="IE92" s="456"/>
      <c r="IF92" s="456"/>
      <c r="IG92" s="456"/>
      <c r="IH92" s="456"/>
      <c r="II92" s="456"/>
      <c r="IJ92" s="456"/>
      <c r="IK92" s="456"/>
      <c r="IL92" s="456"/>
      <c r="IM92" s="456"/>
    </row>
    <row r="93" spans="6:247" x14ac:dyDescent="0.2">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6"/>
      <c r="BN93" s="456"/>
      <c r="BO93" s="456"/>
      <c r="BP93" s="456"/>
      <c r="BQ93" s="456"/>
      <c r="BR93" s="456"/>
      <c r="BS93" s="456"/>
      <c r="BT93" s="456"/>
      <c r="BU93" s="456"/>
      <c r="BV93" s="456"/>
      <c r="BW93" s="456"/>
      <c r="BX93" s="456"/>
      <c r="BY93" s="456"/>
      <c r="BZ93" s="456"/>
      <c r="CA93" s="456"/>
      <c r="CB93" s="456"/>
      <c r="CC93" s="456"/>
      <c r="CD93" s="456"/>
      <c r="CE93" s="456"/>
      <c r="CF93" s="456"/>
      <c r="CG93" s="456"/>
      <c r="CH93" s="456"/>
      <c r="CI93" s="456"/>
      <c r="CJ93" s="456"/>
      <c r="CK93" s="456"/>
      <c r="CL93" s="456"/>
      <c r="CM93" s="456"/>
      <c r="CN93" s="456"/>
      <c r="CO93" s="456"/>
      <c r="CP93" s="456"/>
      <c r="CQ93" s="456"/>
      <c r="CR93" s="456"/>
      <c r="CS93" s="456"/>
      <c r="CT93" s="456"/>
      <c r="CU93" s="456"/>
      <c r="CV93" s="456"/>
      <c r="CW93" s="456"/>
      <c r="CX93" s="456"/>
      <c r="CY93" s="456"/>
      <c r="CZ93" s="456"/>
      <c r="DA93" s="456"/>
      <c r="DB93" s="456"/>
      <c r="DC93" s="456"/>
      <c r="DD93" s="456"/>
      <c r="DE93" s="456"/>
      <c r="DF93" s="456"/>
      <c r="DG93" s="456"/>
      <c r="DH93" s="456"/>
      <c r="DI93" s="456"/>
      <c r="DJ93" s="456"/>
      <c r="DK93" s="456"/>
      <c r="DL93" s="456"/>
      <c r="DM93" s="456"/>
      <c r="DN93" s="456"/>
      <c r="DO93" s="456"/>
      <c r="DP93" s="456"/>
      <c r="DQ93" s="456"/>
      <c r="DR93" s="456"/>
      <c r="DS93" s="456"/>
      <c r="DT93" s="456"/>
      <c r="DU93" s="456"/>
      <c r="DV93" s="456"/>
      <c r="DW93" s="456"/>
      <c r="DX93" s="456"/>
      <c r="DY93" s="456"/>
      <c r="DZ93" s="456"/>
      <c r="EA93" s="456"/>
      <c r="EB93" s="456"/>
      <c r="EC93" s="456"/>
      <c r="ED93" s="456"/>
      <c r="EE93" s="456"/>
      <c r="EF93" s="456"/>
      <c r="EG93" s="456"/>
      <c r="EH93" s="456"/>
      <c r="EI93" s="456"/>
      <c r="EJ93" s="456"/>
      <c r="EK93" s="456"/>
      <c r="EL93" s="456"/>
      <c r="EM93" s="456"/>
      <c r="EN93" s="456"/>
      <c r="EO93" s="456"/>
      <c r="EP93" s="456"/>
      <c r="EQ93" s="456"/>
      <c r="ER93" s="456"/>
      <c r="ES93" s="456"/>
      <c r="ET93" s="456"/>
      <c r="EU93" s="456"/>
      <c r="EV93" s="456"/>
      <c r="EW93" s="456"/>
      <c r="EX93" s="456"/>
      <c r="EY93" s="456"/>
      <c r="EZ93" s="456"/>
      <c r="FA93" s="456"/>
      <c r="FB93" s="456"/>
      <c r="FC93" s="456"/>
      <c r="FD93" s="456"/>
      <c r="FE93" s="456"/>
      <c r="FF93" s="456"/>
      <c r="FG93" s="456"/>
      <c r="FH93" s="456"/>
      <c r="FI93" s="456"/>
      <c r="FJ93" s="456"/>
      <c r="FK93" s="456"/>
      <c r="FL93" s="456"/>
      <c r="FM93" s="456"/>
      <c r="FN93" s="456"/>
      <c r="FO93" s="456"/>
      <c r="FP93" s="456"/>
      <c r="FQ93" s="456"/>
      <c r="FR93" s="456"/>
      <c r="FS93" s="456"/>
      <c r="FT93" s="456"/>
      <c r="FU93" s="456"/>
      <c r="FV93" s="456"/>
      <c r="FW93" s="456"/>
      <c r="FX93" s="456"/>
      <c r="FY93" s="456"/>
      <c r="FZ93" s="456"/>
      <c r="GA93" s="456"/>
      <c r="GB93" s="456"/>
      <c r="GC93" s="456"/>
      <c r="GD93" s="456"/>
      <c r="GE93" s="456"/>
      <c r="GF93" s="456"/>
      <c r="GG93" s="456"/>
      <c r="GH93" s="456"/>
      <c r="GI93" s="456"/>
      <c r="GJ93" s="456"/>
      <c r="GK93" s="456"/>
      <c r="GL93" s="456"/>
      <c r="GM93" s="456"/>
      <c r="GN93" s="456"/>
      <c r="GO93" s="456"/>
      <c r="GP93" s="456"/>
      <c r="GQ93" s="456"/>
      <c r="GR93" s="456"/>
      <c r="GS93" s="456"/>
      <c r="GT93" s="456"/>
      <c r="GU93" s="456"/>
      <c r="GV93" s="456"/>
      <c r="GW93" s="456"/>
      <c r="GX93" s="456"/>
      <c r="GY93" s="456"/>
      <c r="GZ93" s="456"/>
      <c r="HA93" s="456"/>
      <c r="HB93" s="456"/>
      <c r="HC93" s="456"/>
      <c r="HD93" s="456"/>
      <c r="HE93" s="456"/>
      <c r="HF93" s="456"/>
      <c r="HG93" s="456"/>
      <c r="HH93" s="456"/>
      <c r="HI93" s="456"/>
      <c r="HJ93" s="456"/>
      <c r="HK93" s="456"/>
      <c r="HL93" s="456"/>
      <c r="HM93" s="456"/>
      <c r="HN93" s="456"/>
      <c r="HO93" s="456"/>
      <c r="HP93" s="456"/>
      <c r="HQ93" s="456"/>
      <c r="HR93" s="456"/>
      <c r="HS93" s="456"/>
      <c r="HT93" s="456"/>
      <c r="HU93" s="456"/>
      <c r="HV93" s="456"/>
      <c r="HW93" s="456"/>
      <c r="HX93" s="456"/>
      <c r="HY93" s="456"/>
      <c r="HZ93" s="456"/>
      <c r="IA93" s="456"/>
      <c r="IB93" s="456"/>
      <c r="IC93" s="456"/>
      <c r="ID93" s="456"/>
      <c r="IE93" s="456"/>
      <c r="IF93" s="456"/>
      <c r="IG93" s="456"/>
      <c r="IH93" s="456"/>
      <c r="II93" s="456"/>
      <c r="IJ93" s="456"/>
      <c r="IK93" s="456"/>
      <c r="IL93" s="456"/>
      <c r="IM93" s="456"/>
    </row>
    <row r="94" spans="6:247" x14ac:dyDescent="0.2">
      <c r="F94" s="456"/>
      <c r="G94" s="456"/>
      <c r="H94" s="456"/>
      <c r="I94" s="456"/>
      <c r="J94" s="456"/>
      <c r="K94" s="456"/>
      <c r="L94" s="456"/>
      <c r="M94" s="456"/>
      <c r="N94" s="456"/>
      <c r="O94" s="456"/>
      <c r="P94" s="456"/>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6"/>
      <c r="BN94" s="456"/>
      <c r="BO94" s="456"/>
      <c r="BP94" s="456"/>
      <c r="BQ94" s="456"/>
      <c r="BR94" s="456"/>
      <c r="BS94" s="456"/>
      <c r="BT94" s="456"/>
      <c r="BU94" s="456"/>
      <c r="BV94" s="456"/>
      <c r="BW94" s="456"/>
      <c r="BX94" s="456"/>
      <c r="BY94" s="456"/>
      <c r="BZ94" s="456"/>
      <c r="CA94" s="456"/>
      <c r="CB94" s="456"/>
      <c r="CC94" s="456"/>
      <c r="CD94" s="456"/>
      <c r="CE94" s="456"/>
      <c r="CF94" s="456"/>
      <c r="CG94" s="456"/>
      <c r="CH94" s="456"/>
      <c r="CI94" s="456"/>
      <c r="CJ94" s="456"/>
      <c r="CK94" s="456"/>
      <c r="CL94" s="456"/>
      <c r="CM94" s="456"/>
      <c r="CN94" s="456"/>
      <c r="CO94" s="456"/>
      <c r="CP94" s="456"/>
      <c r="CQ94" s="456"/>
      <c r="CR94" s="456"/>
      <c r="CS94" s="456"/>
      <c r="CT94" s="456"/>
      <c r="CU94" s="456"/>
      <c r="CV94" s="456"/>
      <c r="CW94" s="456"/>
      <c r="CX94" s="456"/>
      <c r="CY94" s="456"/>
      <c r="CZ94" s="456"/>
      <c r="DA94" s="456"/>
      <c r="DB94" s="456"/>
      <c r="DC94" s="456"/>
      <c r="DD94" s="456"/>
      <c r="DE94" s="456"/>
      <c r="DF94" s="456"/>
      <c r="DG94" s="456"/>
      <c r="DH94" s="456"/>
      <c r="DI94" s="456"/>
      <c r="DJ94" s="456"/>
      <c r="DK94" s="456"/>
      <c r="DL94" s="456"/>
      <c r="DM94" s="456"/>
      <c r="DN94" s="456"/>
      <c r="DO94" s="456"/>
      <c r="DP94" s="456"/>
      <c r="DQ94" s="456"/>
      <c r="DR94" s="456"/>
      <c r="DS94" s="456"/>
      <c r="DT94" s="456"/>
      <c r="DU94" s="456"/>
      <c r="DV94" s="456"/>
      <c r="DW94" s="456"/>
      <c r="DX94" s="456"/>
      <c r="DY94" s="456"/>
      <c r="DZ94" s="456"/>
      <c r="EA94" s="456"/>
      <c r="EB94" s="456"/>
      <c r="EC94" s="456"/>
      <c r="ED94" s="456"/>
      <c r="EE94" s="456"/>
      <c r="EF94" s="456"/>
      <c r="EG94" s="456"/>
      <c r="EH94" s="456"/>
      <c r="EI94" s="456"/>
      <c r="EJ94" s="456"/>
      <c r="EK94" s="456"/>
      <c r="EL94" s="456"/>
      <c r="EM94" s="456"/>
      <c r="EN94" s="456"/>
      <c r="EO94" s="456"/>
      <c r="EP94" s="456"/>
      <c r="EQ94" s="456"/>
      <c r="ER94" s="456"/>
      <c r="ES94" s="456"/>
      <c r="ET94" s="456"/>
      <c r="EU94" s="456"/>
      <c r="EV94" s="456"/>
      <c r="EW94" s="456"/>
      <c r="EX94" s="456"/>
      <c r="EY94" s="456"/>
      <c r="EZ94" s="456"/>
      <c r="FA94" s="456"/>
      <c r="FB94" s="456"/>
      <c r="FC94" s="456"/>
      <c r="FD94" s="456"/>
      <c r="FE94" s="456"/>
      <c r="FF94" s="456"/>
      <c r="FG94" s="456"/>
      <c r="FH94" s="456"/>
      <c r="FI94" s="456"/>
      <c r="FJ94" s="456"/>
      <c r="FK94" s="456"/>
      <c r="FL94" s="456"/>
      <c r="FM94" s="456"/>
      <c r="FN94" s="456"/>
      <c r="FO94" s="456"/>
      <c r="FP94" s="456"/>
      <c r="FQ94" s="456"/>
      <c r="FR94" s="456"/>
      <c r="FS94" s="456"/>
      <c r="FT94" s="456"/>
      <c r="FU94" s="456"/>
      <c r="FV94" s="456"/>
      <c r="FW94" s="456"/>
      <c r="FX94" s="456"/>
      <c r="FY94" s="456"/>
      <c r="FZ94" s="456"/>
      <c r="GA94" s="456"/>
      <c r="GB94" s="456"/>
      <c r="GC94" s="456"/>
      <c r="GD94" s="456"/>
      <c r="GE94" s="456"/>
      <c r="GF94" s="456"/>
      <c r="GG94" s="456"/>
      <c r="GH94" s="456"/>
      <c r="GI94" s="456"/>
      <c r="GJ94" s="456"/>
      <c r="GK94" s="456"/>
      <c r="GL94" s="456"/>
      <c r="GM94" s="456"/>
      <c r="GN94" s="456"/>
      <c r="GO94" s="456"/>
      <c r="GP94" s="456"/>
      <c r="GQ94" s="456"/>
      <c r="GR94" s="456"/>
      <c r="GS94" s="456"/>
      <c r="GT94" s="456"/>
      <c r="GU94" s="456"/>
      <c r="GV94" s="456"/>
      <c r="GW94" s="456"/>
      <c r="GX94" s="456"/>
      <c r="GY94" s="456"/>
      <c r="GZ94" s="456"/>
      <c r="HA94" s="456"/>
      <c r="HB94" s="456"/>
      <c r="HC94" s="456"/>
      <c r="HD94" s="456"/>
      <c r="HE94" s="456"/>
      <c r="HF94" s="456"/>
      <c r="HG94" s="456"/>
      <c r="HH94" s="456"/>
      <c r="HI94" s="456"/>
      <c r="HJ94" s="456"/>
      <c r="HK94" s="456"/>
      <c r="HL94" s="456"/>
      <c r="HM94" s="456"/>
      <c r="HN94" s="456"/>
      <c r="HO94" s="456"/>
      <c r="HP94" s="456"/>
      <c r="HQ94" s="456"/>
      <c r="HR94" s="456"/>
      <c r="HS94" s="456"/>
      <c r="HT94" s="456"/>
      <c r="HU94" s="456"/>
      <c r="HV94" s="456"/>
      <c r="HW94" s="456"/>
      <c r="HX94" s="456"/>
      <c r="HY94" s="456"/>
      <c r="HZ94" s="456"/>
      <c r="IA94" s="456"/>
      <c r="IB94" s="456"/>
      <c r="IC94" s="456"/>
      <c r="ID94" s="456"/>
      <c r="IE94" s="456"/>
      <c r="IF94" s="456"/>
      <c r="IG94" s="456"/>
      <c r="IH94" s="456"/>
      <c r="II94" s="456"/>
      <c r="IJ94" s="456"/>
      <c r="IK94" s="456"/>
      <c r="IL94" s="456"/>
      <c r="IM94" s="456"/>
    </row>
    <row r="95" spans="6:247" x14ac:dyDescent="0.2">
      <c r="F95" s="456"/>
      <c r="G95" s="456"/>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456"/>
      <c r="BA95" s="456"/>
      <c r="BB95" s="456"/>
      <c r="BC95" s="456"/>
      <c r="BD95" s="456"/>
      <c r="BE95" s="456"/>
      <c r="BF95" s="456"/>
      <c r="BG95" s="456"/>
      <c r="BH95" s="456"/>
      <c r="BI95" s="456"/>
      <c r="BJ95" s="456"/>
      <c r="BK95" s="456"/>
      <c r="BL95" s="456"/>
      <c r="BM95" s="456"/>
      <c r="BN95" s="456"/>
      <c r="BO95" s="456"/>
      <c r="BP95" s="456"/>
      <c r="BQ95" s="456"/>
      <c r="BR95" s="456"/>
      <c r="BS95" s="456"/>
      <c r="BT95" s="456"/>
      <c r="BU95" s="456"/>
      <c r="BV95" s="456"/>
      <c r="BW95" s="456"/>
      <c r="BX95" s="456"/>
      <c r="BY95" s="456"/>
      <c r="BZ95" s="456"/>
      <c r="CA95" s="456"/>
      <c r="CB95" s="456"/>
      <c r="CC95" s="456"/>
      <c r="CD95" s="456"/>
      <c r="CE95" s="456"/>
      <c r="CF95" s="456"/>
      <c r="CG95" s="456"/>
      <c r="CH95" s="456"/>
      <c r="CI95" s="456"/>
      <c r="CJ95" s="456"/>
      <c r="CK95" s="456"/>
      <c r="CL95" s="456"/>
      <c r="CM95" s="456"/>
      <c r="CN95" s="456"/>
      <c r="CO95" s="456"/>
      <c r="CP95" s="456"/>
      <c r="CQ95" s="456"/>
      <c r="CR95" s="456"/>
      <c r="CS95" s="456"/>
      <c r="CT95" s="456"/>
      <c r="CU95" s="456"/>
      <c r="CV95" s="456"/>
      <c r="CW95" s="456"/>
      <c r="CX95" s="456"/>
      <c r="CY95" s="456"/>
      <c r="CZ95" s="456"/>
      <c r="DA95" s="456"/>
      <c r="DB95" s="456"/>
      <c r="DC95" s="456"/>
      <c r="DD95" s="456"/>
      <c r="DE95" s="456"/>
      <c r="DF95" s="456"/>
      <c r="DG95" s="456"/>
      <c r="DH95" s="456"/>
      <c r="DI95" s="456"/>
      <c r="DJ95" s="456"/>
      <c r="DK95" s="456"/>
      <c r="DL95" s="456"/>
      <c r="DM95" s="456"/>
      <c r="DN95" s="456"/>
      <c r="DO95" s="456"/>
      <c r="DP95" s="456"/>
      <c r="DQ95" s="456"/>
      <c r="DR95" s="456"/>
      <c r="DS95" s="456"/>
      <c r="DT95" s="456"/>
      <c r="DU95" s="456"/>
      <c r="DV95" s="456"/>
      <c r="DW95" s="456"/>
      <c r="DX95" s="456"/>
      <c r="DY95" s="456"/>
      <c r="DZ95" s="456"/>
      <c r="EA95" s="456"/>
      <c r="EB95" s="456"/>
      <c r="EC95" s="456"/>
      <c r="ED95" s="456"/>
      <c r="EE95" s="456"/>
      <c r="EF95" s="456"/>
      <c r="EG95" s="456"/>
      <c r="EH95" s="456"/>
      <c r="EI95" s="456"/>
      <c r="EJ95" s="456"/>
      <c r="EK95" s="456"/>
      <c r="EL95" s="456"/>
      <c r="EM95" s="456"/>
      <c r="EN95" s="456"/>
      <c r="EO95" s="456"/>
      <c r="EP95" s="456"/>
      <c r="EQ95" s="456"/>
      <c r="ER95" s="456"/>
      <c r="ES95" s="456"/>
      <c r="ET95" s="456"/>
      <c r="EU95" s="456"/>
      <c r="EV95" s="456"/>
      <c r="EW95" s="456"/>
      <c r="EX95" s="456"/>
      <c r="EY95" s="456"/>
      <c r="EZ95" s="456"/>
      <c r="FA95" s="456"/>
      <c r="FB95" s="456"/>
      <c r="FC95" s="456"/>
      <c r="FD95" s="456"/>
      <c r="FE95" s="456"/>
      <c r="FF95" s="456"/>
      <c r="FG95" s="456"/>
      <c r="FH95" s="456"/>
      <c r="FI95" s="456"/>
      <c r="FJ95" s="456"/>
      <c r="FK95" s="456"/>
      <c r="FL95" s="456"/>
      <c r="FM95" s="456"/>
      <c r="FN95" s="456"/>
      <c r="FO95" s="456"/>
      <c r="FP95" s="456"/>
      <c r="FQ95" s="456"/>
      <c r="FR95" s="456"/>
      <c r="FS95" s="456"/>
      <c r="FT95" s="456"/>
      <c r="FU95" s="456"/>
      <c r="FV95" s="456"/>
      <c r="FW95" s="456"/>
      <c r="FX95" s="456"/>
      <c r="FY95" s="456"/>
      <c r="FZ95" s="456"/>
      <c r="GA95" s="456"/>
      <c r="GB95" s="456"/>
      <c r="GC95" s="456"/>
      <c r="GD95" s="456"/>
      <c r="GE95" s="456"/>
      <c r="GF95" s="456"/>
      <c r="GG95" s="456"/>
      <c r="GH95" s="456"/>
      <c r="GI95" s="456"/>
      <c r="GJ95" s="456"/>
      <c r="GK95" s="456"/>
      <c r="GL95" s="456"/>
      <c r="GM95" s="456"/>
      <c r="GN95" s="456"/>
      <c r="GO95" s="456"/>
      <c r="GP95" s="456"/>
      <c r="GQ95" s="456"/>
      <c r="GR95" s="456"/>
      <c r="GS95" s="456"/>
      <c r="GT95" s="456"/>
      <c r="GU95" s="456"/>
      <c r="GV95" s="456"/>
      <c r="GW95" s="456"/>
      <c r="GX95" s="456"/>
      <c r="GY95" s="456"/>
      <c r="GZ95" s="456"/>
      <c r="HA95" s="456"/>
      <c r="HB95" s="456"/>
      <c r="HC95" s="456"/>
      <c r="HD95" s="456"/>
      <c r="HE95" s="456"/>
      <c r="HF95" s="456"/>
      <c r="HG95" s="456"/>
      <c r="HH95" s="456"/>
      <c r="HI95" s="456"/>
      <c r="HJ95" s="456"/>
      <c r="HK95" s="456"/>
      <c r="HL95" s="456"/>
      <c r="HM95" s="456"/>
      <c r="HN95" s="456"/>
      <c r="HO95" s="456"/>
      <c r="HP95" s="456"/>
      <c r="HQ95" s="456"/>
      <c r="HR95" s="456"/>
      <c r="HS95" s="456"/>
      <c r="HT95" s="456"/>
      <c r="HU95" s="456"/>
      <c r="HV95" s="456"/>
      <c r="HW95" s="456"/>
      <c r="HX95" s="456"/>
      <c r="HY95" s="456"/>
      <c r="HZ95" s="456"/>
      <c r="IA95" s="456"/>
      <c r="IB95" s="456"/>
      <c r="IC95" s="456"/>
      <c r="ID95" s="456"/>
      <c r="IE95" s="456"/>
      <c r="IF95" s="456"/>
      <c r="IG95" s="456"/>
      <c r="IH95" s="456"/>
      <c r="II95" s="456"/>
      <c r="IJ95" s="456"/>
      <c r="IK95" s="456"/>
      <c r="IL95" s="456"/>
      <c r="IM95" s="456"/>
    </row>
    <row r="96" spans="6:247" x14ac:dyDescent="0.2">
      <c r="F96" s="456"/>
      <c r="G96" s="456"/>
      <c r="H96" s="456"/>
      <c r="I96" s="456"/>
      <c r="J96" s="456"/>
      <c r="K96" s="456"/>
      <c r="L96" s="456"/>
      <c r="M96" s="456"/>
      <c r="N96" s="456"/>
      <c r="O96" s="456"/>
      <c r="P96" s="456"/>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456"/>
      <c r="BA96" s="456"/>
      <c r="BB96" s="456"/>
      <c r="BC96" s="456"/>
      <c r="BD96" s="456"/>
      <c r="BE96" s="456"/>
      <c r="BF96" s="456"/>
      <c r="BG96" s="456"/>
      <c r="BH96" s="456"/>
      <c r="BI96" s="456"/>
      <c r="BJ96" s="456"/>
      <c r="BK96" s="456"/>
      <c r="BL96" s="456"/>
      <c r="BM96" s="456"/>
      <c r="BN96" s="456"/>
      <c r="BO96" s="456"/>
      <c r="BP96" s="456"/>
      <c r="BQ96" s="456"/>
      <c r="BR96" s="456"/>
      <c r="BS96" s="456"/>
      <c r="BT96" s="456"/>
      <c r="BU96" s="456"/>
      <c r="BV96" s="456"/>
      <c r="BW96" s="456"/>
      <c r="BX96" s="456"/>
      <c r="BY96" s="456"/>
      <c r="BZ96" s="456"/>
      <c r="CA96" s="456"/>
      <c r="CB96" s="456"/>
      <c r="CC96" s="456"/>
      <c r="CD96" s="456"/>
      <c r="CE96" s="456"/>
      <c r="CF96" s="456"/>
      <c r="CG96" s="456"/>
      <c r="CH96" s="456"/>
      <c r="CI96" s="456"/>
      <c r="CJ96" s="456"/>
      <c r="CK96" s="456"/>
      <c r="CL96" s="456"/>
      <c r="CM96" s="456"/>
      <c r="CN96" s="456"/>
      <c r="CO96" s="456"/>
      <c r="CP96" s="456"/>
      <c r="CQ96" s="456"/>
      <c r="CR96" s="456"/>
      <c r="CS96" s="456"/>
      <c r="CT96" s="456"/>
      <c r="CU96" s="456"/>
      <c r="CV96" s="456"/>
      <c r="CW96" s="456"/>
      <c r="CX96" s="456"/>
      <c r="CY96" s="456"/>
      <c r="CZ96" s="456"/>
      <c r="DA96" s="456"/>
      <c r="DB96" s="456"/>
      <c r="DC96" s="456"/>
      <c r="DD96" s="456"/>
      <c r="DE96" s="456"/>
      <c r="DF96" s="456"/>
      <c r="DG96" s="456"/>
      <c r="DH96" s="456"/>
      <c r="DI96" s="456"/>
      <c r="DJ96" s="456"/>
      <c r="DK96" s="456"/>
      <c r="DL96" s="456"/>
      <c r="DM96" s="456"/>
      <c r="DN96" s="456"/>
      <c r="DO96" s="456"/>
      <c r="DP96" s="456"/>
      <c r="DQ96" s="456"/>
      <c r="DR96" s="456"/>
      <c r="DS96" s="456"/>
      <c r="DT96" s="456"/>
      <c r="DU96" s="456"/>
      <c r="DV96" s="456"/>
      <c r="DW96" s="456"/>
      <c r="DX96" s="456"/>
      <c r="DY96" s="456"/>
      <c r="DZ96" s="456"/>
      <c r="EA96" s="456"/>
      <c r="EB96" s="456"/>
      <c r="EC96" s="456"/>
      <c r="ED96" s="456"/>
      <c r="EE96" s="456"/>
      <c r="EF96" s="456"/>
      <c r="EG96" s="456"/>
      <c r="EH96" s="456"/>
      <c r="EI96" s="456"/>
      <c r="EJ96" s="456"/>
      <c r="EK96" s="456"/>
      <c r="EL96" s="456"/>
      <c r="EM96" s="456"/>
      <c r="EN96" s="456"/>
      <c r="EO96" s="456"/>
      <c r="EP96" s="456"/>
      <c r="EQ96" s="456"/>
      <c r="ER96" s="456"/>
      <c r="ES96" s="456"/>
      <c r="ET96" s="456"/>
      <c r="EU96" s="456"/>
      <c r="EV96" s="456"/>
      <c r="EW96" s="456"/>
      <c r="EX96" s="456"/>
      <c r="EY96" s="456"/>
      <c r="EZ96" s="456"/>
      <c r="FA96" s="456"/>
      <c r="FB96" s="456"/>
      <c r="FC96" s="456"/>
      <c r="FD96" s="456"/>
      <c r="FE96" s="456"/>
      <c r="FF96" s="456"/>
      <c r="FG96" s="456"/>
      <c r="FH96" s="456"/>
      <c r="FI96" s="456"/>
      <c r="FJ96" s="456"/>
      <c r="FK96" s="456"/>
      <c r="FL96" s="456"/>
      <c r="FM96" s="456"/>
      <c r="FN96" s="456"/>
      <c r="FO96" s="456"/>
      <c r="FP96" s="456"/>
      <c r="FQ96" s="456"/>
      <c r="FR96" s="456"/>
      <c r="FS96" s="456"/>
      <c r="FT96" s="456"/>
      <c r="FU96" s="456"/>
      <c r="FV96" s="456"/>
      <c r="FW96" s="456"/>
      <c r="FX96" s="456"/>
      <c r="FY96" s="456"/>
      <c r="FZ96" s="456"/>
      <c r="GA96" s="456"/>
      <c r="GB96" s="456"/>
      <c r="GC96" s="456"/>
      <c r="GD96" s="456"/>
      <c r="GE96" s="456"/>
      <c r="GF96" s="456"/>
      <c r="GG96" s="456"/>
      <c r="GH96" s="456"/>
      <c r="GI96" s="456"/>
      <c r="GJ96" s="456"/>
      <c r="GK96" s="456"/>
      <c r="GL96" s="456"/>
      <c r="GM96" s="456"/>
      <c r="GN96" s="456"/>
      <c r="GO96" s="456"/>
      <c r="GP96" s="456"/>
      <c r="GQ96" s="456"/>
      <c r="GR96" s="456"/>
      <c r="GS96" s="456"/>
      <c r="GT96" s="456"/>
      <c r="GU96" s="456"/>
      <c r="GV96" s="456"/>
      <c r="GW96" s="456"/>
      <c r="GX96" s="456"/>
      <c r="GY96" s="456"/>
      <c r="GZ96" s="456"/>
      <c r="HA96" s="456"/>
      <c r="HB96" s="456"/>
      <c r="HC96" s="456"/>
      <c r="HD96" s="456"/>
      <c r="HE96" s="456"/>
      <c r="HF96" s="456"/>
      <c r="HG96" s="456"/>
      <c r="HH96" s="456"/>
      <c r="HI96" s="456"/>
      <c r="HJ96" s="456"/>
      <c r="HK96" s="456"/>
      <c r="HL96" s="456"/>
      <c r="HM96" s="456"/>
      <c r="HN96" s="456"/>
      <c r="HO96" s="456"/>
      <c r="HP96" s="456"/>
      <c r="HQ96" s="456"/>
      <c r="HR96" s="456"/>
      <c r="HS96" s="456"/>
      <c r="HT96" s="456"/>
      <c r="HU96" s="456"/>
      <c r="HV96" s="456"/>
      <c r="HW96" s="456"/>
      <c r="HX96" s="456"/>
      <c r="HY96" s="456"/>
      <c r="HZ96" s="456"/>
      <c r="IA96" s="456"/>
      <c r="IB96" s="456"/>
      <c r="IC96" s="456"/>
      <c r="ID96" s="456"/>
      <c r="IE96" s="456"/>
      <c r="IF96" s="456"/>
      <c r="IG96" s="456"/>
      <c r="IH96" s="456"/>
      <c r="II96" s="456"/>
      <c r="IJ96" s="456"/>
      <c r="IK96" s="456"/>
      <c r="IL96" s="456"/>
      <c r="IM96" s="456"/>
    </row>
    <row r="97" spans="6:247" x14ac:dyDescent="0.2">
      <c r="F97" s="456"/>
      <c r="G97" s="456"/>
      <c r="H97" s="456"/>
      <c r="I97" s="456"/>
      <c r="J97" s="456"/>
      <c r="K97" s="456"/>
      <c r="L97" s="456"/>
      <c r="M97" s="456"/>
      <c r="N97" s="456"/>
      <c r="O97" s="456"/>
      <c r="P97" s="456"/>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456"/>
      <c r="BA97" s="456"/>
      <c r="BB97" s="456"/>
      <c r="BC97" s="456"/>
      <c r="BD97" s="456"/>
      <c r="BE97" s="456"/>
      <c r="BF97" s="456"/>
      <c r="BG97" s="456"/>
      <c r="BH97" s="456"/>
      <c r="BI97" s="456"/>
      <c r="BJ97" s="456"/>
      <c r="BK97" s="456"/>
      <c r="BL97" s="456"/>
      <c r="BM97" s="456"/>
      <c r="BN97" s="456"/>
      <c r="BO97" s="456"/>
      <c r="BP97" s="456"/>
      <c r="BQ97" s="456"/>
      <c r="BR97" s="456"/>
      <c r="BS97" s="456"/>
      <c r="BT97" s="456"/>
      <c r="BU97" s="456"/>
      <c r="BV97" s="456"/>
      <c r="BW97" s="456"/>
      <c r="BX97" s="456"/>
      <c r="BY97" s="456"/>
      <c r="BZ97" s="456"/>
      <c r="CA97" s="456"/>
      <c r="CB97" s="456"/>
      <c r="CC97" s="456"/>
      <c r="CD97" s="456"/>
      <c r="CE97" s="456"/>
      <c r="CF97" s="456"/>
      <c r="CG97" s="456"/>
      <c r="CH97" s="456"/>
      <c r="CI97" s="456"/>
      <c r="CJ97" s="456"/>
      <c r="CK97" s="456"/>
      <c r="CL97" s="456"/>
      <c r="CM97" s="456"/>
      <c r="CN97" s="456"/>
      <c r="CO97" s="456"/>
      <c r="CP97" s="456"/>
      <c r="CQ97" s="456"/>
      <c r="CR97" s="456"/>
      <c r="CS97" s="456"/>
      <c r="CT97" s="456"/>
      <c r="CU97" s="456"/>
      <c r="CV97" s="456"/>
      <c r="CW97" s="456"/>
      <c r="CX97" s="456"/>
      <c r="CY97" s="456"/>
      <c r="CZ97" s="456"/>
      <c r="DA97" s="456"/>
      <c r="DB97" s="456"/>
      <c r="DC97" s="456"/>
      <c r="DD97" s="456"/>
      <c r="DE97" s="456"/>
      <c r="DF97" s="456"/>
      <c r="DG97" s="456"/>
      <c r="DH97" s="456"/>
      <c r="DI97" s="456"/>
      <c r="DJ97" s="456"/>
      <c r="DK97" s="456"/>
      <c r="DL97" s="456"/>
      <c r="DM97" s="456"/>
      <c r="DN97" s="456"/>
      <c r="DO97" s="456"/>
      <c r="DP97" s="456"/>
      <c r="DQ97" s="456"/>
      <c r="DR97" s="456"/>
      <c r="DS97" s="456"/>
      <c r="DT97" s="456"/>
      <c r="DU97" s="456"/>
      <c r="DV97" s="456"/>
      <c r="DW97" s="456"/>
      <c r="DX97" s="456"/>
      <c r="DY97" s="456"/>
      <c r="DZ97" s="456"/>
      <c r="EA97" s="456"/>
      <c r="EB97" s="456"/>
      <c r="EC97" s="456"/>
      <c r="ED97" s="456"/>
      <c r="EE97" s="456"/>
      <c r="EF97" s="456"/>
      <c r="EG97" s="456"/>
      <c r="EH97" s="456"/>
      <c r="EI97" s="456"/>
      <c r="EJ97" s="456"/>
      <c r="EK97" s="456"/>
      <c r="EL97" s="456"/>
      <c r="EM97" s="456"/>
      <c r="EN97" s="456"/>
      <c r="EO97" s="456"/>
      <c r="EP97" s="456"/>
      <c r="EQ97" s="456"/>
      <c r="ER97" s="456"/>
      <c r="ES97" s="456"/>
      <c r="ET97" s="456"/>
      <c r="EU97" s="456"/>
      <c r="EV97" s="456"/>
      <c r="EW97" s="456"/>
      <c r="EX97" s="456"/>
      <c r="EY97" s="456"/>
      <c r="EZ97" s="456"/>
      <c r="FA97" s="456"/>
      <c r="FB97" s="456"/>
      <c r="FC97" s="456"/>
      <c r="FD97" s="456"/>
      <c r="FE97" s="456"/>
      <c r="FF97" s="456"/>
      <c r="FG97" s="456"/>
      <c r="FH97" s="456"/>
      <c r="FI97" s="456"/>
      <c r="FJ97" s="456"/>
      <c r="FK97" s="456"/>
      <c r="FL97" s="456"/>
      <c r="FM97" s="456"/>
      <c r="FN97" s="456"/>
      <c r="FO97" s="456"/>
      <c r="FP97" s="456"/>
      <c r="FQ97" s="456"/>
      <c r="FR97" s="456"/>
      <c r="FS97" s="456"/>
      <c r="FT97" s="456"/>
      <c r="FU97" s="456"/>
      <c r="FV97" s="456"/>
      <c r="FW97" s="456"/>
      <c r="FX97" s="456"/>
      <c r="FY97" s="456"/>
      <c r="FZ97" s="456"/>
      <c r="GA97" s="456"/>
      <c r="GB97" s="456"/>
      <c r="GC97" s="456"/>
      <c r="GD97" s="456"/>
      <c r="GE97" s="456"/>
      <c r="GF97" s="456"/>
      <c r="GG97" s="456"/>
      <c r="GH97" s="456"/>
      <c r="GI97" s="456"/>
      <c r="GJ97" s="456"/>
      <c r="GK97" s="456"/>
      <c r="GL97" s="456"/>
      <c r="GM97" s="456"/>
      <c r="GN97" s="456"/>
      <c r="GO97" s="456"/>
      <c r="GP97" s="456"/>
      <c r="GQ97" s="456"/>
      <c r="GR97" s="456"/>
      <c r="GS97" s="456"/>
      <c r="GT97" s="456"/>
      <c r="GU97" s="456"/>
      <c r="GV97" s="456"/>
      <c r="GW97" s="456"/>
      <c r="GX97" s="456"/>
      <c r="GY97" s="456"/>
      <c r="GZ97" s="456"/>
      <c r="HA97" s="456"/>
      <c r="HB97" s="456"/>
      <c r="HC97" s="456"/>
      <c r="HD97" s="456"/>
      <c r="HE97" s="456"/>
      <c r="HF97" s="456"/>
      <c r="HG97" s="456"/>
      <c r="HH97" s="456"/>
      <c r="HI97" s="456"/>
      <c r="HJ97" s="456"/>
      <c r="HK97" s="456"/>
      <c r="HL97" s="456"/>
      <c r="HM97" s="456"/>
      <c r="HN97" s="456"/>
      <c r="HO97" s="456"/>
      <c r="HP97" s="456"/>
      <c r="HQ97" s="456"/>
      <c r="HR97" s="456"/>
      <c r="HS97" s="456"/>
      <c r="HT97" s="456"/>
      <c r="HU97" s="456"/>
      <c r="HV97" s="456"/>
      <c r="HW97" s="456"/>
      <c r="HX97" s="456"/>
      <c r="HY97" s="456"/>
      <c r="HZ97" s="456"/>
      <c r="IA97" s="456"/>
      <c r="IB97" s="456"/>
      <c r="IC97" s="456"/>
      <c r="ID97" s="456"/>
      <c r="IE97" s="456"/>
      <c r="IF97" s="456"/>
      <c r="IG97" s="456"/>
      <c r="IH97" s="456"/>
      <c r="II97" s="456"/>
      <c r="IJ97" s="456"/>
      <c r="IK97" s="456"/>
      <c r="IL97" s="456"/>
      <c r="IM97" s="456"/>
    </row>
    <row r="98" spans="6:247" x14ac:dyDescent="0.2">
      <c r="F98" s="456"/>
      <c r="G98" s="456"/>
      <c r="H98" s="456"/>
      <c r="I98" s="456"/>
      <c r="J98" s="456"/>
      <c r="K98" s="456"/>
      <c r="L98" s="456"/>
      <c r="M98" s="456"/>
      <c r="N98" s="456"/>
      <c r="O98" s="456"/>
      <c r="P98" s="456"/>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456"/>
      <c r="BA98" s="456"/>
      <c r="BB98" s="456"/>
      <c r="BC98" s="456"/>
      <c r="BD98" s="456"/>
      <c r="BE98" s="456"/>
      <c r="BF98" s="456"/>
      <c r="BG98" s="456"/>
      <c r="BH98" s="456"/>
      <c r="BI98" s="456"/>
      <c r="BJ98" s="456"/>
      <c r="BK98" s="456"/>
      <c r="BL98" s="456"/>
      <c r="BM98" s="456"/>
      <c r="BN98" s="456"/>
      <c r="BO98" s="456"/>
      <c r="BP98" s="456"/>
      <c r="BQ98" s="456"/>
      <c r="BR98" s="456"/>
      <c r="BS98" s="456"/>
      <c r="BT98" s="456"/>
      <c r="BU98" s="456"/>
      <c r="BV98" s="456"/>
      <c r="BW98" s="456"/>
      <c r="BX98" s="456"/>
      <c r="BY98" s="456"/>
      <c r="BZ98" s="456"/>
      <c r="CA98" s="456"/>
      <c r="CB98" s="456"/>
      <c r="CC98" s="456"/>
      <c r="CD98" s="456"/>
      <c r="CE98" s="456"/>
      <c r="CF98" s="456"/>
      <c r="CG98" s="456"/>
      <c r="CH98" s="456"/>
      <c r="CI98" s="456"/>
      <c r="CJ98" s="456"/>
      <c r="CK98" s="456"/>
      <c r="CL98" s="456"/>
      <c r="CM98" s="456"/>
      <c r="CN98" s="456"/>
      <c r="CO98" s="456"/>
      <c r="CP98" s="456"/>
      <c r="CQ98" s="456"/>
      <c r="CR98" s="456"/>
      <c r="CS98" s="456"/>
      <c r="CT98" s="456"/>
      <c r="CU98" s="456"/>
      <c r="CV98" s="456"/>
      <c r="CW98" s="456"/>
      <c r="CX98" s="456"/>
      <c r="CY98" s="456"/>
      <c r="CZ98" s="456"/>
      <c r="DA98" s="456"/>
      <c r="DB98" s="456"/>
      <c r="DC98" s="456"/>
      <c r="DD98" s="456"/>
      <c r="DE98" s="456"/>
      <c r="DF98" s="456"/>
      <c r="DG98" s="456"/>
      <c r="DH98" s="456"/>
      <c r="DI98" s="456"/>
      <c r="DJ98" s="456"/>
      <c r="DK98" s="456"/>
      <c r="DL98" s="456"/>
      <c r="DM98" s="456"/>
      <c r="DN98" s="456"/>
      <c r="DO98" s="456"/>
      <c r="DP98" s="456"/>
      <c r="DQ98" s="456"/>
      <c r="DR98" s="456"/>
      <c r="DS98" s="456"/>
      <c r="DT98" s="456"/>
      <c r="DU98" s="456"/>
      <c r="DV98" s="456"/>
      <c r="DW98" s="456"/>
      <c r="DX98" s="456"/>
      <c r="DY98" s="456"/>
      <c r="DZ98" s="456"/>
      <c r="EA98" s="456"/>
      <c r="EB98" s="456"/>
      <c r="EC98" s="456"/>
      <c r="ED98" s="456"/>
      <c r="EE98" s="456"/>
      <c r="EF98" s="456"/>
      <c r="EG98" s="456"/>
      <c r="EH98" s="456"/>
      <c r="EI98" s="456"/>
      <c r="EJ98" s="456"/>
      <c r="EK98" s="456"/>
      <c r="EL98" s="456"/>
      <c r="EM98" s="456"/>
      <c r="EN98" s="456"/>
      <c r="EO98" s="456"/>
      <c r="EP98" s="456"/>
      <c r="EQ98" s="456"/>
      <c r="ER98" s="456"/>
      <c r="ES98" s="456"/>
      <c r="ET98" s="456"/>
      <c r="EU98" s="456"/>
      <c r="EV98" s="456"/>
      <c r="EW98" s="456"/>
      <c r="EX98" s="456"/>
      <c r="EY98" s="456"/>
      <c r="EZ98" s="456"/>
      <c r="FA98" s="456"/>
      <c r="FB98" s="456"/>
      <c r="FC98" s="456"/>
      <c r="FD98" s="456"/>
      <c r="FE98" s="456"/>
      <c r="FF98" s="456"/>
      <c r="FG98" s="456"/>
      <c r="FH98" s="456"/>
      <c r="FI98" s="456"/>
      <c r="FJ98" s="456"/>
      <c r="FK98" s="456"/>
      <c r="FL98" s="456"/>
      <c r="FM98" s="456"/>
      <c r="FN98" s="456"/>
      <c r="FO98" s="456"/>
      <c r="FP98" s="456"/>
      <c r="FQ98" s="456"/>
      <c r="FR98" s="456"/>
      <c r="FS98" s="456"/>
      <c r="FT98" s="456"/>
      <c r="FU98" s="456"/>
      <c r="FV98" s="456"/>
      <c r="FW98" s="456"/>
      <c r="FX98" s="456"/>
      <c r="FY98" s="456"/>
      <c r="FZ98" s="456"/>
      <c r="GA98" s="456"/>
      <c r="GB98" s="456"/>
      <c r="GC98" s="456"/>
      <c r="GD98" s="456"/>
      <c r="GE98" s="456"/>
      <c r="GF98" s="456"/>
      <c r="GG98" s="456"/>
      <c r="GH98" s="456"/>
      <c r="GI98" s="456"/>
      <c r="GJ98" s="456"/>
      <c r="GK98" s="456"/>
      <c r="GL98" s="456"/>
      <c r="GM98" s="456"/>
      <c r="GN98" s="456"/>
      <c r="GO98" s="456"/>
      <c r="GP98" s="456"/>
      <c r="GQ98" s="456"/>
      <c r="GR98" s="456"/>
      <c r="GS98" s="456"/>
      <c r="GT98" s="456"/>
      <c r="GU98" s="456"/>
      <c r="GV98" s="456"/>
      <c r="GW98" s="456"/>
      <c r="GX98" s="456"/>
      <c r="GY98" s="456"/>
      <c r="GZ98" s="456"/>
      <c r="HA98" s="456"/>
      <c r="HB98" s="456"/>
      <c r="HC98" s="456"/>
      <c r="HD98" s="456"/>
      <c r="HE98" s="456"/>
      <c r="HF98" s="456"/>
      <c r="HG98" s="456"/>
      <c r="HH98" s="456"/>
      <c r="HI98" s="456"/>
      <c r="HJ98" s="456"/>
      <c r="HK98" s="456"/>
      <c r="HL98" s="456"/>
      <c r="HM98" s="456"/>
      <c r="HN98" s="456"/>
      <c r="HO98" s="456"/>
      <c r="HP98" s="456"/>
      <c r="HQ98" s="456"/>
      <c r="HR98" s="456"/>
      <c r="HS98" s="456"/>
      <c r="HT98" s="456"/>
      <c r="HU98" s="456"/>
      <c r="HV98" s="456"/>
      <c r="HW98" s="456"/>
      <c r="HX98" s="456"/>
      <c r="HY98" s="456"/>
      <c r="HZ98" s="456"/>
      <c r="IA98" s="456"/>
      <c r="IB98" s="456"/>
      <c r="IC98" s="456"/>
      <c r="ID98" s="456"/>
      <c r="IE98" s="456"/>
      <c r="IF98" s="456"/>
      <c r="IG98" s="456"/>
      <c r="IH98" s="456"/>
      <c r="II98" s="456"/>
      <c r="IJ98" s="456"/>
      <c r="IK98" s="456"/>
      <c r="IL98" s="456"/>
      <c r="IM98" s="456"/>
    </row>
    <row r="99" spans="6:247" x14ac:dyDescent="0.2">
      <c r="F99" s="456"/>
      <c r="G99" s="456"/>
      <c r="H99" s="456"/>
      <c r="I99" s="456"/>
      <c r="J99" s="456"/>
      <c r="K99" s="456"/>
      <c r="L99" s="456"/>
      <c r="M99" s="456"/>
      <c r="N99" s="456"/>
      <c r="O99" s="456"/>
      <c r="P99" s="456"/>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456"/>
      <c r="BA99" s="456"/>
      <c r="BB99" s="456"/>
      <c r="BC99" s="456"/>
      <c r="BD99" s="456"/>
      <c r="BE99" s="456"/>
      <c r="BF99" s="456"/>
      <c r="BG99" s="456"/>
      <c r="BH99" s="456"/>
      <c r="BI99" s="456"/>
      <c r="BJ99" s="456"/>
      <c r="BK99" s="456"/>
      <c r="BL99" s="456"/>
      <c r="BM99" s="456"/>
      <c r="BN99" s="456"/>
      <c r="BO99" s="456"/>
      <c r="BP99" s="456"/>
      <c r="BQ99" s="456"/>
      <c r="BR99" s="456"/>
      <c r="BS99" s="456"/>
      <c r="BT99" s="456"/>
      <c r="BU99" s="456"/>
      <c r="BV99" s="456"/>
      <c r="BW99" s="456"/>
      <c r="BX99" s="456"/>
      <c r="BY99" s="456"/>
      <c r="BZ99" s="456"/>
      <c r="CA99" s="456"/>
      <c r="CB99" s="456"/>
      <c r="CC99" s="456"/>
      <c r="CD99" s="456"/>
      <c r="CE99" s="456"/>
      <c r="CF99" s="456"/>
      <c r="CG99" s="456"/>
      <c r="CH99" s="456"/>
      <c r="CI99" s="456"/>
      <c r="CJ99" s="456"/>
      <c r="CK99" s="456"/>
      <c r="CL99" s="456"/>
      <c r="CM99" s="456"/>
      <c r="CN99" s="456"/>
      <c r="CO99" s="456"/>
      <c r="CP99" s="456"/>
      <c r="CQ99" s="456"/>
      <c r="CR99" s="456"/>
      <c r="CS99" s="456"/>
      <c r="CT99" s="456"/>
      <c r="CU99" s="456"/>
      <c r="CV99" s="456"/>
      <c r="CW99" s="456"/>
      <c r="CX99" s="456"/>
      <c r="CY99" s="456"/>
      <c r="CZ99" s="456"/>
      <c r="DA99" s="456"/>
      <c r="DB99" s="456"/>
      <c r="DC99" s="456"/>
      <c r="DD99" s="456"/>
      <c r="DE99" s="456"/>
      <c r="DF99" s="456"/>
      <c r="DG99" s="456"/>
      <c r="DH99" s="456"/>
      <c r="DI99" s="456"/>
      <c r="DJ99" s="456"/>
      <c r="DK99" s="456"/>
      <c r="DL99" s="456"/>
      <c r="DM99" s="456"/>
      <c r="DN99" s="456"/>
      <c r="DO99" s="456"/>
      <c r="DP99" s="456"/>
      <c r="DQ99" s="456"/>
      <c r="DR99" s="456"/>
      <c r="DS99" s="456"/>
      <c r="DT99" s="456"/>
      <c r="DU99" s="456"/>
      <c r="DV99" s="456"/>
      <c r="DW99" s="456"/>
      <c r="DX99" s="456"/>
      <c r="DY99" s="456"/>
      <c r="DZ99" s="456"/>
      <c r="EA99" s="456"/>
      <c r="EB99" s="456"/>
      <c r="EC99" s="456"/>
      <c r="ED99" s="456"/>
      <c r="EE99" s="456"/>
      <c r="EF99" s="456"/>
      <c r="EG99" s="456"/>
      <c r="EH99" s="456"/>
      <c r="EI99" s="456"/>
      <c r="EJ99" s="456"/>
      <c r="EK99" s="456"/>
      <c r="EL99" s="456"/>
      <c r="EM99" s="456"/>
      <c r="EN99" s="456"/>
      <c r="EO99" s="456"/>
      <c r="EP99" s="456"/>
      <c r="EQ99" s="456"/>
      <c r="ER99" s="456"/>
      <c r="ES99" s="456"/>
      <c r="ET99" s="456"/>
      <c r="EU99" s="456"/>
      <c r="EV99" s="456"/>
      <c r="EW99" s="456"/>
      <c r="EX99" s="456"/>
      <c r="EY99" s="456"/>
      <c r="EZ99" s="456"/>
      <c r="FA99" s="456"/>
      <c r="FB99" s="456"/>
      <c r="FC99" s="456"/>
      <c r="FD99" s="456"/>
      <c r="FE99" s="456"/>
      <c r="FF99" s="456"/>
      <c r="FG99" s="456"/>
      <c r="FH99" s="456"/>
      <c r="FI99" s="456"/>
      <c r="FJ99" s="456"/>
      <c r="FK99" s="456"/>
      <c r="FL99" s="456"/>
      <c r="FM99" s="456"/>
      <c r="FN99" s="456"/>
      <c r="FO99" s="456"/>
      <c r="FP99" s="456"/>
      <c r="FQ99" s="456"/>
      <c r="FR99" s="456"/>
      <c r="FS99" s="456"/>
      <c r="FT99" s="456"/>
      <c r="FU99" s="456"/>
      <c r="FV99" s="456"/>
      <c r="FW99" s="456"/>
      <c r="FX99" s="456"/>
      <c r="FY99" s="456"/>
      <c r="FZ99" s="456"/>
      <c r="GA99" s="456"/>
      <c r="GB99" s="456"/>
      <c r="GC99" s="456"/>
      <c r="GD99" s="456"/>
      <c r="GE99" s="456"/>
      <c r="GF99" s="456"/>
      <c r="GG99" s="456"/>
      <c r="GH99" s="456"/>
      <c r="GI99" s="456"/>
      <c r="GJ99" s="456"/>
      <c r="GK99" s="456"/>
      <c r="GL99" s="456"/>
      <c r="GM99" s="456"/>
      <c r="GN99" s="456"/>
      <c r="GO99" s="456"/>
      <c r="GP99" s="456"/>
      <c r="GQ99" s="456"/>
      <c r="GR99" s="456"/>
      <c r="GS99" s="456"/>
      <c r="GT99" s="456"/>
      <c r="GU99" s="456"/>
      <c r="GV99" s="456"/>
      <c r="GW99" s="456"/>
      <c r="GX99" s="456"/>
      <c r="GY99" s="456"/>
      <c r="GZ99" s="456"/>
      <c r="HA99" s="456"/>
      <c r="HB99" s="456"/>
      <c r="HC99" s="456"/>
      <c r="HD99" s="456"/>
      <c r="HE99" s="456"/>
      <c r="HF99" s="456"/>
      <c r="HG99" s="456"/>
      <c r="HH99" s="456"/>
      <c r="HI99" s="456"/>
      <c r="HJ99" s="456"/>
      <c r="HK99" s="456"/>
      <c r="HL99" s="456"/>
      <c r="HM99" s="456"/>
      <c r="HN99" s="456"/>
      <c r="HO99" s="456"/>
      <c r="HP99" s="456"/>
      <c r="HQ99" s="456"/>
      <c r="HR99" s="456"/>
      <c r="HS99" s="456"/>
      <c r="HT99" s="456"/>
      <c r="HU99" s="456"/>
      <c r="HV99" s="456"/>
      <c r="HW99" s="456"/>
      <c r="HX99" s="456"/>
      <c r="HY99" s="456"/>
      <c r="HZ99" s="456"/>
      <c r="IA99" s="456"/>
      <c r="IB99" s="456"/>
      <c r="IC99" s="456"/>
      <c r="ID99" s="456"/>
      <c r="IE99" s="456"/>
      <c r="IF99" s="456"/>
      <c r="IG99" s="456"/>
      <c r="IH99" s="456"/>
      <c r="II99" s="456"/>
      <c r="IJ99" s="456"/>
      <c r="IK99" s="456"/>
      <c r="IL99" s="456"/>
      <c r="IM99" s="456"/>
    </row>
    <row r="100" spans="6:247" x14ac:dyDescent="0.2">
      <c r="F100" s="456"/>
      <c r="G100" s="456"/>
      <c r="H100" s="456"/>
      <c r="I100" s="456"/>
      <c r="J100" s="456"/>
      <c r="K100" s="456"/>
      <c r="L100" s="456"/>
      <c r="M100" s="456"/>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456"/>
      <c r="BA100" s="456"/>
      <c r="BB100" s="456"/>
      <c r="BC100" s="456"/>
      <c r="BD100" s="456"/>
      <c r="BE100" s="456"/>
      <c r="BF100" s="456"/>
      <c r="BG100" s="456"/>
      <c r="BH100" s="456"/>
      <c r="BI100" s="456"/>
      <c r="BJ100" s="456"/>
      <c r="BK100" s="456"/>
      <c r="BL100" s="456"/>
      <c r="BM100" s="456"/>
      <c r="BN100" s="456"/>
      <c r="BO100" s="456"/>
      <c r="BP100" s="456"/>
      <c r="BQ100" s="456"/>
      <c r="BR100" s="456"/>
      <c r="BS100" s="456"/>
      <c r="BT100" s="456"/>
      <c r="BU100" s="456"/>
      <c r="BV100" s="456"/>
      <c r="BW100" s="456"/>
      <c r="BX100" s="456"/>
      <c r="BY100" s="456"/>
      <c r="BZ100" s="456"/>
      <c r="CA100" s="456"/>
      <c r="CB100" s="456"/>
      <c r="CC100" s="456"/>
      <c r="CD100" s="456"/>
      <c r="CE100" s="456"/>
      <c r="CF100" s="456"/>
      <c r="CG100" s="456"/>
      <c r="CH100" s="456"/>
      <c r="CI100" s="456"/>
      <c r="CJ100" s="456"/>
      <c r="CK100" s="456"/>
      <c r="CL100" s="456"/>
      <c r="CM100" s="456"/>
      <c r="CN100" s="456"/>
      <c r="CO100" s="456"/>
      <c r="CP100" s="456"/>
      <c r="CQ100" s="456"/>
      <c r="CR100" s="456"/>
      <c r="CS100" s="456"/>
      <c r="CT100" s="456"/>
      <c r="CU100" s="456"/>
      <c r="CV100" s="456"/>
      <c r="CW100" s="456"/>
      <c r="CX100" s="456"/>
      <c r="CY100" s="456"/>
      <c r="CZ100" s="456"/>
      <c r="DA100" s="456"/>
      <c r="DB100" s="456"/>
      <c r="DC100" s="456"/>
      <c r="DD100" s="456"/>
      <c r="DE100" s="456"/>
      <c r="DF100" s="456"/>
      <c r="DG100" s="456"/>
      <c r="DH100" s="456"/>
      <c r="DI100" s="456"/>
      <c r="DJ100" s="456"/>
      <c r="DK100" s="456"/>
      <c r="DL100" s="456"/>
      <c r="DM100" s="456"/>
      <c r="DN100" s="456"/>
      <c r="DO100" s="456"/>
      <c r="DP100" s="456"/>
      <c r="DQ100" s="456"/>
      <c r="DR100" s="456"/>
      <c r="DS100" s="456"/>
      <c r="DT100" s="456"/>
      <c r="DU100" s="456"/>
      <c r="DV100" s="456"/>
      <c r="DW100" s="456"/>
      <c r="DX100" s="456"/>
      <c r="DY100" s="456"/>
      <c r="DZ100" s="456"/>
      <c r="EA100" s="456"/>
      <c r="EB100" s="456"/>
      <c r="EC100" s="456"/>
      <c r="ED100" s="456"/>
      <c r="EE100" s="456"/>
      <c r="EF100" s="456"/>
      <c r="EG100" s="456"/>
      <c r="EH100" s="456"/>
      <c r="EI100" s="456"/>
      <c r="EJ100" s="456"/>
      <c r="EK100" s="456"/>
      <c r="EL100" s="456"/>
      <c r="EM100" s="456"/>
      <c r="EN100" s="456"/>
      <c r="EO100" s="456"/>
      <c r="EP100" s="456"/>
      <c r="EQ100" s="456"/>
      <c r="ER100" s="456"/>
      <c r="ES100" s="456"/>
      <c r="ET100" s="456"/>
      <c r="EU100" s="456"/>
      <c r="EV100" s="456"/>
      <c r="EW100" s="456"/>
      <c r="EX100" s="456"/>
      <c r="EY100" s="456"/>
      <c r="EZ100" s="456"/>
      <c r="FA100" s="456"/>
      <c r="FB100" s="456"/>
      <c r="FC100" s="456"/>
      <c r="FD100" s="456"/>
      <c r="FE100" s="456"/>
      <c r="FF100" s="456"/>
      <c r="FG100" s="456"/>
      <c r="FH100" s="456"/>
      <c r="FI100" s="456"/>
      <c r="FJ100" s="456"/>
      <c r="FK100" s="456"/>
      <c r="FL100" s="456"/>
      <c r="FM100" s="456"/>
      <c r="FN100" s="456"/>
      <c r="FO100" s="456"/>
      <c r="FP100" s="456"/>
      <c r="FQ100" s="456"/>
      <c r="FR100" s="456"/>
      <c r="FS100" s="456"/>
      <c r="FT100" s="456"/>
      <c r="FU100" s="456"/>
      <c r="FV100" s="456"/>
      <c r="FW100" s="456"/>
      <c r="FX100" s="456"/>
      <c r="FY100" s="456"/>
      <c r="FZ100" s="456"/>
      <c r="GA100" s="456"/>
      <c r="GB100" s="456"/>
      <c r="GC100" s="456"/>
      <c r="GD100" s="456"/>
      <c r="GE100" s="456"/>
      <c r="GF100" s="456"/>
      <c r="GG100" s="456"/>
      <c r="GH100" s="456"/>
      <c r="GI100" s="456"/>
      <c r="GJ100" s="456"/>
      <c r="GK100" s="456"/>
      <c r="GL100" s="456"/>
      <c r="GM100" s="456"/>
      <c r="GN100" s="456"/>
      <c r="GO100" s="456"/>
      <c r="GP100" s="456"/>
      <c r="GQ100" s="456"/>
      <c r="GR100" s="456"/>
      <c r="GS100" s="456"/>
      <c r="GT100" s="456"/>
      <c r="GU100" s="456"/>
      <c r="GV100" s="456"/>
      <c r="GW100" s="456"/>
      <c r="GX100" s="456"/>
      <c r="GY100" s="456"/>
      <c r="GZ100" s="456"/>
      <c r="HA100" s="456"/>
      <c r="HB100" s="456"/>
      <c r="HC100" s="456"/>
      <c r="HD100" s="456"/>
      <c r="HE100" s="456"/>
      <c r="HF100" s="456"/>
      <c r="HG100" s="456"/>
      <c r="HH100" s="456"/>
      <c r="HI100" s="456"/>
      <c r="HJ100" s="456"/>
      <c r="HK100" s="456"/>
      <c r="HL100" s="456"/>
      <c r="HM100" s="456"/>
      <c r="HN100" s="456"/>
      <c r="HO100" s="456"/>
      <c r="HP100" s="456"/>
      <c r="HQ100" s="456"/>
      <c r="HR100" s="456"/>
      <c r="HS100" s="456"/>
      <c r="HT100" s="456"/>
      <c r="HU100" s="456"/>
      <c r="HV100" s="456"/>
      <c r="HW100" s="456"/>
      <c r="HX100" s="456"/>
      <c r="HY100" s="456"/>
      <c r="HZ100" s="456"/>
      <c r="IA100" s="456"/>
      <c r="IB100" s="456"/>
      <c r="IC100" s="456"/>
      <c r="ID100" s="456"/>
      <c r="IE100" s="456"/>
      <c r="IF100" s="456"/>
      <c r="IG100" s="456"/>
      <c r="IH100" s="456"/>
      <c r="II100" s="456"/>
      <c r="IJ100" s="456"/>
      <c r="IK100" s="456"/>
      <c r="IL100" s="456"/>
      <c r="IM100" s="456"/>
    </row>
    <row r="101" spans="6:247" x14ac:dyDescent="0.2">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456"/>
      <c r="BA101" s="456"/>
      <c r="BB101" s="456"/>
      <c r="BC101" s="456"/>
      <c r="BD101" s="456"/>
      <c r="BE101" s="456"/>
      <c r="BF101" s="456"/>
      <c r="BG101" s="456"/>
      <c r="BH101" s="456"/>
      <c r="BI101" s="456"/>
      <c r="BJ101" s="456"/>
      <c r="BK101" s="456"/>
      <c r="BL101" s="456"/>
      <c r="BM101" s="456"/>
      <c r="BN101" s="456"/>
      <c r="BO101" s="456"/>
      <c r="BP101" s="456"/>
      <c r="BQ101" s="456"/>
      <c r="BR101" s="456"/>
      <c r="BS101" s="456"/>
      <c r="BT101" s="456"/>
      <c r="BU101" s="456"/>
      <c r="BV101" s="456"/>
      <c r="BW101" s="456"/>
      <c r="BX101" s="456"/>
      <c r="BY101" s="456"/>
      <c r="BZ101" s="456"/>
      <c r="CA101" s="456"/>
      <c r="CB101" s="456"/>
      <c r="CC101" s="456"/>
      <c r="CD101" s="456"/>
      <c r="CE101" s="456"/>
      <c r="CF101" s="456"/>
      <c r="CG101" s="456"/>
      <c r="CH101" s="456"/>
      <c r="CI101" s="456"/>
      <c r="CJ101" s="456"/>
      <c r="CK101" s="456"/>
      <c r="CL101" s="456"/>
      <c r="CM101" s="456"/>
      <c r="CN101" s="456"/>
      <c r="CO101" s="456"/>
      <c r="CP101" s="456"/>
      <c r="CQ101" s="456"/>
      <c r="CR101" s="456"/>
      <c r="CS101" s="456"/>
      <c r="CT101" s="456"/>
      <c r="CU101" s="456"/>
      <c r="CV101" s="456"/>
      <c r="CW101" s="456"/>
      <c r="CX101" s="456"/>
      <c r="CY101" s="456"/>
      <c r="CZ101" s="456"/>
      <c r="DA101" s="456"/>
      <c r="DB101" s="456"/>
      <c r="DC101" s="456"/>
      <c r="DD101" s="456"/>
      <c r="DE101" s="456"/>
      <c r="DF101" s="456"/>
      <c r="DG101" s="456"/>
      <c r="DH101" s="456"/>
      <c r="DI101" s="456"/>
      <c r="DJ101" s="456"/>
      <c r="DK101" s="456"/>
      <c r="DL101" s="456"/>
      <c r="DM101" s="456"/>
      <c r="DN101" s="456"/>
      <c r="DO101" s="456"/>
      <c r="DP101" s="456"/>
      <c r="DQ101" s="456"/>
      <c r="DR101" s="456"/>
      <c r="DS101" s="456"/>
      <c r="DT101" s="456"/>
      <c r="DU101" s="456"/>
      <c r="DV101" s="456"/>
      <c r="DW101" s="456"/>
      <c r="DX101" s="456"/>
      <c r="DY101" s="456"/>
      <c r="DZ101" s="456"/>
      <c r="EA101" s="456"/>
      <c r="EB101" s="456"/>
      <c r="EC101" s="456"/>
      <c r="ED101" s="456"/>
      <c r="EE101" s="456"/>
      <c r="EF101" s="456"/>
      <c r="EG101" s="456"/>
      <c r="EH101" s="456"/>
      <c r="EI101" s="456"/>
      <c r="EJ101" s="456"/>
      <c r="EK101" s="456"/>
      <c r="EL101" s="456"/>
      <c r="EM101" s="456"/>
      <c r="EN101" s="456"/>
      <c r="EO101" s="456"/>
      <c r="EP101" s="456"/>
      <c r="EQ101" s="456"/>
      <c r="ER101" s="456"/>
      <c r="ES101" s="456"/>
      <c r="ET101" s="456"/>
      <c r="EU101" s="456"/>
      <c r="EV101" s="456"/>
      <c r="EW101" s="456"/>
      <c r="EX101" s="456"/>
      <c r="EY101" s="456"/>
      <c r="EZ101" s="456"/>
      <c r="FA101" s="456"/>
      <c r="FB101" s="456"/>
      <c r="FC101" s="456"/>
      <c r="FD101" s="456"/>
      <c r="FE101" s="456"/>
      <c r="FF101" s="456"/>
      <c r="FG101" s="456"/>
      <c r="FH101" s="456"/>
      <c r="FI101" s="456"/>
      <c r="FJ101" s="456"/>
      <c r="FK101" s="456"/>
      <c r="FL101" s="456"/>
      <c r="FM101" s="456"/>
      <c r="FN101" s="456"/>
      <c r="FO101" s="456"/>
      <c r="FP101" s="456"/>
      <c r="FQ101" s="456"/>
      <c r="FR101" s="456"/>
      <c r="FS101" s="456"/>
      <c r="FT101" s="456"/>
      <c r="FU101" s="456"/>
      <c r="FV101" s="456"/>
      <c r="FW101" s="456"/>
      <c r="FX101" s="456"/>
      <c r="FY101" s="456"/>
      <c r="FZ101" s="456"/>
      <c r="GA101" s="456"/>
      <c r="GB101" s="456"/>
      <c r="GC101" s="456"/>
      <c r="GD101" s="456"/>
      <c r="GE101" s="456"/>
      <c r="GF101" s="456"/>
      <c r="GG101" s="456"/>
      <c r="GH101" s="456"/>
      <c r="GI101" s="456"/>
      <c r="GJ101" s="456"/>
      <c r="GK101" s="456"/>
      <c r="GL101" s="456"/>
      <c r="GM101" s="456"/>
      <c r="GN101" s="456"/>
      <c r="GO101" s="456"/>
      <c r="GP101" s="456"/>
      <c r="GQ101" s="456"/>
      <c r="GR101" s="456"/>
      <c r="GS101" s="456"/>
      <c r="GT101" s="456"/>
      <c r="GU101" s="456"/>
      <c r="GV101" s="456"/>
      <c r="GW101" s="456"/>
      <c r="GX101" s="456"/>
      <c r="GY101" s="456"/>
      <c r="GZ101" s="456"/>
      <c r="HA101" s="456"/>
      <c r="HB101" s="456"/>
      <c r="HC101" s="456"/>
      <c r="HD101" s="456"/>
      <c r="HE101" s="456"/>
      <c r="HF101" s="456"/>
      <c r="HG101" s="456"/>
      <c r="HH101" s="456"/>
      <c r="HI101" s="456"/>
      <c r="HJ101" s="456"/>
      <c r="HK101" s="456"/>
      <c r="HL101" s="456"/>
      <c r="HM101" s="456"/>
      <c r="HN101" s="456"/>
      <c r="HO101" s="456"/>
      <c r="HP101" s="456"/>
      <c r="HQ101" s="456"/>
      <c r="HR101" s="456"/>
      <c r="HS101" s="456"/>
      <c r="HT101" s="456"/>
      <c r="HU101" s="456"/>
      <c r="HV101" s="456"/>
      <c r="HW101" s="456"/>
      <c r="HX101" s="456"/>
      <c r="HY101" s="456"/>
      <c r="HZ101" s="456"/>
      <c r="IA101" s="456"/>
      <c r="IB101" s="456"/>
      <c r="IC101" s="456"/>
      <c r="ID101" s="456"/>
      <c r="IE101" s="456"/>
      <c r="IF101" s="456"/>
      <c r="IG101" s="456"/>
      <c r="IH101" s="456"/>
      <c r="II101" s="456"/>
      <c r="IJ101" s="456"/>
      <c r="IK101" s="456"/>
      <c r="IL101" s="456"/>
      <c r="IM101" s="456"/>
    </row>
    <row r="102" spans="6:247" x14ac:dyDescent="0.2">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456"/>
      <c r="BU102" s="456"/>
      <c r="BV102" s="456"/>
      <c r="BW102" s="456"/>
      <c r="BX102" s="456"/>
      <c r="BY102" s="456"/>
      <c r="BZ102" s="456"/>
      <c r="CA102" s="456"/>
      <c r="CB102" s="456"/>
      <c r="CC102" s="456"/>
      <c r="CD102" s="456"/>
      <c r="CE102" s="456"/>
      <c r="CF102" s="456"/>
      <c r="CG102" s="456"/>
      <c r="CH102" s="456"/>
      <c r="CI102" s="456"/>
      <c r="CJ102" s="456"/>
      <c r="CK102" s="456"/>
      <c r="CL102" s="456"/>
      <c r="CM102" s="456"/>
      <c r="CN102" s="456"/>
      <c r="CO102" s="456"/>
      <c r="CP102" s="456"/>
      <c r="CQ102" s="456"/>
      <c r="CR102" s="456"/>
      <c r="CS102" s="456"/>
      <c r="CT102" s="456"/>
      <c r="CU102" s="456"/>
      <c r="CV102" s="456"/>
      <c r="CW102" s="456"/>
      <c r="CX102" s="456"/>
      <c r="CY102" s="456"/>
      <c r="CZ102" s="456"/>
      <c r="DA102" s="456"/>
      <c r="DB102" s="456"/>
      <c r="DC102" s="456"/>
      <c r="DD102" s="456"/>
      <c r="DE102" s="456"/>
      <c r="DF102" s="456"/>
      <c r="DG102" s="456"/>
      <c r="DH102" s="456"/>
      <c r="DI102" s="456"/>
      <c r="DJ102" s="456"/>
      <c r="DK102" s="456"/>
      <c r="DL102" s="456"/>
      <c r="DM102" s="456"/>
      <c r="DN102" s="456"/>
      <c r="DO102" s="456"/>
      <c r="DP102" s="456"/>
      <c r="DQ102" s="456"/>
      <c r="DR102" s="456"/>
      <c r="DS102" s="456"/>
      <c r="DT102" s="456"/>
      <c r="DU102" s="456"/>
      <c r="DV102" s="456"/>
      <c r="DW102" s="456"/>
      <c r="DX102" s="456"/>
      <c r="DY102" s="456"/>
      <c r="DZ102" s="456"/>
      <c r="EA102" s="456"/>
      <c r="EB102" s="456"/>
      <c r="EC102" s="456"/>
      <c r="ED102" s="456"/>
      <c r="EE102" s="456"/>
      <c r="EF102" s="456"/>
      <c r="EG102" s="456"/>
      <c r="EH102" s="456"/>
      <c r="EI102" s="456"/>
      <c r="EJ102" s="456"/>
      <c r="EK102" s="456"/>
      <c r="EL102" s="456"/>
      <c r="EM102" s="456"/>
      <c r="EN102" s="456"/>
      <c r="EO102" s="456"/>
      <c r="EP102" s="456"/>
      <c r="EQ102" s="456"/>
      <c r="ER102" s="456"/>
      <c r="ES102" s="456"/>
      <c r="ET102" s="456"/>
      <c r="EU102" s="456"/>
      <c r="EV102" s="456"/>
      <c r="EW102" s="456"/>
      <c r="EX102" s="456"/>
      <c r="EY102" s="456"/>
      <c r="EZ102" s="456"/>
      <c r="FA102" s="456"/>
      <c r="FB102" s="456"/>
      <c r="FC102" s="456"/>
      <c r="FD102" s="456"/>
      <c r="FE102" s="456"/>
      <c r="FF102" s="456"/>
      <c r="FG102" s="456"/>
      <c r="FH102" s="456"/>
      <c r="FI102" s="456"/>
      <c r="FJ102" s="456"/>
      <c r="FK102" s="456"/>
      <c r="FL102" s="456"/>
      <c r="FM102" s="456"/>
      <c r="FN102" s="456"/>
      <c r="FO102" s="456"/>
      <c r="FP102" s="456"/>
      <c r="FQ102" s="456"/>
      <c r="FR102" s="456"/>
      <c r="FS102" s="456"/>
      <c r="FT102" s="456"/>
      <c r="FU102" s="456"/>
      <c r="FV102" s="456"/>
      <c r="FW102" s="456"/>
      <c r="FX102" s="456"/>
      <c r="FY102" s="456"/>
      <c r="FZ102" s="456"/>
      <c r="GA102" s="456"/>
      <c r="GB102" s="456"/>
      <c r="GC102" s="456"/>
      <c r="GD102" s="456"/>
      <c r="GE102" s="456"/>
      <c r="GF102" s="456"/>
      <c r="GG102" s="456"/>
      <c r="GH102" s="456"/>
      <c r="GI102" s="456"/>
      <c r="GJ102" s="456"/>
      <c r="GK102" s="456"/>
      <c r="GL102" s="456"/>
      <c r="GM102" s="456"/>
      <c r="GN102" s="456"/>
      <c r="GO102" s="456"/>
      <c r="GP102" s="456"/>
      <c r="GQ102" s="456"/>
      <c r="GR102" s="456"/>
      <c r="GS102" s="456"/>
      <c r="GT102" s="456"/>
      <c r="GU102" s="456"/>
      <c r="GV102" s="456"/>
      <c r="GW102" s="456"/>
      <c r="GX102" s="456"/>
      <c r="GY102" s="456"/>
      <c r="GZ102" s="456"/>
      <c r="HA102" s="456"/>
      <c r="HB102" s="456"/>
      <c r="HC102" s="456"/>
      <c r="HD102" s="456"/>
      <c r="HE102" s="456"/>
      <c r="HF102" s="456"/>
      <c r="HG102" s="456"/>
      <c r="HH102" s="456"/>
      <c r="HI102" s="456"/>
      <c r="HJ102" s="456"/>
      <c r="HK102" s="456"/>
      <c r="HL102" s="456"/>
      <c r="HM102" s="456"/>
      <c r="HN102" s="456"/>
      <c r="HO102" s="456"/>
      <c r="HP102" s="456"/>
      <c r="HQ102" s="456"/>
      <c r="HR102" s="456"/>
      <c r="HS102" s="456"/>
      <c r="HT102" s="456"/>
      <c r="HU102" s="456"/>
      <c r="HV102" s="456"/>
      <c r="HW102" s="456"/>
      <c r="HX102" s="456"/>
      <c r="HY102" s="456"/>
      <c r="HZ102" s="456"/>
      <c r="IA102" s="456"/>
      <c r="IB102" s="456"/>
      <c r="IC102" s="456"/>
      <c r="ID102" s="456"/>
      <c r="IE102" s="456"/>
      <c r="IF102" s="456"/>
      <c r="IG102" s="456"/>
      <c r="IH102" s="456"/>
      <c r="II102" s="456"/>
      <c r="IJ102" s="456"/>
      <c r="IK102" s="456"/>
      <c r="IL102" s="456"/>
      <c r="IM102" s="456"/>
    </row>
    <row r="103" spans="6:247" x14ac:dyDescent="0.2">
      <c r="F103" s="456"/>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456"/>
      <c r="BA103" s="456"/>
      <c r="BB103" s="456"/>
      <c r="BC103" s="456"/>
      <c r="BD103" s="456"/>
      <c r="BE103" s="456"/>
      <c r="BF103" s="456"/>
      <c r="BG103" s="456"/>
      <c r="BH103" s="456"/>
      <c r="BI103" s="456"/>
      <c r="BJ103" s="456"/>
      <c r="BK103" s="456"/>
      <c r="BL103" s="456"/>
      <c r="BM103" s="456"/>
      <c r="BN103" s="456"/>
      <c r="BO103" s="456"/>
      <c r="BP103" s="456"/>
      <c r="BQ103" s="456"/>
      <c r="BR103" s="456"/>
      <c r="BS103" s="456"/>
      <c r="BT103" s="456"/>
      <c r="BU103" s="456"/>
      <c r="BV103" s="456"/>
      <c r="BW103" s="456"/>
      <c r="BX103" s="456"/>
      <c r="BY103" s="456"/>
      <c r="BZ103" s="456"/>
      <c r="CA103" s="456"/>
      <c r="CB103" s="456"/>
      <c r="CC103" s="456"/>
      <c r="CD103" s="456"/>
      <c r="CE103" s="456"/>
      <c r="CF103" s="456"/>
      <c r="CG103" s="456"/>
      <c r="CH103" s="456"/>
      <c r="CI103" s="456"/>
      <c r="CJ103" s="456"/>
      <c r="CK103" s="456"/>
      <c r="CL103" s="456"/>
      <c r="CM103" s="456"/>
      <c r="CN103" s="456"/>
      <c r="CO103" s="456"/>
      <c r="CP103" s="456"/>
      <c r="CQ103" s="456"/>
      <c r="CR103" s="456"/>
      <c r="CS103" s="456"/>
      <c r="CT103" s="456"/>
      <c r="CU103" s="456"/>
      <c r="CV103" s="456"/>
      <c r="CW103" s="456"/>
      <c r="CX103" s="456"/>
      <c r="CY103" s="456"/>
      <c r="CZ103" s="456"/>
      <c r="DA103" s="456"/>
      <c r="DB103" s="456"/>
      <c r="DC103" s="456"/>
      <c r="DD103" s="456"/>
      <c r="DE103" s="456"/>
      <c r="DF103" s="456"/>
      <c r="DG103" s="456"/>
      <c r="DH103" s="456"/>
      <c r="DI103" s="456"/>
      <c r="DJ103" s="456"/>
      <c r="DK103" s="456"/>
      <c r="DL103" s="456"/>
      <c r="DM103" s="456"/>
      <c r="DN103" s="456"/>
      <c r="DO103" s="456"/>
      <c r="DP103" s="456"/>
      <c r="DQ103" s="456"/>
      <c r="DR103" s="456"/>
      <c r="DS103" s="456"/>
      <c r="DT103" s="456"/>
      <c r="DU103" s="456"/>
      <c r="DV103" s="456"/>
      <c r="DW103" s="456"/>
      <c r="DX103" s="456"/>
      <c r="DY103" s="456"/>
      <c r="DZ103" s="456"/>
      <c r="EA103" s="456"/>
      <c r="EB103" s="456"/>
      <c r="EC103" s="456"/>
      <c r="ED103" s="456"/>
      <c r="EE103" s="456"/>
      <c r="EF103" s="456"/>
      <c r="EG103" s="456"/>
      <c r="EH103" s="456"/>
      <c r="EI103" s="456"/>
      <c r="EJ103" s="456"/>
      <c r="EK103" s="456"/>
      <c r="EL103" s="456"/>
      <c r="EM103" s="456"/>
      <c r="EN103" s="456"/>
      <c r="EO103" s="456"/>
      <c r="EP103" s="456"/>
      <c r="EQ103" s="456"/>
      <c r="ER103" s="456"/>
      <c r="ES103" s="456"/>
      <c r="ET103" s="456"/>
      <c r="EU103" s="456"/>
      <c r="EV103" s="456"/>
      <c r="EW103" s="456"/>
      <c r="EX103" s="456"/>
      <c r="EY103" s="456"/>
      <c r="EZ103" s="456"/>
      <c r="FA103" s="456"/>
      <c r="FB103" s="456"/>
      <c r="FC103" s="456"/>
      <c r="FD103" s="456"/>
      <c r="FE103" s="456"/>
      <c r="FF103" s="456"/>
      <c r="FG103" s="456"/>
      <c r="FH103" s="456"/>
      <c r="FI103" s="456"/>
      <c r="FJ103" s="456"/>
      <c r="FK103" s="456"/>
      <c r="FL103" s="456"/>
      <c r="FM103" s="456"/>
      <c r="FN103" s="456"/>
      <c r="FO103" s="456"/>
      <c r="FP103" s="456"/>
      <c r="FQ103" s="456"/>
      <c r="FR103" s="456"/>
      <c r="FS103" s="456"/>
      <c r="FT103" s="456"/>
      <c r="FU103" s="456"/>
      <c r="FV103" s="456"/>
      <c r="FW103" s="456"/>
      <c r="FX103" s="456"/>
      <c r="FY103" s="456"/>
      <c r="FZ103" s="456"/>
      <c r="GA103" s="456"/>
      <c r="GB103" s="456"/>
      <c r="GC103" s="456"/>
      <c r="GD103" s="456"/>
      <c r="GE103" s="456"/>
      <c r="GF103" s="456"/>
      <c r="GG103" s="456"/>
      <c r="GH103" s="456"/>
      <c r="GI103" s="456"/>
      <c r="GJ103" s="456"/>
      <c r="GK103" s="456"/>
      <c r="GL103" s="456"/>
      <c r="GM103" s="456"/>
      <c r="GN103" s="456"/>
      <c r="GO103" s="456"/>
      <c r="GP103" s="456"/>
      <c r="GQ103" s="456"/>
      <c r="GR103" s="456"/>
      <c r="GS103" s="456"/>
      <c r="GT103" s="456"/>
      <c r="GU103" s="456"/>
      <c r="GV103" s="456"/>
      <c r="GW103" s="456"/>
      <c r="GX103" s="456"/>
      <c r="GY103" s="456"/>
      <c r="GZ103" s="456"/>
      <c r="HA103" s="456"/>
      <c r="HB103" s="456"/>
      <c r="HC103" s="456"/>
      <c r="HD103" s="456"/>
      <c r="HE103" s="456"/>
      <c r="HF103" s="456"/>
      <c r="HG103" s="456"/>
      <c r="HH103" s="456"/>
      <c r="HI103" s="456"/>
      <c r="HJ103" s="456"/>
      <c r="HK103" s="456"/>
      <c r="HL103" s="456"/>
      <c r="HM103" s="456"/>
      <c r="HN103" s="456"/>
      <c r="HO103" s="456"/>
      <c r="HP103" s="456"/>
      <c r="HQ103" s="456"/>
      <c r="HR103" s="456"/>
      <c r="HS103" s="456"/>
      <c r="HT103" s="456"/>
      <c r="HU103" s="456"/>
      <c r="HV103" s="456"/>
      <c r="HW103" s="456"/>
      <c r="HX103" s="456"/>
      <c r="HY103" s="456"/>
      <c r="HZ103" s="456"/>
      <c r="IA103" s="456"/>
      <c r="IB103" s="456"/>
      <c r="IC103" s="456"/>
      <c r="ID103" s="456"/>
      <c r="IE103" s="456"/>
      <c r="IF103" s="456"/>
      <c r="IG103" s="456"/>
      <c r="IH103" s="456"/>
      <c r="II103" s="456"/>
      <c r="IJ103" s="456"/>
      <c r="IK103" s="456"/>
      <c r="IL103" s="456"/>
      <c r="IM103" s="456"/>
    </row>
    <row r="104" spans="6:247" x14ac:dyDescent="0.2">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456"/>
      <c r="BA104" s="456"/>
      <c r="BB104" s="456"/>
      <c r="BC104" s="456"/>
      <c r="BD104" s="456"/>
      <c r="BE104" s="456"/>
      <c r="BF104" s="456"/>
      <c r="BG104" s="456"/>
      <c r="BH104" s="456"/>
      <c r="BI104" s="456"/>
      <c r="BJ104" s="456"/>
      <c r="BK104" s="456"/>
      <c r="BL104" s="456"/>
      <c r="BM104" s="456"/>
      <c r="BN104" s="456"/>
      <c r="BO104" s="456"/>
      <c r="BP104" s="456"/>
      <c r="BQ104" s="456"/>
      <c r="BR104" s="456"/>
      <c r="BS104" s="456"/>
      <c r="BT104" s="456"/>
      <c r="BU104" s="456"/>
      <c r="BV104" s="456"/>
      <c r="BW104" s="456"/>
      <c r="BX104" s="456"/>
      <c r="BY104" s="456"/>
      <c r="BZ104" s="456"/>
      <c r="CA104" s="456"/>
      <c r="CB104" s="456"/>
      <c r="CC104" s="456"/>
      <c r="CD104" s="456"/>
      <c r="CE104" s="456"/>
      <c r="CF104" s="456"/>
      <c r="CG104" s="456"/>
      <c r="CH104" s="456"/>
      <c r="CI104" s="456"/>
      <c r="CJ104" s="456"/>
      <c r="CK104" s="456"/>
      <c r="CL104" s="456"/>
      <c r="CM104" s="456"/>
      <c r="CN104" s="456"/>
      <c r="CO104" s="456"/>
      <c r="CP104" s="456"/>
      <c r="CQ104" s="456"/>
      <c r="CR104" s="456"/>
      <c r="CS104" s="456"/>
      <c r="CT104" s="456"/>
      <c r="CU104" s="456"/>
      <c r="CV104" s="456"/>
      <c r="CW104" s="456"/>
      <c r="CX104" s="456"/>
      <c r="CY104" s="456"/>
      <c r="CZ104" s="456"/>
      <c r="DA104" s="456"/>
      <c r="DB104" s="456"/>
      <c r="DC104" s="456"/>
      <c r="DD104" s="456"/>
      <c r="DE104" s="456"/>
      <c r="DF104" s="456"/>
      <c r="DG104" s="456"/>
      <c r="DH104" s="456"/>
      <c r="DI104" s="456"/>
      <c r="DJ104" s="456"/>
      <c r="DK104" s="456"/>
      <c r="DL104" s="456"/>
      <c r="DM104" s="456"/>
      <c r="DN104" s="456"/>
      <c r="DO104" s="456"/>
      <c r="DP104" s="456"/>
      <c r="DQ104" s="456"/>
      <c r="DR104" s="456"/>
      <c r="DS104" s="456"/>
      <c r="DT104" s="456"/>
      <c r="DU104" s="456"/>
      <c r="DV104" s="456"/>
      <c r="DW104" s="456"/>
      <c r="DX104" s="456"/>
      <c r="DY104" s="456"/>
      <c r="DZ104" s="456"/>
      <c r="EA104" s="456"/>
      <c r="EB104" s="456"/>
      <c r="EC104" s="456"/>
      <c r="ED104" s="456"/>
      <c r="EE104" s="456"/>
      <c r="EF104" s="456"/>
      <c r="EG104" s="456"/>
      <c r="EH104" s="456"/>
      <c r="EI104" s="456"/>
      <c r="EJ104" s="456"/>
      <c r="EK104" s="456"/>
      <c r="EL104" s="456"/>
      <c r="EM104" s="456"/>
      <c r="EN104" s="456"/>
      <c r="EO104" s="456"/>
      <c r="EP104" s="456"/>
      <c r="EQ104" s="456"/>
      <c r="ER104" s="456"/>
      <c r="ES104" s="456"/>
      <c r="ET104" s="456"/>
      <c r="EU104" s="456"/>
      <c r="EV104" s="456"/>
      <c r="EW104" s="456"/>
      <c r="EX104" s="456"/>
      <c r="EY104" s="456"/>
      <c r="EZ104" s="456"/>
      <c r="FA104" s="456"/>
      <c r="FB104" s="456"/>
      <c r="FC104" s="456"/>
      <c r="FD104" s="456"/>
      <c r="FE104" s="456"/>
      <c r="FF104" s="456"/>
      <c r="FG104" s="456"/>
      <c r="FH104" s="456"/>
      <c r="FI104" s="456"/>
      <c r="FJ104" s="456"/>
      <c r="FK104" s="456"/>
      <c r="FL104" s="456"/>
      <c r="FM104" s="456"/>
      <c r="FN104" s="456"/>
      <c r="FO104" s="456"/>
      <c r="FP104" s="456"/>
      <c r="FQ104" s="456"/>
      <c r="FR104" s="456"/>
      <c r="FS104" s="456"/>
      <c r="FT104" s="456"/>
      <c r="FU104" s="456"/>
      <c r="FV104" s="456"/>
      <c r="FW104" s="456"/>
      <c r="FX104" s="456"/>
      <c r="FY104" s="456"/>
      <c r="FZ104" s="456"/>
      <c r="GA104" s="456"/>
      <c r="GB104" s="456"/>
      <c r="GC104" s="456"/>
      <c r="GD104" s="456"/>
      <c r="GE104" s="456"/>
      <c r="GF104" s="456"/>
      <c r="GG104" s="456"/>
      <c r="GH104" s="456"/>
      <c r="GI104" s="456"/>
      <c r="GJ104" s="456"/>
      <c r="GK104" s="456"/>
      <c r="GL104" s="456"/>
      <c r="GM104" s="456"/>
      <c r="GN104" s="456"/>
      <c r="GO104" s="456"/>
      <c r="GP104" s="456"/>
      <c r="GQ104" s="456"/>
      <c r="GR104" s="456"/>
      <c r="GS104" s="456"/>
      <c r="GT104" s="456"/>
      <c r="GU104" s="456"/>
      <c r="GV104" s="456"/>
      <c r="GW104" s="456"/>
      <c r="GX104" s="456"/>
      <c r="GY104" s="456"/>
      <c r="GZ104" s="456"/>
      <c r="HA104" s="456"/>
      <c r="HB104" s="456"/>
      <c r="HC104" s="456"/>
      <c r="HD104" s="456"/>
      <c r="HE104" s="456"/>
      <c r="HF104" s="456"/>
      <c r="HG104" s="456"/>
      <c r="HH104" s="456"/>
      <c r="HI104" s="456"/>
      <c r="HJ104" s="456"/>
      <c r="HK104" s="456"/>
      <c r="HL104" s="456"/>
      <c r="HM104" s="456"/>
      <c r="HN104" s="456"/>
      <c r="HO104" s="456"/>
      <c r="HP104" s="456"/>
      <c r="HQ104" s="456"/>
      <c r="HR104" s="456"/>
      <c r="HS104" s="456"/>
      <c r="HT104" s="456"/>
      <c r="HU104" s="456"/>
      <c r="HV104" s="456"/>
      <c r="HW104" s="456"/>
      <c r="HX104" s="456"/>
      <c r="HY104" s="456"/>
      <c r="HZ104" s="456"/>
      <c r="IA104" s="456"/>
      <c r="IB104" s="456"/>
      <c r="IC104" s="456"/>
      <c r="ID104" s="456"/>
      <c r="IE104" s="456"/>
      <c r="IF104" s="456"/>
      <c r="IG104" s="456"/>
      <c r="IH104" s="456"/>
      <c r="II104" s="456"/>
      <c r="IJ104" s="456"/>
      <c r="IK104" s="456"/>
      <c r="IL104" s="456"/>
      <c r="IM104" s="456"/>
    </row>
    <row r="105" spans="6:247" x14ac:dyDescent="0.2">
      <c r="F105" s="456"/>
      <c r="G105" s="456"/>
      <c r="H105" s="456"/>
      <c r="I105" s="456"/>
      <c r="J105" s="456"/>
      <c r="K105" s="456"/>
      <c r="L105" s="456"/>
      <c r="M105" s="456"/>
      <c r="N105" s="456"/>
      <c r="O105" s="456"/>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6"/>
      <c r="AY105" s="456"/>
      <c r="AZ105" s="456"/>
      <c r="BA105" s="456"/>
      <c r="BB105" s="456"/>
      <c r="BC105" s="456"/>
      <c r="BD105" s="456"/>
      <c r="BE105" s="456"/>
      <c r="BF105" s="456"/>
      <c r="BG105" s="456"/>
      <c r="BH105" s="456"/>
      <c r="BI105" s="456"/>
      <c r="BJ105" s="456"/>
      <c r="BK105" s="456"/>
      <c r="BL105" s="456"/>
      <c r="BM105" s="456"/>
      <c r="BN105" s="456"/>
      <c r="BO105" s="456"/>
      <c r="BP105" s="456"/>
      <c r="BQ105" s="456"/>
      <c r="BR105" s="456"/>
      <c r="BS105" s="456"/>
      <c r="BT105" s="456"/>
      <c r="BU105" s="456"/>
      <c r="BV105" s="456"/>
      <c r="BW105" s="456"/>
      <c r="BX105" s="456"/>
      <c r="BY105" s="456"/>
      <c r="BZ105" s="456"/>
      <c r="CA105" s="456"/>
      <c r="CB105" s="456"/>
      <c r="CC105" s="456"/>
      <c r="CD105" s="456"/>
      <c r="CE105" s="456"/>
      <c r="CF105" s="456"/>
      <c r="CG105" s="456"/>
      <c r="CH105" s="456"/>
      <c r="CI105" s="456"/>
      <c r="CJ105" s="456"/>
      <c r="CK105" s="456"/>
      <c r="CL105" s="456"/>
      <c r="CM105" s="456"/>
      <c r="CN105" s="456"/>
      <c r="CO105" s="456"/>
      <c r="CP105" s="456"/>
      <c r="CQ105" s="456"/>
      <c r="CR105" s="456"/>
      <c r="CS105" s="456"/>
      <c r="CT105" s="456"/>
      <c r="CU105" s="456"/>
      <c r="CV105" s="456"/>
      <c r="CW105" s="456"/>
      <c r="CX105" s="456"/>
      <c r="CY105" s="456"/>
      <c r="CZ105" s="456"/>
      <c r="DA105" s="456"/>
      <c r="DB105" s="456"/>
      <c r="DC105" s="456"/>
      <c r="DD105" s="456"/>
      <c r="DE105" s="456"/>
      <c r="DF105" s="456"/>
      <c r="DG105" s="456"/>
      <c r="DH105" s="456"/>
      <c r="DI105" s="456"/>
      <c r="DJ105" s="456"/>
      <c r="DK105" s="456"/>
      <c r="DL105" s="456"/>
      <c r="DM105" s="456"/>
      <c r="DN105" s="456"/>
      <c r="DO105" s="456"/>
      <c r="DP105" s="456"/>
      <c r="DQ105" s="456"/>
      <c r="DR105" s="456"/>
      <c r="DS105" s="456"/>
      <c r="DT105" s="456"/>
      <c r="DU105" s="456"/>
      <c r="DV105" s="456"/>
      <c r="DW105" s="456"/>
      <c r="DX105" s="456"/>
      <c r="DY105" s="456"/>
      <c r="DZ105" s="456"/>
      <c r="EA105" s="456"/>
      <c r="EB105" s="456"/>
      <c r="EC105" s="456"/>
      <c r="ED105" s="456"/>
      <c r="EE105" s="456"/>
      <c r="EF105" s="456"/>
      <c r="EG105" s="456"/>
      <c r="EH105" s="456"/>
      <c r="EI105" s="456"/>
      <c r="EJ105" s="456"/>
      <c r="EK105" s="456"/>
      <c r="EL105" s="456"/>
      <c r="EM105" s="456"/>
      <c r="EN105" s="456"/>
      <c r="EO105" s="456"/>
      <c r="EP105" s="456"/>
      <c r="EQ105" s="456"/>
      <c r="ER105" s="456"/>
      <c r="ES105" s="456"/>
      <c r="ET105" s="456"/>
      <c r="EU105" s="456"/>
      <c r="EV105" s="456"/>
      <c r="EW105" s="456"/>
      <c r="EX105" s="456"/>
      <c r="EY105" s="456"/>
      <c r="EZ105" s="456"/>
      <c r="FA105" s="456"/>
      <c r="FB105" s="456"/>
      <c r="FC105" s="456"/>
      <c r="FD105" s="456"/>
      <c r="FE105" s="456"/>
      <c r="FF105" s="456"/>
      <c r="FG105" s="456"/>
      <c r="FH105" s="456"/>
      <c r="FI105" s="456"/>
      <c r="FJ105" s="456"/>
      <c r="FK105" s="456"/>
      <c r="FL105" s="456"/>
      <c r="FM105" s="456"/>
      <c r="FN105" s="456"/>
      <c r="FO105" s="456"/>
      <c r="FP105" s="456"/>
      <c r="FQ105" s="456"/>
      <c r="FR105" s="456"/>
      <c r="FS105" s="456"/>
      <c r="FT105" s="456"/>
      <c r="FU105" s="456"/>
      <c r="FV105" s="456"/>
      <c r="FW105" s="456"/>
      <c r="FX105" s="456"/>
      <c r="FY105" s="456"/>
      <c r="FZ105" s="456"/>
      <c r="GA105" s="456"/>
      <c r="GB105" s="456"/>
      <c r="GC105" s="456"/>
      <c r="GD105" s="456"/>
      <c r="GE105" s="456"/>
      <c r="GF105" s="456"/>
      <c r="GG105" s="456"/>
      <c r="GH105" s="456"/>
      <c r="GI105" s="456"/>
      <c r="GJ105" s="456"/>
      <c r="GK105" s="456"/>
      <c r="GL105" s="456"/>
      <c r="GM105" s="456"/>
      <c r="GN105" s="456"/>
      <c r="GO105" s="456"/>
      <c r="GP105" s="456"/>
      <c r="GQ105" s="456"/>
      <c r="GR105" s="456"/>
      <c r="GS105" s="456"/>
      <c r="GT105" s="456"/>
      <c r="GU105" s="456"/>
      <c r="GV105" s="456"/>
      <c r="GW105" s="456"/>
      <c r="GX105" s="456"/>
      <c r="GY105" s="456"/>
      <c r="GZ105" s="456"/>
      <c r="HA105" s="456"/>
      <c r="HB105" s="456"/>
      <c r="HC105" s="456"/>
      <c r="HD105" s="456"/>
      <c r="HE105" s="456"/>
      <c r="HF105" s="456"/>
      <c r="HG105" s="456"/>
      <c r="HH105" s="456"/>
      <c r="HI105" s="456"/>
      <c r="HJ105" s="456"/>
      <c r="HK105" s="456"/>
      <c r="HL105" s="456"/>
      <c r="HM105" s="456"/>
      <c r="HN105" s="456"/>
      <c r="HO105" s="456"/>
      <c r="HP105" s="456"/>
      <c r="HQ105" s="456"/>
      <c r="HR105" s="456"/>
      <c r="HS105" s="456"/>
      <c r="HT105" s="456"/>
      <c r="HU105" s="456"/>
      <c r="HV105" s="456"/>
      <c r="HW105" s="456"/>
      <c r="HX105" s="456"/>
      <c r="HY105" s="456"/>
      <c r="HZ105" s="456"/>
      <c r="IA105" s="456"/>
      <c r="IB105" s="456"/>
      <c r="IC105" s="456"/>
      <c r="ID105" s="456"/>
      <c r="IE105" s="456"/>
      <c r="IF105" s="456"/>
      <c r="IG105" s="456"/>
      <c r="IH105" s="456"/>
      <c r="II105" s="456"/>
      <c r="IJ105" s="456"/>
      <c r="IK105" s="456"/>
      <c r="IL105" s="456"/>
      <c r="IM105" s="456"/>
    </row>
    <row r="106" spans="6:247" x14ac:dyDescent="0.2">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6"/>
      <c r="AY106" s="456"/>
      <c r="AZ106" s="456"/>
      <c r="BA106" s="456"/>
      <c r="BB106" s="456"/>
      <c r="BC106" s="456"/>
      <c r="BD106" s="456"/>
      <c r="BE106" s="456"/>
      <c r="BF106" s="456"/>
      <c r="BG106" s="456"/>
      <c r="BH106" s="456"/>
      <c r="BI106" s="456"/>
      <c r="BJ106" s="456"/>
      <c r="BK106" s="456"/>
      <c r="BL106" s="456"/>
      <c r="BM106" s="456"/>
      <c r="BN106" s="456"/>
      <c r="BO106" s="456"/>
      <c r="BP106" s="456"/>
      <c r="BQ106" s="456"/>
      <c r="BR106" s="456"/>
      <c r="BS106" s="456"/>
      <c r="BT106" s="456"/>
      <c r="BU106" s="456"/>
      <c r="BV106" s="456"/>
      <c r="BW106" s="456"/>
      <c r="BX106" s="456"/>
      <c r="BY106" s="456"/>
      <c r="BZ106" s="456"/>
      <c r="CA106" s="456"/>
      <c r="CB106" s="456"/>
      <c r="CC106" s="456"/>
      <c r="CD106" s="456"/>
      <c r="CE106" s="456"/>
      <c r="CF106" s="456"/>
      <c r="CG106" s="456"/>
      <c r="CH106" s="456"/>
      <c r="CI106" s="456"/>
      <c r="CJ106" s="456"/>
      <c r="CK106" s="456"/>
      <c r="CL106" s="456"/>
      <c r="CM106" s="456"/>
      <c r="CN106" s="456"/>
      <c r="CO106" s="456"/>
      <c r="CP106" s="456"/>
      <c r="CQ106" s="456"/>
      <c r="CR106" s="456"/>
      <c r="CS106" s="456"/>
      <c r="CT106" s="456"/>
      <c r="CU106" s="456"/>
      <c r="CV106" s="456"/>
      <c r="CW106" s="456"/>
      <c r="CX106" s="456"/>
      <c r="CY106" s="456"/>
      <c r="CZ106" s="456"/>
      <c r="DA106" s="456"/>
      <c r="DB106" s="456"/>
      <c r="DC106" s="456"/>
      <c r="DD106" s="456"/>
      <c r="DE106" s="456"/>
      <c r="DF106" s="456"/>
      <c r="DG106" s="456"/>
      <c r="DH106" s="456"/>
      <c r="DI106" s="456"/>
      <c r="DJ106" s="456"/>
      <c r="DK106" s="456"/>
      <c r="DL106" s="456"/>
      <c r="DM106" s="456"/>
      <c r="DN106" s="456"/>
      <c r="DO106" s="456"/>
      <c r="DP106" s="456"/>
      <c r="DQ106" s="456"/>
      <c r="DR106" s="456"/>
      <c r="DS106" s="456"/>
      <c r="DT106" s="456"/>
      <c r="DU106" s="456"/>
      <c r="DV106" s="456"/>
      <c r="DW106" s="456"/>
      <c r="DX106" s="456"/>
      <c r="DY106" s="456"/>
      <c r="DZ106" s="456"/>
      <c r="EA106" s="456"/>
      <c r="EB106" s="456"/>
      <c r="EC106" s="456"/>
      <c r="ED106" s="456"/>
      <c r="EE106" s="456"/>
      <c r="EF106" s="456"/>
      <c r="EG106" s="456"/>
      <c r="EH106" s="456"/>
      <c r="EI106" s="456"/>
      <c r="EJ106" s="456"/>
      <c r="EK106" s="456"/>
      <c r="EL106" s="456"/>
      <c r="EM106" s="456"/>
      <c r="EN106" s="456"/>
      <c r="EO106" s="456"/>
      <c r="EP106" s="456"/>
      <c r="EQ106" s="456"/>
      <c r="ER106" s="456"/>
      <c r="ES106" s="456"/>
      <c r="ET106" s="456"/>
      <c r="EU106" s="456"/>
      <c r="EV106" s="456"/>
      <c r="EW106" s="456"/>
      <c r="EX106" s="456"/>
      <c r="EY106" s="456"/>
      <c r="EZ106" s="456"/>
      <c r="FA106" s="456"/>
      <c r="FB106" s="456"/>
      <c r="FC106" s="456"/>
      <c r="FD106" s="456"/>
      <c r="FE106" s="456"/>
      <c r="FF106" s="456"/>
      <c r="FG106" s="456"/>
      <c r="FH106" s="456"/>
      <c r="FI106" s="456"/>
      <c r="FJ106" s="456"/>
      <c r="FK106" s="456"/>
      <c r="FL106" s="456"/>
      <c r="FM106" s="456"/>
      <c r="FN106" s="456"/>
      <c r="FO106" s="456"/>
      <c r="FP106" s="456"/>
      <c r="FQ106" s="456"/>
      <c r="FR106" s="456"/>
      <c r="FS106" s="456"/>
      <c r="FT106" s="456"/>
      <c r="FU106" s="456"/>
      <c r="FV106" s="456"/>
      <c r="FW106" s="456"/>
      <c r="FX106" s="456"/>
      <c r="FY106" s="456"/>
      <c r="FZ106" s="456"/>
      <c r="GA106" s="456"/>
      <c r="GB106" s="456"/>
      <c r="GC106" s="456"/>
      <c r="GD106" s="456"/>
      <c r="GE106" s="456"/>
      <c r="GF106" s="456"/>
      <c r="GG106" s="456"/>
      <c r="GH106" s="456"/>
      <c r="GI106" s="456"/>
      <c r="GJ106" s="456"/>
      <c r="GK106" s="456"/>
      <c r="GL106" s="456"/>
      <c r="GM106" s="456"/>
      <c r="GN106" s="456"/>
      <c r="GO106" s="456"/>
      <c r="GP106" s="456"/>
      <c r="GQ106" s="456"/>
      <c r="GR106" s="456"/>
      <c r="GS106" s="456"/>
      <c r="GT106" s="456"/>
      <c r="GU106" s="456"/>
      <c r="GV106" s="456"/>
      <c r="GW106" s="456"/>
      <c r="GX106" s="456"/>
      <c r="GY106" s="456"/>
      <c r="GZ106" s="456"/>
      <c r="HA106" s="456"/>
      <c r="HB106" s="456"/>
      <c r="HC106" s="456"/>
      <c r="HD106" s="456"/>
      <c r="HE106" s="456"/>
      <c r="HF106" s="456"/>
      <c r="HG106" s="456"/>
      <c r="HH106" s="456"/>
      <c r="HI106" s="456"/>
      <c r="HJ106" s="456"/>
      <c r="HK106" s="456"/>
      <c r="HL106" s="456"/>
      <c r="HM106" s="456"/>
      <c r="HN106" s="456"/>
      <c r="HO106" s="456"/>
      <c r="HP106" s="456"/>
      <c r="HQ106" s="456"/>
      <c r="HR106" s="456"/>
      <c r="HS106" s="456"/>
      <c r="HT106" s="456"/>
      <c r="HU106" s="456"/>
      <c r="HV106" s="456"/>
      <c r="HW106" s="456"/>
      <c r="HX106" s="456"/>
      <c r="HY106" s="456"/>
      <c r="HZ106" s="456"/>
      <c r="IA106" s="456"/>
      <c r="IB106" s="456"/>
      <c r="IC106" s="456"/>
      <c r="ID106" s="456"/>
      <c r="IE106" s="456"/>
      <c r="IF106" s="456"/>
      <c r="IG106" s="456"/>
      <c r="IH106" s="456"/>
      <c r="II106" s="456"/>
      <c r="IJ106" s="456"/>
      <c r="IK106" s="456"/>
      <c r="IL106" s="456"/>
      <c r="IM106" s="456"/>
    </row>
    <row r="107" spans="6:247" x14ac:dyDescent="0.2">
      <c r="F107" s="456"/>
      <c r="G107" s="456"/>
      <c r="H107" s="456"/>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6"/>
      <c r="AY107" s="456"/>
      <c r="AZ107" s="456"/>
      <c r="BA107" s="456"/>
      <c r="BB107" s="456"/>
      <c r="BC107" s="456"/>
      <c r="BD107" s="456"/>
      <c r="BE107" s="456"/>
      <c r="BF107" s="456"/>
      <c r="BG107" s="456"/>
      <c r="BH107" s="456"/>
      <c r="BI107" s="456"/>
      <c r="BJ107" s="456"/>
      <c r="BK107" s="456"/>
      <c r="BL107" s="456"/>
      <c r="BM107" s="456"/>
      <c r="BN107" s="456"/>
      <c r="BO107" s="456"/>
      <c r="BP107" s="456"/>
      <c r="BQ107" s="456"/>
      <c r="BR107" s="456"/>
      <c r="BS107" s="456"/>
      <c r="BT107" s="456"/>
      <c r="BU107" s="456"/>
      <c r="BV107" s="456"/>
      <c r="BW107" s="456"/>
      <c r="BX107" s="456"/>
      <c r="BY107" s="456"/>
      <c r="BZ107" s="456"/>
      <c r="CA107" s="456"/>
      <c r="CB107" s="456"/>
      <c r="CC107" s="456"/>
      <c r="CD107" s="456"/>
      <c r="CE107" s="456"/>
      <c r="CF107" s="456"/>
      <c r="CG107" s="456"/>
      <c r="CH107" s="456"/>
      <c r="CI107" s="456"/>
      <c r="CJ107" s="456"/>
      <c r="CK107" s="456"/>
      <c r="CL107" s="456"/>
      <c r="CM107" s="456"/>
      <c r="CN107" s="456"/>
      <c r="CO107" s="456"/>
      <c r="CP107" s="456"/>
      <c r="CQ107" s="456"/>
      <c r="CR107" s="456"/>
      <c r="CS107" s="456"/>
      <c r="CT107" s="456"/>
      <c r="CU107" s="456"/>
      <c r="CV107" s="456"/>
      <c r="CW107" s="456"/>
      <c r="CX107" s="456"/>
      <c r="CY107" s="456"/>
      <c r="CZ107" s="456"/>
      <c r="DA107" s="456"/>
      <c r="DB107" s="456"/>
      <c r="DC107" s="456"/>
      <c r="DD107" s="456"/>
      <c r="DE107" s="456"/>
      <c r="DF107" s="456"/>
      <c r="DG107" s="456"/>
      <c r="DH107" s="456"/>
      <c r="DI107" s="456"/>
      <c r="DJ107" s="456"/>
      <c r="DK107" s="456"/>
      <c r="DL107" s="456"/>
      <c r="DM107" s="456"/>
      <c r="DN107" s="456"/>
      <c r="DO107" s="456"/>
      <c r="DP107" s="456"/>
      <c r="DQ107" s="456"/>
      <c r="DR107" s="456"/>
      <c r="DS107" s="456"/>
      <c r="DT107" s="456"/>
      <c r="DU107" s="456"/>
      <c r="DV107" s="456"/>
      <c r="DW107" s="456"/>
      <c r="DX107" s="456"/>
      <c r="DY107" s="456"/>
      <c r="DZ107" s="456"/>
      <c r="EA107" s="456"/>
      <c r="EB107" s="456"/>
      <c r="EC107" s="456"/>
      <c r="ED107" s="456"/>
      <c r="EE107" s="456"/>
      <c r="EF107" s="456"/>
      <c r="EG107" s="456"/>
      <c r="EH107" s="456"/>
      <c r="EI107" s="456"/>
      <c r="EJ107" s="456"/>
      <c r="EK107" s="456"/>
      <c r="EL107" s="456"/>
      <c r="EM107" s="456"/>
      <c r="EN107" s="456"/>
      <c r="EO107" s="456"/>
      <c r="EP107" s="456"/>
      <c r="EQ107" s="456"/>
      <c r="ER107" s="456"/>
      <c r="ES107" s="456"/>
      <c r="ET107" s="456"/>
      <c r="EU107" s="456"/>
      <c r="EV107" s="456"/>
      <c r="EW107" s="456"/>
      <c r="EX107" s="456"/>
      <c r="EY107" s="456"/>
      <c r="EZ107" s="456"/>
      <c r="FA107" s="456"/>
      <c r="FB107" s="456"/>
      <c r="FC107" s="456"/>
      <c r="FD107" s="456"/>
      <c r="FE107" s="456"/>
      <c r="FF107" s="456"/>
      <c r="FG107" s="456"/>
      <c r="FH107" s="456"/>
      <c r="FI107" s="456"/>
      <c r="FJ107" s="456"/>
      <c r="FK107" s="456"/>
      <c r="FL107" s="456"/>
      <c r="FM107" s="456"/>
      <c r="FN107" s="456"/>
      <c r="FO107" s="456"/>
      <c r="FP107" s="456"/>
      <c r="FQ107" s="456"/>
      <c r="FR107" s="456"/>
      <c r="FS107" s="456"/>
      <c r="FT107" s="456"/>
      <c r="FU107" s="456"/>
      <c r="FV107" s="456"/>
      <c r="FW107" s="456"/>
      <c r="FX107" s="456"/>
      <c r="FY107" s="456"/>
      <c r="FZ107" s="456"/>
      <c r="GA107" s="456"/>
      <c r="GB107" s="456"/>
      <c r="GC107" s="456"/>
      <c r="GD107" s="456"/>
      <c r="GE107" s="456"/>
      <c r="GF107" s="456"/>
      <c r="GG107" s="456"/>
      <c r="GH107" s="456"/>
      <c r="GI107" s="456"/>
      <c r="GJ107" s="456"/>
      <c r="GK107" s="456"/>
      <c r="GL107" s="456"/>
      <c r="GM107" s="456"/>
      <c r="GN107" s="456"/>
      <c r="GO107" s="456"/>
      <c r="GP107" s="456"/>
      <c r="GQ107" s="456"/>
      <c r="GR107" s="456"/>
      <c r="GS107" s="456"/>
      <c r="GT107" s="456"/>
      <c r="GU107" s="456"/>
      <c r="GV107" s="456"/>
      <c r="GW107" s="456"/>
      <c r="GX107" s="456"/>
      <c r="GY107" s="456"/>
      <c r="GZ107" s="456"/>
      <c r="HA107" s="456"/>
      <c r="HB107" s="456"/>
      <c r="HC107" s="456"/>
      <c r="HD107" s="456"/>
      <c r="HE107" s="456"/>
      <c r="HF107" s="456"/>
      <c r="HG107" s="456"/>
      <c r="HH107" s="456"/>
      <c r="HI107" s="456"/>
      <c r="HJ107" s="456"/>
      <c r="HK107" s="456"/>
      <c r="HL107" s="456"/>
      <c r="HM107" s="456"/>
      <c r="HN107" s="456"/>
      <c r="HO107" s="456"/>
      <c r="HP107" s="456"/>
      <c r="HQ107" s="456"/>
      <c r="HR107" s="456"/>
      <c r="HS107" s="456"/>
      <c r="HT107" s="456"/>
      <c r="HU107" s="456"/>
      <c r="HV107" s="456"/>
      <c r="HW107" s="456"/>
      <c r="HX107" s="456"/>
      <c r="HY107" s="456"/>
      <c r="HZ107" s="456"/>
      <c r="IA107" s="456"/>
      <c r="IB107" s="456"/>
      <c r="IC107" s="456"/>
      <c r="ID107" s="456"/>
      <c r="IE107" s="456"/>
      <c r="IF107" s="456"/>
      <c r="IG107" s="456"/>
      <c r="IH107" s="456"/>
      <c r="II107" s="456"/>
      <c r="IJ107" s="456"/>
      <c r="IK107" s="456"/>
      <c r="IL107" s="456"/>
      <c r="IM107" s="456"/>
    </row>
    <row r="108" spans="6:247" x14ac:dyDescent="0.2">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6"/>
      <c r="AY108" s="456"/>
      <c r="AZ108" s="456"/>
      <c r="BA108" s="456"/>
      <c r="BB108" s="456"/>
      <c r="BC108" s="456"/>
      <c r="BD108" s="456"/>
      <c r="BE108" s="456"/>
      <c r="BF108" s="456"/>
      <c r="BG108" s="456"/>
      <c r="BH108" s="456"/>
      <c r="BI108" s="456"/>
      <c r="BJ108" s="456"/>
      <c r="BK108" s="456"/>
      <c r="BL108" s="456"/>
      <c r="BM108" s="456"/>
      <c r="BN108" s="456"/>
      <c r="BO108" s="456"/>
      <c r="BP108" s="456"/>
      <c r="BQ108" s="456"/>
      <c r="BR108" s="456"/>
      <c r="BS108" s="456"/>
      <c r="BT108" s="456"/>
      <c r="BU108" s="456"/>
      <c r="BV108" s="456"/>
      <c r="BW108" s="456"/>
      <c r="BX108" s="456"/>
      <c r="BY108" s="456"/>
      <c r="BZ108" s="456"/>
      <c r="CA108" s="456"/>
      <c r="CB108" s="456"/>
      <c r="CC108" s="456"/>
      <c r="CD108" s="456"/>
      <c r="CE108" s="456"/>
      <c r="CF108" s="456"/>
      <c r="CG108" s="456"/>
      <c r="CH108" s="456"/>
      <c r="CI108" s="456"/>
      <c r="CJ108" s="456"/>
      <c r="CK108" s="456"/>
      <c r="CL108" s="456"/>
      <c r="CM108" s="456"/>
      <c r="CN108" s="456"/>
      <c r="CO108" s="456"/>
      <c r="CP108" s="456"/>
      <c r="CQ108" s="456"/>
      <c r="CR108" s="456"/>
      <c r="CS108" s="456"/>
      <c r="CT108" s="456"/>
      <c r="CU108" s="456"/>
      <c r="CV108" s="456"/>
      <c r="CW108" s="456"/>
      <c r="CX108" s="456"/>
      <c r="CY108" s="456"/>
      <c r="CZ108" s="456"/>
      <c r="DA108" s="456"/>
      <c r="DB108" s="456"/>
      <c r="DC108" s="456"/>
      <c r="DD108" s="456"/>
      <c r="DE108" s="456"/>
      <c r="DF108" s="456"/>
      <c r="DG108" s="456"/>
      <c r="DH108" s="456"/>
      <c r="DI108" s="456"/>
      <c r="DJ108" s="456"/>
      <c r="DK108" s="456"/>
      <c r="DL108" s="456"/>
      <c r="DM108" s="456"/>
      <c r="DN108" s="456"/>
      <c r="DO108" s="456"/>
      <c r="DP108" s="456"/>
      <c r="DQ108" s="456"/>
      <c r="DR108" s="456"/>
      <c r="DS108" s="456"/>
      <c r="DT108" s="456"/>
      <c r="DU108" s="456"/>
      <c r="DV108" s="456"/>
      <c r="DW108" s="456"/>
      <c r="DX108" s="456"/>
      <c r="DY108" s="456"/>
      <c r="DZ108" s="456"/>
      <c r="EA108" s="456"/>
      <c r="EB108" s="456"/>
      <c r="EC108" s="456"/>
      <c r="ED108" s="456"/>
      <c r="EE108" s="456"/>
      <c r="EF108" s="456"/>
      <c r="EG108" s="456"/>
      <c r="EH108" s="456"/>
      <c r="EI108" s="456"/>
      <c r="EJ108" s="456"/>
      <c r="EK108" s="456"/>
      <c r="EL108" s="456"/>
      <c r="EM108" s="456"/>
      <c r="EN108" s="456"/>
      <c r="EO108" s="456"/>
      <c r="EP108" s="456"/>
      <c r="EQ108" s="456"/>
      <c r="ER108" s="456"/>
      <c r="ES108" s="456"/>
      <c r="ET108" s="456"/>
      <c r="EU108" s="456"/>
      <c r="EV108" s="456"/>
      <c r="EW108" s="456"/>
      <c r="EX108" s="456"/>
      <c r="EY108" s="456"/>
      <c r="EZ108" s="456"/>
      <c r="FA108" s="456"/>
      <c r="FB108" s="456"/>
      <c r="FC108" s="456"/>
      <c r="FD108" s="456"/>
      <c r="FE108" s="456"/>
      <c r="FF108" s="456"/>
      <c r="FG108" s="456"/>
      <c r="FH108" s="456"/>
      <c r="FI108" s="456"/>
      <c r="FJ108" s="456"/>
      <c r="FK108" s="456"/>
      <c r="FL108" s="456"/>
      <c r="FM108" s="456"/>
      <c r="FN108" s="456"/>
      <c r="FO108" s="456"/>
      <c r="FP108" s="456"/>
      <c r="FQ108" s="456"/>
      <c r="FR108" s="456"/>
      <c r="FS108" s="456"/>
      <c r="FT108" s="456"/>
      <c r="FU108" s="456"/>
      <c r="FV108" s="456"/>
      <c r="FW108" s="456"/>
      <c r="FX108" s="456"/>
      <c r="FY108" s="456"/>
      <c r="FZ108" s="456"/>
      <c r="GA108" s="456"/>
      <c r="GB108" s="456"/>
      <c r="GC108" s="456"/>
      <c r="GD108" s="456"/>
      <c r="GE108" s="456"/>
      <c r="GF108" s="456"/>
      <c r="GG108" s="456"/>
      <c r="GH108" s="456"/>
      <c r="GI108" s="456"/>
      <c r="GJ108" s="456"/>
      <c r="GK108" s="456"/>
      <c r="GL108" s="456"/>
      <c r="GM108" s="456"/>
      <c r="GN108" s="456"/>
      <c r="GO108" s="456"/>
      <c r="GP108" s="456"/>
      <c r="GQ108" s="456"/>
      <c r="GR108" s="456"/>
      <c r="GS108" s="456"/>
      <c r="GT108" s="456"/>
      <c r="GU108" s="456"/>
      <c r="GV108" s="456"/>
      <c r="GW108" s="456"/>
      <c r="GX108" s="456"/>
      <c r="GY108" s="456"/>
      <c r="GZ108" s="456"/>
      <c r="HA108" s="456"/>
      <c r="HB108" s="456"/>
      <c r="HC108" s="456"/>
      <c r="HD108" s="456"/>
      <c r="HE108" s="456"/>
      <c r="HF108" s="456"/>
      <c r="HG108" s="456"/>
      <c r="HH108" s="456"/>
      <c r="HI108" s="456"/>
      <c r="HJ108" s="456"/>
      <c r="HK108" s="456"/>
      <c r="HL108" s="456"/>
      <c r="HM108" s="456"/>
      <c r="HN108" s="456"/>
      <c r="HO108" s="456"/>
      <c r="HP108" s="456"/>
      <c r="HQ108" s="456"/>
      <c r="HR108" s="456"/>
      <c r="HS108" s="456"/>
      <c r="HT108" s="456"/>
      <c r="HU108" s="456"/>
      <c r="HV108" s="456"/>
      <c r="HW108" s="456"/>
      <c r="HX108" s="456"/>
      <c r="HY108" s="456"/>
      <c r="HZ108" s="456"/>
      <c r="IA108" s="456"/>
      <c r="IB108" s="456"/>
      <c r="IC108" s="456"/>
      <c r="ID108" s="456"/>
      <c r="IE108" s="456"/>
      <c r="IF108" s="456"/>
      <c r="IG108" s="456"/>
      <c r="IH108" s="456"/>
      <c r="II108" s="456"/>
      <c r="IJ108" s="456"/>
      <c r="IK108" s="456"/>
      <c r="IL108" s="456"/>
      <c r="IM108" s="456"/>
    </row>
    <row r="109" spans="6:247" x14ac:dyDescent="0.2">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6"/>
      <c r="AY109" s="456"/>
      <c r="AZ109" s="456"/>
      <c r="BA109" s="456"/>
      <c r="BB109" s="456"/>
      <c r="BC109" s="456"/>
      <c r="BD109" s="456"/>
      <c r="BE109" s="456"/>
      <c r="BF109" s="456"/>
      <c r="BG109" s="456"/>
      <c r="BH109" s="456"/>
      <c r="BI109" s="456"/>
      <c r="BJ109" s="456"/>
      <c r="BK109" s="456"/>
      <c r="BL109" s="456"/>
      <c r="BM109" s="456"/>
      <c r="BN109" s="456"/>
      <c r="BO109" s="456"/>
      <c r="BP109" s="456"/>
      <c r="BQ109" s="456"/>
      <c r="BR109" s="456"/>
      <c r="BS109" s="456"/>
      <c r="BT109" s="456"/>
      <c r="BU109" s="456"/>
      <c r="BV109" s="456"/>
      <c r="BW109" s="456"/>
      <c r="BX109" s="456"/>
      <c r="BY109" s="456"/>
      <c r="BZ109" s="456"/>
      <c r="CA109" s="456"/>
      <c r="CB109" s="456"/>
      <c r="CC109" s="456"/>
      <c r="CD109" s="456"/>
      <c r="CE109" s="456"/>
      <c r="CF109" s="456"/>
      <c r="CG109" s="456"/>
      <c r="CH109" s="456"/>
      <c r="CI109" s="456"/>
      <c r="CJ109" s="456"/>
      <c r="CK109" s="456"/>
      <c r="CL109" s="456"/>
      <c r="CM109" s="456"/>
      <c r="CN109" s="456"/>
      <c r="CO109" s="456"/>
      <c r="CP109" s="456"/>
      <c r="CQ109" s="456"/>
      <c r="CR109" s="456"/>
      <c r="CS109" s="456"/>
      <c r="CT109" s="456"/>
      <c r="CU109" s="456"/>
      <c r="CV109" s="456"/>
      <c r="CW109" s="456"/>
      <c r="CX109" s="456"/>
      <c r="CY109" s="456"/>
      <c r="CZ109" s="456"/>
      <c r="DA109" s="456"/>
      <c r="DB109" s="456"/>
      <c r="DC109" s="456"/>
      <c r="DD109" s="456"/>
      <c r="DE109" s="456"/>
      <c r="DF109" s="456"/>
      <c r="DG109" s="456"/>
      <c r="DH109" s="456"/>
      <c r="DI109" s="456"/>
      <c r="DJ109" s="456"/>
      <c r="DK109" s="456"/>
      <c r="DL109" s="456"/>
      <c r="DM109" s="456"/>
      <c r="DN109" s="456"/>
      <c r="DO109" s="456"/>
      <c r="DP109" s="456"/>
      <c r="DQ109" s="456"/>
      <c r="DR109" s="456"/>
      <c r="DS109" s="456"/>
      <c r="DT109" s="456"/>
      <c r="DU109" s="456"/>
      <c r="DV109" s="456"/>
      <c r="DW109" s="456"/>
      <c r="DX109" s="456"/>
      <c r="DY109" s="456"/>
      <c r="DZ109" s="456"/>
      <c r="EA109" s="456"/>
      <c r="EB109" s="456"/>
      <c r="EC109" s="456"/>
      <c r="ED109" s="456"/>
      <c r="EE109" s="456"/>
      <c r="EF109" s="456"/>
      <c r="EG109" s="456"/>
      <c r="EH109" s="456"/>
      <c r="EI109" s="456"/>
      <c r="EJ109" s="456"/>
      <c r="EK109" s="456"/>
      <c r="EL109" s="456"/>
      <c r="EM109" s="456"/>
      <c r="EN109" s="456"/>
      <c r="EO109" s="456"/>
      <c r="EP109" s="456"/>
      <c r="EQ109" s="456"/>
      <c r="ER109" s="456"/>
      <c r="ES109" s="456"/>
      <c r="ET109" s="456"/>
      <c r="EU109" s="456"/>
      <c r="EV109" s="456"/>
      <c r="EW109" s="456"/>
      <c r="EX109" s="456"/>
      <c r="EY109" s="456"/>
      <c r="EZ109" s="456"/>
      <c r="FA109" s="456"/>
      <c r="FB109" s="456"/>
      <c r="FC109" s="456"/>
      <c r="FD109" s="456"/>
      <c r="FE109" s="456"/>
      <c r="FF109" s="456"/>
      <c r="FG109" s="456"/>
      <c r="FH109" s="456"/>
      <c r="FI109" s="456"/>
      <c r="FJ109" s="456"/>
      <c r="FK109" s="456"/>
      <c r="FL109" s="456"/>
      <c r="FM109" s="456"/>
      <c r="FN109" s="456"/>
      <c r="FO109" s="456"/>
      <c r="FP109" s="456"/>
      <c r="FQ109" s="456"/>
      <c r="FR109" s="456"/>
      <c r="FS109" s="456"/>
      <c r="FT109" s="456"/>
      <c r="FU109" s="456"/>
      <c r="FV109" s="456"/>
      <c r="FW109" s="456"/>
      <c r="FX109" s="456"/>
      <c r="FY109" s="456"/>
      <c r="FZ109" s="456"/>
      <c r="GA109" s="456"/>
      <c r="GB109" s="456"/>
      <c r="GC109" s="456"/>
      <c r="GD109" s="456"/>
      <c r="GE109" s="456"/>
      <c r="GF109" s="456"/>
      <c r="GG109" s="456"/>
      <c r="GH109" s="456"/>
      <c r="GI109" s="456"/>
      <c r="GJ109" s="456"/>
      <c r="GK109" s="456"/>
      <c r="GL109" s="456"/>
      <c r="GM109" s="456"/>
      <c r="GN109" s="456"/>
      <c r="GO109" s="456"/>
      <c r="GP109" s="456"/>
      <c r="GQ109" s="456"/>
      <c r="GR109" s="456"/>
      <c r="GS109" s="456"/>
      <c r="GT109" s="456"/>
      <c r="GU109" s="456"/>
      <c r="GV109" s="456"/>
      <c r="GW109" s="456"/>
      <c r="GX109" s="456"/>
      <c r="GY109" s="456"/>
      <c r="GZ109" s="456"/>
      <c r="HA109" s="456"/>
      <c r="HB109" s="456"/>
      <c r="HC109" s="456"/>
      <c r="HD109" s="456"/>
      <c r="HE109" s="456"/>
      <c r="HF109" s="456"/>
      <c r="HG109" s="456"/>
      <c r="HH109" s="456"/>
      <c r="HI109" s="456"/>
      <c r="HJ109" s="456"/>
      <c r="HK109" s="456"/>
      <c r="HL109" s="456"/>
      <c r="HM109" s="456"/>
      <c r="HN109" s="456"/>
      <c r="HO109" s="456"/>
      <c r="HP109" s="456"/>
      <c r="HQ109" s="456"/>
      <c r="HR109" s="456"/>
      <c r="HS109" s="456"/>
      <c r="HT109" s="456"/>
      <c r="HU109" s="456"/>
      <c r="HV109" s="456"/>
      <c r="HW109" s="456"/>
      <c r="HX109" s="456"/>
      <c r="HY109" s="456"/>
      <c r="HZ109" s="456"/>
      <c r="IA109" s="456"/>
      <c r="IB109" s="456"/>
      <c r="IC109" s="456"/>
      <c r="ID109" s="456"/>
      <c r="IE109" s="456"/>
      <c r="IF109" s="456"/>
      <c r="IG109" s="456"/>
      <c r="IH109" s="456"/>
      <c r="II109" s="456"/>
      <c r="IJ109" s="456"/>
      <c r="IK109" s="456"/>
      <c r="IL109" s="456"/>
      <c r="IM109" s="456"/>
    </row>
    <row r="110" spans="6:247" x14ac:dyDescent="0.2">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6"/>
      <c r="AY110" s="456"/>
      <c r="AZ110" s="456"/>
      <c r="BA110" s="456"/>
      <c r="BB110" s="456"/>
      <c r="BC110" s="456"/>
      <c r="BD110" s="456"/>
      <c r="BE110" s="456"/>
      <c r="BF110" s="456"/>
      <c r="BG110" s="456"/>
      <c r="BH110" s="456"/>
      <c r="BI110" s="456"/>
      <c r="BJ110" s="456"/>
      <c r="BK110" s="456"/>
      <c r="BL110" s="456"/>
      <c r="BM110" s="456"/>
      <c r="BN110" s="456"/>
      <c r="BO110" s="456"/>
      <c r="BP110" s="456"/>
      <c r="BQ110" s="456"/>
      <c r="BR110" s="456"/>
      <c r="BS110" s="456"/>
      <c r="BT110" s="456"/>
      <c r="BU110" s="456"/>
      <c r="BV110" s="456"/>
      <c r="BW110" s="456"/>
      <c r="BX110" s="456"/>
      <c r="BY110" s="456"/>
      <c r="BZ110" s="456"/>
      <c r="CA110" s="456"/>
      <c r="CB110" s="456"/>
      <c r="CC110" s="456"/>
      <c r="CD110" s="456"/>
      <c r="CE110" s="456"/>
      <c r="CF110" s="456"/>
      <c r="CG110" s="456"/>
      <c r="CH110" s="456"/>
      <c r="CI110" s="456"/>
      <c r="CJ110" s="456"/>
      <c r="CK110" s="456"/>
      <c r="CL110" s="456"/>
      <c r="CM110" s="456"/>
      <c r="CN110" s="456"/>
      <c r="CO110" s="456"/>
      <c r="CP110" s="456"/>
      <c r="CQ110" s="456"/>
      <c r="CR110" s="456"/>
      <c r="CS110" s="456"/>
      <c r="CT110" s="456"/>
      <c r="CU110" s="456"/>
      <c r="CV110" s="456"/>
      <c r="CW110" s="456"/>
      <c r="CX110" s="456"/>
      <c r="CY110" s="456"/>
      <c r="CZ110" s="456"/>
      <c r="DA110" s="456"/>
      <c r="DB110" s="456"/>
      <c r="DC110" s="456"/>
      <c r="DD110" s="456"/>
      <c r="DE110" s="456"/>
      <c r="DF110" s="456"/>
      <c r="DG110" s="456"/>
      <c r="DH110" s="456"/>
      <c r="DI110" s="456"/>
      <c r="DJ110" s="456"/>
      <c r="DK110" s="456"/>
      <c r="DL110" s="456"/>
      <c r="DM110" s="456"/>
      <c r="DN110" s="456"/>
      <c r="DO110" s="456"/>
      <c r="DP110" s="456"/>
      <c r="DQ110" s="456"/>
      <c r="DR110" s="456"/>
      <c r="DS110" s="456"/>
      <c r="DT110" s="456"/>
      <c r="DU110" s="456"/>
      <c r="DV110" s="456"/>
      <c r="DW110" s="456"/>
      <c r="DX110" s="456"/>
      <c r="DY110" s="456"/>
      <c r="DZ110" s="456"/>
      <c r="EA110" s="456"/>
      <c r="EB110" s="456"/>
      <c r="EC110" s="456"/>
      <c r="ED110" s="456"/>
      <c r="EE110" s="456"/>
      <c r="EF110" s="456"/>
      <c r="EG110" s="456"/>
      <c r="EH110" s="456"/>
      <c r="EI110" s="456"/>
      <c r="EJ110" s="456"/>
      <c r="EK110" s="456"/>
      <c r="EL110" s="456"/>
      <c r="EM110" s="456"/>
      <c r="EN110" s="456"/>
      <c r="EO110" s="456"/>
      <c r="EP110" s="456"/>
      <c r="EQ110" s="456"/>
      <c r="ER110" s="456"/>
      <c r="ES110" s="456"/>
      <c r="ET110" s="456"/>
      <c r="EU110" s="456"/>
      <c r="EV110" s="456"/>
      <c r="EW110" s="456"/>
      <c r="EX110" s="456"/>
      <c r="EY110" s="456"/>
      <c r="EZ110" s="456"/>
      <c r="FA110" s="456"/>
      <c r="FB110" s="456"/>
      <c r="FC110" s="456"/>
      <c r="FD110" s="456"/>
      <c r="FE110" s="456"/>
      <c r="FF110" s="456"/>
      <c r="FG110" s="456"/>
      <c r="FH110" s="456"/>
      <c r="FI110" s="456"/>
      <c r="FJ110" s="456"/>
      <c r="FK110" s="456"/>
      <c r="FL110" s="456"/>
      <c r="FM110" s="456"/>
      <c r="FN110" s="456"/>
      <c r="FO110" s="456"/>
      <c r="FP110" s="456"/>
      <c r="FQ110" s="456"/>
      <c r="FR110" s="456"/>
      <c r="FS110" s="456"/>
      <c r="FT110" s="456"/>
      <c r="FU110" s="456"/>
      <c r="FV110" s="456"/>
      <c r="FW110" s="456"/>
      <c r="FX110" s="456"/>
      <c r="FY110" s="456"/>
      <c r="FZ110" s="456"/>
      <c r="GA110" s="456"/>
      <c r="GB110" s="456"/>
      <c r="GC110" s="456"/>
      <c r="GD110" s="456"/>
      <c r="GE110" s="456"/>
      <c r="GF110" s="456"/>
      <c r="GG110" s="456"/>
      <c r="GH110" s="456"/>
      <c r="GI110" s="456"/>
      <c r="GJ110" s="456"/>
      <c r="GK110" s="456"/>
      <c r="GL110" s="456"/>
      <c r="GM110" s="456"/>
      <c r="GN110" s="456"/>
      <c r="GO110" s="456"/>
      <c r="GP110" s="456"/>
      <c r="GQ110" s="456"/>
      <c r="GR110" s="456"/>
      <c r="GS110" s="456"/>
      <c r="GT110" s="456"/>
      <c r="GU110" s="456"/>
      <c r="GV110" s="456"/>
      <c r="GW110" s="456"/>
      <c r="GX110" s="456"/>
      <c r="GY110" s="456"/>
      <c r="GZ110" s="456"/>
      <c r="HA110" s="456"/>
      <c r="HB110" s="456"/>
      <c r="HC110" s="456"/>
      <c r="HD110" s="456"/>
      <c r="HE110" s="456"/>
      <c r="HF110" s="456"/>
      <c r="HG110" s="456"/>
      <c r="HH110" s="456"/>
      <c r="HI110" s="456"/>
      <c r="HJ110" s="456"/>
      <c r="HK110" s="456"/>
      <c r="HL110" s="456"/>
      <c r="HM110" s="456"/>
      <c r="HN110" s="456"/>
      <c r="HO110" s="456"/>
      <c r="HP110" s="456"/>
      <c r="HQ110" s="456"/>
      <c r="HR110" s="456"/>
      <c r="HS110" s="456"/>
      <c r="HT110" s="456"/>
      <c r="HU110" s="456"/>
      <c r="HV110" s="456"/>
      <c r="HW110" s="456"/>
      <c r="HX110" s="456"/>
      <c r="HY110" s="456"/>
      <c r="HZ110" s="456"/>
      <c r="IA110" s="456"/>
      <c r="IB110" s="456"/>
      <c r="IC110" s="456"/>
      <c r="ID110" s="456"/>
      <c r="IE110" s="456"/>
      <c r="IF110" s="456"/>
      <c r="IG110" s="456"/>
      <c r="IH110" s="456"/>
      <c r="II110" s="456"/>
      <c r="IJ110" s="456"/>
      <c r="IK110" s="456"/>
      <c r="IL110" s="456"/>
      <c r="IM110" s="456"/>
    </row>
    <row r="111" spans="6:247" x14ac:dyDescent="0.2">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56"/>
      <c r="AE111" s="456"/>
      <c r="AF111" s="456"/>
      <c r="AG111" s="456"/>
      <c r="AH111" s="456"/>
      <c r="AI111" s="456"/>
      <c r="AJ111" s="456"/>
      <c r="AK111" s="456"/>
      <c r="AL111" s="456"/>
      <c r="AM111" s="456"/>
      <c r="AN111" s="456"/>
      <c r="AO111" s="456"/>
      <c r="AP111" s="456"/>
      <c r="AQ111" s="456"/>
      <c r="AR111" s="456"/>
      <c r="AS111" s="456"/>
      <c r="AT111" s="456"/>
      <c r="AU111" s="456"/>
      <c r="AV111" s="456"/>
      <c r="AW111" s="456"/>
      <c r="AX111" s="456"/>
      <c r="AY111" s="456"/>
      <c r="AZ111" s="456"/>
      <c r="BA111" s="456"/>
      <c r="BB111" s="456"/>
      <c r="BC111" s="456"/>
      <c r="BD111" s="456"/>
      <c r="BE111" s="456"/>
      <c r="BF111" s="456"/>
      <c r="BG111" s="456"/>
      <c r="BH111" s="456"/>
      <c r="BI111" s="456"/>
      <c r="BJ111" s="456"/>
      <c r="BK111" s="456"/>
      <c r="BL111" s="456"/>
      <c r="BM111" s="456"/>
      <c r="BN111" s="456"/>
      <c r="BO111" s="456"/>
      <c r="BP111" s="456"/>
      <c r="BQ111" s="456"/>
      <c r="BR111" s="456"/>
      <c r="BS111" s="456"/>
      <c r="BT111" s="456"/>
      <c r="BU111" s="456"/>
      <c r="BV111" s="456"/>
      <c r="BW111" s="456"/>
      <c r="BX111" s="456"/>
      <c r="BY111" s="456"/>
      <c r="BZ111" s="456"/>
      <c r="CA111" s="456"/>
      <c r="CB111" s="456"/>
      <c r="CC111" s="456"/>
      <c r="CD111" s="456"/>
      <c r="CE111" s="456"/>
      <c r="CF111" s="456"/>
      <c r="CG111" s="456"/>
      <c r="CH111" s="456"/>
      <c r="CI111" s="456"/>
      <c r="CJ111" s="456"/>
      <c r="CK111" s="456"/>
      <c r="CL111" s="456"/>
      <c r="CM111" s="456"/>
      <c r="CN111" s="456"/>
      <c r="CO111" s="456"/>
      <c r="CP111" s="456"/>
      <c r="CQ111" s="456"/>
      <c r="CR111" s="456"/>
      <c r="CS111" s="456"/>
      <c r="CT111" s="456"/>
      <c r="CU111" s="456"/>
      <c r="CV111" s="456"/>
      <c r="CW111" s="456"/>
      <c r="CX111" s="456"/>
      <c r="CY111" s="456"/>
      <c r="CZ111" s="456"/>
      <c r="DA111" s="456"/>
      <c r="DB111" s="456"/>
      <c r="DC111" s="456"/>
      <c r="DD111" s="456"/>
      <c r="DE111" s="456"/>
      <c r="DF111" s="456"/>
      <c r="DG111" s="456"/>
      <c r="DH111" s="456"/>
      <c r="DI111" s="456"/>
      <c r="DJ111" s="456"/>
      <c r="DK111" s="456"/>
      <c r="DL111" s="456"/>
      <c r="DM111" s="456"/>
      <c r="DN111" s="456"/>
      <c r="DO111" s="456"/>
      <c r="DP111" s="456"/>
      <c r="DQ111" s="456"/>
      <c r="DR111" s="456"/>
      <c r="DS111" s="456"/>
      <c r="DT111" s="456"/>
      <c r="DU111" s="456"/>
      <c r="DV111" s="456"/>
      <c r="DW111" s="456"/>
      <c r="DX111" s="456"/>
      <c r="DY111" s="456"/>
      <c r="DZ111" s="456"/>
      <c r="EA111" s="456"/>
      <c r="EB111" s="456"/>
      <c r="EC111" s="456"/>
      <c r="ED111" s="456"/>
      <c r="EE111" s="456"/>
      <c r="EF111" s="456"/>
      <c r="EG111" s="456"/>
      <c r="EH111" s="456"/>
      <c r="EI111" s="456"/>
      <c r="EJ111" s="456"/>
      <c r="EK111" s="456"/>
      <c r="EL111" s="456"/>
      <c r="EM111" s="456"/>
      <c r="EN111" s="456"/>
      <c r="EO111" s="456"/>
      <c r="EP111" s="456"/>
      <c r="EQ111" s="456"/>
      <c r="ER111" s="456"/>
      <c r="ES111" s="456"/>
      <c r="ET111" s="456"/>
      <c r="EU111" s="456"/>
      <c r="EV111" s="456"/>
      <c r="EW111" s="456"/>
      <c r="EX111" s="456"/>
      <c r="EY111" s="456"/>
      <c r="EZ111" s="456"/>
      <c r="FA111" s="456"/>
      <c r="FB111" s="456"/>
      <c r="FC111" s="456"/>
      <c r="FD111" s="456"/>
      <c r="FE111" s="456"/>
      <c r="FF111" s="456"/>
      <c r="FG111" s="456"/>
      <c r="FH111" s="456"/>
      <c r="FI111" s="456"/>
      <c r="FJ111" s="456"/>
      <c r="FK111" s="456"/>
      <c r="FL111" s="456"/>
      <c r="FM111" s="456"/>
      <c r="FN111" s="456"/>
      <c r="FO111" s="456"/>
      <c r="FP111" s="456"/>
      <c r="FQ111" s="456"/>
      <c r="FR111" s="456"/>
      <c r="FS111" s="456"/>
      <c r="FT111" s="456"/>
      <c r="FU111" s="456"/>
      <c r="FV111" s="456"/>
      <c r="FW111" s="456"/>
      <c r="FX111" s="456"/>
      <c r="FY111" s="456"/>
      <c r="FZ111" s="456"/>
      <c r="GA111" s="456"/>
      <c r="GB111" s="456"/>
      <c r="GC111" s="456"/>
      <c r="GD111" s="456"/>
      <c r="GE111" s="456"/>
      <c r="GF111" s="456"/>
      <c r="GG111" s="456"/>
      <c r="GH111" s="456"/>
      <c r="GI111" s="456"/>
      <c r="GJ111" s="456"/>
      <c r="GK111" s="456"/>
      <c r="GL111" s="456"/>
      <c r="GM111" s="456"/>
      <c r="GN111" s="456"/>
      <c r="GO111" s="456"/>
      <c r="GP111" s="456"/>
      <c r="GQ111" s="456"/>
      <c r="GR111" s="456"/>
      <c r="GS111" s="456"/>
      <c r="GT111" s="456"/>
      <c r="GU111" s="456"/>
      <c r="GV111" s="456"/>
      <c r="GW111" s="456"/>
      <c r="GX111" s="456"/>
      <c r="GY111" s="456"/>
      <c r="GZ111" s="456"/>
      <c r="HA111" s="456"/>
      <c r="HB111" s="456"/>
      <c r="HC111" s="456"/>
      <c r="HD111" s="456"/>
      <c r="HE111" s="456"/>
      <c r="HF111" s="456"/>
      <c r="HG111" s="456"/>
      <c r="HH111" s="456"/>
      <c r="HI111" s="456"/>
      <c r="HJ111" s="456"/>
      <c r="HK111" s="456"/>
      <c r="HL111" s="456"/>
      <c r="HM111" s="456"/>
      <c r="HN111" s="456"/>
      <c r="HO111" s="456"/>
      <c r="HP111" s="456"/>
      <c r="HQ111" s="456"/>
      <c r="HR111" s="456"/>
      <c r="HS111" s="456"/>
      <c r="HT111" s="456"/>
      <c r="HU111" s="456"/>
      <c r="HV111" s="456"/>
      <c r="HW111" s="456"/>
      <c r="HX111" s="456"/>
      <c r="HY111" s="456"/>
      <c r="HZ111" s="456"/>
      <c r="IA111" s="456"/>
      <c r="IB111" s="456"/>
      <c r="IC111" s="456"/>
      <c r="ID111" s="456"/>
      <c r="IE111" s="456"/>
      <c r="IF111" s="456"/>
      <c r="IG111" s="456"/>
      <c r="IH111" s="456"/>
      <c r="II111" s="456"/>
      <c r="IJ111" s="456"/>
      <c r="IK111" s="456"/>
      <c r="IL111" s="456"/>
      <c r="IM111" s="456"/>
    </row>
    <row r="112" spans="6:247" x14ac:dyDescent="0.2">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6"/>
      <c r="AI112" s="456"/>
      <c r="AJ112" s="456"/>
      <c r="AK112" s="456"/>
      <c r="AL112" s="456"/>
      <c r="AM112" s="456"/>
      <c r="AN112" s="456"/>
      <c r="AO112" s="456"/>
      <c r="AP112" s="456"/>
      <c r="AQ112" s="456"/>
      <c r="AR112" s="456"/>
      <c r="AS112" s="456"/>
      <c r="AT112" s="456"/>
      <c r="AU112" s="456"/>
      <c r="AV112" s="456"/>
      <c r="AW112" s="456"/>
      <c r="AX112" s="456"/>
      <c r="AY112" s="456"/>
      <c r="AZ112" s="456"/>
      <c r="BA112" s="456"/>
      <c r="BB112" s="456"/>
      <c r="BC112" s="456"/>
      <c r="BD112" s="456"/>
      <c r="BE112" s="456"/>
      <c r="BF112" s="456"/>
      <c r="BG112" s="456"/>
      <c r="BH112" s="456"/>
      <c r="BI112" s="456"/>
      <c r="BJ112" s="456"/>
      <c r="BK112" s="456"/>
      <c r="BL112" s="456"/>
      <c r="BM112" s="456"/>
      <c r="BN112" s="456"/>
      <c r="BO112" s="456"/>
      <c r="BP112" s="456"/>
      <c r="BQ112" s="456"/>
      <c r="BR112" s="456"/>
      <c r="BS112" s="456"/>
      <c r="BT112" s="456"/>
      <c r="BU112" s="456"/>
      <c r="BV112" s="456"/>
      <c r="BW112" s="456"/>
      <c r="BX112" s="456"/>
      <c r="BY112" s="456"/>
      <c r="BZ112" s="456"/>
      <c r="CA112" s="456"/>
      <c r="CB112" s="456"/>
      <c r="CC112" s="456"/>
      <c r="CD112" s="456"/>
      <c r="CE112" s="456"/>
      <c r="CF112" s="456"/>
      <c r="CG112" s="456"/>
      <c r="CH112" s="456"/>
      <c r="CI112" s="456"/>
      <c r="CJ112" s="456"/>
      <c r="CK112" s="456"/>
      <c r="CL112" s="456"/>
      <c r="CM112" s="456"/>
      <c r="CN112" s="456"/>
      <c r="CO112" s="456"/>
      <c r="CP112" s="456"/>
      <c r="CQ112" s="456"/>
      <c r="CR112" s="456"/>
      <c r="CS112" s="456"/>
      <c r="CT112" s="456"/>
      <c r="CU112" s="456"/>
      <c r="CV112" s="456"/>
      <c r="CW112" s="456"/>
      <c r="CX112" s="456"/>
      <c r="CY112" s="456"/>
      <c r="CZ112" s="456"/>
      <c r="DA112" s="456"/>
      <c r="DB112" s="456"/>
      <c r="DC112" s="456"/>
      <c r="DD112" s="456"/>
      <c r="DE112" s="456"/>
      <c r="DF112" s="456"/>
      <c r="DG112" s="456"/>
      <c r="DH112" s="456"/>
      <c r="DI112" s="456"/>
      <c r="DJ112" s="456"/>
      <c r="DK112" s="456"/>
      <c r="DL112" s="456"/>
      <c r="DM112" s="456"/>
      <c r="DN112" s="456"/>
      <c r="DO112" s="456"/>
      <c r="DP112" s="456"/>
      <c r="DQ112" s="456"/>
      <c r="DR112" s="456"/>
      <c r="DS112" s="456"/>
      <c r="DT112" s="456"/>
      <c r="DU112" s="456"/>
      <c r="DV112" s="456"/>
      <c r="DW112" s="456"/>
      <c r="DX112" s="456"/>
      <c r="DY112" s="456"/>
      <c r="DZ112" s="456"/>
      <c r="EA112" s="456"/>
      <c r="EB112" s="456"/>
      <c r="EC112" s="456"/>
      <c r="ED112" s="456"/>
      <c r="EE112" s="456"/>
      <c r="EF112" s="456"/>
      <c r="EG112" s="456"/>
      <c r="EH112" s="456"/>
      <c r="EI112" s="456"/>
      <c r="EJ112" s="456"/>
      <c r="EK112" s="456"/>
      <c r="EL112" s="456"/>
      <c r="EM112" s="456"/>
      <c r="EN112" s="456"/>
      <c r="EO112" s="456"/>
      <c r="EP112" s="456"/>
      <c r="EQ112" s="456"/>
      <c r="ER112" s="456"/>
      <c r="ES112" s="456"/>
      <c r="ET112" s="456"/>
      <c r="EU112" s="456"/>
      <c r="EV112" s="456"/>
      <c r="EW112" s="456"/>
      <c r="EX112" s="456"/>
      <c r="EY112" s="456"/>
      <c r="EZ112" s="456"/>
      <c r="FA112" s="456"/>
      <c r="FB112" s="456"/>
      <c r="FC112" s="456"/>
      <c r="FD112" s="456"/>
      <c r="FE112" s="456"/>
      <c r="FF112" s="456"/>
      <c r="FG112" s="456"/>
      <c r="FH112" s="456"/>
      <c r="FI112" s="456"/>
      <c r="FJ112" s="456"/>
      <c r="FK112" s="456"/>
      <c r="FL112" s="456"/>
      <c r="FM112" s="456"/>
      <c r="FN112" s="456"/>
      <c r="FO112" s="456"/>
      <c r="FP112" s="456"/>
      <c r="FQ112" s="456"/>
      <c r="FR112" s="456"/>
      <c r="FS112" s="456"/>
      <c r="FT112" s="456"/>
      <c r="FU112" s="456"/>
      <c r="FV112" s="456"/>
      <c r="FW112" s="456"/>
      <c r="FX112" s="456"/>
      <c r="FY112" s="456"/>
      <c r="FZ112" s="456"/>
      <c r="GA112" s="456"/>
      <c r="GB112" s="456"/>
      <c r="GC112" s="456"/>
      <c r="GD112" s="456"/>
      <c r="GE112" s="456"/>
      <c r="GF112" s="456"/>
      <c r="GG112" s="456"/>
      <c r="GH112" s="456"/>
      <c r="GI112" s="456"/>
      <c r="GJ112" s="456"/>
      <c r="GK112" s="456"/>
      <c r="GL112" s="456"/>
      <c r="GM112" s="456"/>
      <c r="GN112" s="456"/>
      <c r="GO112" s="456"/>
      <c r="GP112" s="456"/>
      <c r="GQ112" s="456"/>
      <c r="GR112" s="456"/>
      <c r="GS112" s="456"/>
      <c r="GT112" s="456"/>
      <c r="GU112" s="456"/>
      <c r="GV112" s="456"/>
      <c r="GW112" s="456"/>
      <c r="GX112" s="456"/>
      <c r="GY112" s="456"/>
      <c r="GZ112" s="456"/>
      <c r="HA112" s="456"/>
      <c r="HB112" s="456"/>
      <c r="HC112" s="456"/>
      <c r="HD112" s="456"/>
      <c r="HE112" s="456"/>
      <c r="HF112" s="456"/>
      <c r="HG112" s="456"/>
      <c r="HH112" s="456"/>
      <c r="HI112" s="456"/>
      <c r="HJ112" s="456"/>
      <c r="HK112" s="456"/>
      <c r="HL112" s="456"/>
      <c r="HM112" s="456"/>
      <c r="HN112" s="456"/>
      <c r="HO112" s="456"/>
      <c r="HP112" s="456"/>
      <c r="HQ112" s="456"/>
      <c r="HR112" s="456"/>
      <c r="HS112" s="456"/>
      <c r="HT112" s="456"/>
      <c r="HU112" s="456"/>
      <c r="HV112" s="456"/>
      <c r="HW112" s="456"/>
      <c r="HX112" s="456"/>
      <c r="HY112" s="456"/>
      <c r="HZ112" s="456"/>
      <c r="IA112" s="456"/>
      <c r="IB112" s="456"/>
      <c r="IC112" s="456"/>
      <c r="ID112" s="456"/>
      <c r="IE112" s="456"/>
      <c r="IF112" s="456"/>
      <c r="IG112" s="456"/>
      <c r="IH112" s="456"/>
      <c r="II112" s="456"/>
      <c r="IJ112" s="456"/>
      <c r="IK112" s="456"/>
      <c r="IL112" s="456"/>
      <c r="IM112" s="456"/>
    </row>
    <row r="113" spans="6:247" x14ac:dyDescent="0.2">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456"/>
      <c r="AE113" s="456"/>
      <c r="AF113" s="456"/>
      <c r="AG113" s="456"/>
      <c r="AH113" s="456"/>
      <c r="AI113" s="456"/>
      <c r="AJ113" s="456"/>
      <c r="AK113" s="456"/>
      <c r="AL113" s="456"/>
      <c r="AM113" s="456"/>
      <c r="AN113" s="456"/>
      <c r="AO113" s="456"/>
      <c r="AP113" s="456"/>
      <c r="AQ113" s="456"/>
      <c r="AR113" s="456"/>
      <c r="AS113" s="456"/>
      <c r="AT113" s="456"/>
      <c r="AU113" s="456"/>
      <c r="AV113" s="456"/>
      <c r="AW113" s="456"/>
      <c r="AX113" s="456"/>
      <c r="AY113" s="456"/>
      <c r="AZ113" s="456"/>
      <c r="BA113" s="456"/>
      <c r="BB113" s="456"/>
      <c r="BC113" s="456"/>
      <c r="BD113" s="456"/>
      <c r="BE113" s="456"/>
      <c r="BF113" s="456"/>
      <c r="BG113" s="456"/>
      <c r="BH113" s="456"/>
      <c r="BI113" s="456"/>
      <c r="BJ113" s="456"/>
      <c r="BK113" s="456"/>
      <c r="BL113" s="456"/>
      <c r="BM113" s="456"/>
      <c r="BN113" s="456"/>
      <c r="BO113" s="456"/>
      <c r="BP113" s="456"/>
      <c r="BQ113" s="456"/>
      <c r="BR113" s="456"/>
      <c r="BS113" s="456"/>
      <c r="BT113" s="456"/>
      <c r="BU113" s="456"/>
      <c r="BV113" s="456"/>
      <c r="BW113" s="456"/>
      <c r="BX113" s="456"/>
      <c r="BY113" s="456"/>
      <c r="BZ113" s="456"/>
      <c r="CA113" s="456"/>
      <c r="CB113" s="456"/>
      <c r="CC113" s="456"/>
      <c r="CD113" s="456"/>
      <c r="CE113" s="456"/>
      <c r="CF113" s="456"/>
      <c r="CG113" s="456"/>
      <c r="CH113" s="456"/>
      <c r="CI113" s="456"/>
      <c r="CJ113" s="456"/>
      <c r="CK113" s="456"/>
      <c r="CL113" s="456"/>
      <c r="CM113" s="456"/>
      <c r="CN113" s="456"/>
      <c r="CO113" s="456"/>
      <c r="CP113" s="456"/>
      <c r="CQ113" s="456"/>
      <c r="CR113" s="456"/>
      <c r="CS113" s="456"/>
      <c r="CT113" s="456"/>
      <c r="CU113" s="456"/>
      <c r="CV113" s="456"/>
      <c r="CW113" s="456"/>
      <c r="CX113" s="456"/>
      <c r="CY113" s="456"/>
      <c r="CZ113" s="456"/>
      <c r="DA113" s="456"/>
      <c r="DB113" s="456"/>
      <c r="DC113" s="456"/>
      <c r="DD113" s="456"/>
      <c r="DE113" s="456"/>
      <c r="DF113" s="456"/>
      <c r="DG113" s="456"/>
      <c r="DH113" s="456"/>
      <c r="DI113" s="456"/>
      <c r="DJ113" s="456"/>
      <c r="DK113" s="456"/>
      <c r="DL113" s="456"/>
      <c r="DM113" s="456"/>
      <c r="DN113" s="456"/>
      <c r="DO113" s="456"/>
      <c r="DP113" s="456"/>
      <c r="DQ113" s="456"/>
      <c r="DR113" s="456"/>
      <c r="DS113" s="456"/>
      <c r="DT113" s="456"/>
      <c r="DU113" s="456"/>
      <c r="DV113" s="456"/>
      <c r="DW113" s="456"/>
      <c r="DX113" s="456"/>
      <c r="DY113" s="456"/>
      <c r="DZ113" s="456"/>
      <c r="EA113" s="456"/>
      <c r="EB113" s="456"/>
      <c r="EC113" s="456"/>
      <c r="ED113" s="456"/>
      <c r="EE113" s="456"/>
      <c r="EF113" s="456"/>
      <c r="EG113" s="456"/>
      <c r="EH113" s="456"/>
      <c r="EI113" s="456"/>
      <c r="EJ113" s="456"/>
      <c r="EK113" s="456"/>
      <c r="EL113" s="456"/>
      <c r="EM113" s="456"/>
      <c r="EN113" s="456"/>
      <c r="EO113" s="456"/>
      <c r="EP113" s="456"/>
      <c r="EQ113" s="456"/>
      <c r="ER113" s="456"/>
      <c r="ES113" s="456"/>
      <c r="ET113" s="456"/>
      <c r="EU113" s="456"/>
      <c r="EV113" s="456"/>
      <c r="EW113" s="456"/>
      <c r="EX113" s="456"/>
      <c r="EY113" s="456"/>
      <c r="EZ113" s="456"/>
      <c r="FA113" s="456"/>
      <c r="FB113" s="456"/>
      <c r="FC113" s="456"/>
      <c r="FD113" s="456"/>
      <c r="FE113" s="456"/>
      <c r="FF113" s="456"/>
      <c r="FG113" s="456"/>
      <c r="FH113" s="456"/>
      <c r="FI113" s="456"/>
      <c r="FJ113" s="456"/>
      <c r="FK113" s="456"/>
      <c r="FL113" s="456"/>
      <c r="FM113" s="456"/>
      <c r="FN113" s="456"/>
      <c r="FO113" s="456"/>
      <c r="FP113" s="456"/>
      <c r="FQ113" s="456"/>
      <c r="FR113" s="456"/>
      <c r="FS113" s="456"/>
      <c r="FT113" s="456"/>
      <c r="FU113" s="456"/>
      <c r="FV113" s="456"/>
      <c r="FW113" s="456"/>
      <c r="FX113" s="456"/>
      <c r="FY113" s="456"/>
      <c r="FZ113" s="456"/>
      <c r="GA113" s="456"/>
      <c r="GB113" s="456"/>
      <c r="GC113" s="456"/>
      <c r="GD113" s="456"/>
      <c r="GE113" s="456"/>
      <c r="GF113" s="456"/>
      <c r="GG113" s="456"/>
      <c r="GH113" s="456"/>
      <c r="GI113" s="456"/>
      <c r="GJ113" s="456"/>
      <c r="GK113" s="456"/>
      <c r="GL113" s="456"/>
      <c r="GM113" s="456"/>
      <c r="GN113" s="456"/>
      <c r="GO113" s="456"/>
      <c r="GP113" s="456"/>
      <c r="GQ113" s="456"/>
      <c r="GR113" s="456"/>
      <c r="GS113" s="456"/>
      <c r="GT113" s="456"/>
      <c r="GU113" s="456"/>
      <c r="GV113" s="456"/>
      <c r="GW113" s="456"/>
      <c r="GX113" s="456"/>
      <c r="GY113" s="456"/>
      <c r="GZ113" s="456"/>
      <c r="HA113" s="456"/>
      <c r="HB113" s="456"/>
      <c r="HC113" s="456"/>
      <c r="HD113" s="456"/>
      <c r="HE113" s="456"/>
      <c r="HF113" s="456"/>
      <c r="HG113" s="456"/>
      <c r="HH113" s="456"/>
      <c r="HI113" s="456"/>
      <c r="HJ113" s="456"/>
      <c r="HK113" s="456"/>
      <c r="HL113" s="456"/>
      <c r="HM113" s="456"/>
      <c r="HN113" s="456"/>
      <c r="HO113" s="456"/>
      <c r="HP113" s="456"/>
      <c r="HQ113" s="456"/>
      <c r="HR113" s="456"/>
      <c r="HS113" s="456"/>
      <c r="HT113" s="456"/>
      <c r="HU113" s="456"/>
      <c r="HV113" s="456"/>
      <c r="HW113" s="456"/>
      <c r="HX113" s="456"/>
      <c r="HY113" s="456"/>
      <c r="HZ113" s="456"/>
      <c r="IA113" s="456"/>
      <c r="IB113" s="456"/>
      <c r="IC113" s="456"/>
      <c r="ID113" s="456"/>
      <c r="IE113" s="456"/>
      <c r="IF113" s="456"/>
      <c r="IG113" s="456"/>
      <c r="IH113" s="456"/>
      <c r="II113" s="456"/>
      <c r="IJ113" s="456"/>
      <c r="IK113" s="456"/>
      <c r="IL113" s="456"/>
      <c r="IM113" s="456"/>
    </row>
    <row r="114" spans="6:247" x14ac:dyDescent="0.2">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456"/>
      <c r="AE114" s="456"/>
      <c r="AF114" s="456"/>
      <c r="AG114" s="456"/>
      <c r="AH114" s="456"/>
      <c r="AI114" s="456"/>
      <c r="AJ114" s="456"/>
      <c r="AK114" s="456"/>
      <c r="AL114" s="456"/>
      <c r="AM114" s="456"/>
      <c r="AN114" s="456"/>
      <c r="AO114" s="456"/>
      <c r="AP114" s="456"/>
      <c r="AQ114" s="456"/>
      <c r="AR114" s="456"/>
      <c r="AS114" s="456"/>
      <c r="AT114" s="456"/>
      <c r="AU114" s="456"/>
      <c r="AV114" s="456"/>
      <c r="AW114" s="456"/>
      <c r="AX114" s="456"/>
      <c r="AY114" s="456"/>
      <c r="AZ114" s="456"/>
      <c r="BA114" s="456"/>
      <c r="BB114" s="456"/>
      <c r="BC114" s="456"/>
      <c r="BD114" s="456"/>
      <c r="BE114" s="456"/>
      <c r="BF114" s="456"/>
      <c r="BG114" s="456"/>
      <c r="BH114" s="456"/>
      <c r="BI114" s="456"/>
      <c r="BJ114" s="456"/>
      <c r="BK114" s="456"/>
      <c r="BL114" s="456"/>
      <c r="BM114" s="456"/>
      <c r="BN114" s="456"/>
      <c r="BO114" s="456"/>
      <c r="BP114" s="456"/>
      <c r="BQ114" s="456"/>
      <c r="BR114" s="456"/>
      <c r="BS114" s="456"/>
      <c r="BT114" s="456"/>
      <c r="BU114" s="456"/>
      <c r="BV114" s="456"/>
      <c r="BW114" s="456"/>
      <c r="BX114" s="456"/>
      <c r="BY114" s="456"/>
      <c r="BZ114" s="456"/>
      <c r="CA114" s="456"/>
      <c r="CB114" s="456"/>
      <c r="CC114" s="456"/>
      <c r="CD114" s="456"/>
      <c r="CE114" s="456"/>
      <c r="CF114" s="456"/>
      <c r="CG114" s="456"/>
      <c r="CH114" s="456"/>
      <c r="CI114" s="456"/>
      <c r="CJ114" s="456"/>
      <c r="CK114" s="456"/>
      <c r="CL114" s="456"/>
      <c r="CM114" s="456"/>
      <c r="CN114" s="456"/>
      <c r="CO114" s="456"/>
      <c r="CP114" s="456"/>
      <c r="CQ114" s="456"/>
      <c r="CR114" s="456"/>
      <c r="CS114" s="456"/>
      <c r="CT114" s="456"/>
      <c r="CU114" s="456"/>
      <c r="CV114" s="456"/>
      <c r="CW114" s="456"/>
      <c r="CX114" s="456"/>
      <c r="CY114" s="456"/>
      <c r="CZ114" s="456"/>
      <c r="DA114" s="456"/>
      <c r="DB114" s="456"/>
      <c r="DC114" s="456"/>
      <c r="DD114" s="456"/>
      <c r="DE114" s="456"/>
      <c r="DF114" s="456"/>
      <c r="DG114" s="456"/>
      <c r="DH114" s="456"/>
      <c r="DI114" s="456"/>
      <c r="DJ114" s="456"/>
      <c r="DK114" s="456"/>
      <c r="DL114" s="456"/>
      <c r="DM114" s="456"/>
      <c r="DN114" s="456"/>
      <c r="DO114" s="456"/>
      <c r="DP114" s="456"/>
      <c r="DQ114" s="456"/>
      <c r="DR114" s="456"/>
      <c r="DS114" s="456"/>
      <c r="DT114" s="456"/>
      <c r="DU114" s="456"/>
      <c r="DV114" s="456"/>
      <c r="DW114" s="456"/>
      <c r="DX114" s="456"/>
      <c r="DY114" s="456"/>
      <c r="DZ114" s="456"/>
      <c r="EA114" s="456"/>
      <c r="EB114" s="456"/>
      <c r="EC114" s="456"/>
      <c r="ED114" s="456"/>
      <c r="EE114" s="456"/>
      <c r="EF114" s="456"/>
      <c r="EG114" s="456"/>
      <c r="EH114" s="456"/>
      <c r="EI114" s="456"/>
      <c r="EJ114" s="456"/>
      <c r="EK114" s="456"/>
      <c r="EL114" s="456"/>
      <c r="EM114" s="456"/>
      <c r="EN114" s="456"/>
      <c r="EO114" s="456"/>
      <c r="EP114" s="456"/>
      <c r="EQ114" s="456"/>
      <c r="ER114" s="456"/>
      <c r="ES114" s="456"/>
      <c r="ET114" s="456"/>
      <c r="EU114" s="456"/>
      <c r="EV114" s="456"/>
      <c r="EW114" s="456"/>
      <c r="EX114" s="456"/>
      <c r="EY114" s="456"/>
      <c r="EZ114" s="456"/>
      <c r="FA114" s="456"/>
      <c r="FB114" s="456"/>
      <c r="FC114" s="456"/>
      <c r="FD114" s="456"/>
      <c r="FE114" s="456"/>
      <c r="FF114" s="456"/>
      <c r="FG114" s="456"/>
      <c r="FH114" s="456"/>
      <c r="FI114" s="456"/>
      <c r="FJ114" s="456"/>
      <c r="FK114" s="456"/>
      <c r="FL114" s="456"/>
      <c r="FM114" s="456"/>
      <c r="FN114" s="456"/>
      <c r="FO114" s="456"/>
      <c r="FP114" s="456"/>
      <c r="FQ114" s="456"/>
      <c r="FR114" s="456"/>
      <c r="FS114" s="456"/>
      <c r="FT114" s="456"/>
      <c r="FU114" s="456"/>
      <c r="FV114" s="456"/>
      <c r="FW114" s="456"/>
      <c r="FX114" s="456"/>
      <c r="FY114" s="456"/>
      <c r="FZ114" s="456"/>
      <c r="GA114" s="456"/>
      <c r="GB114" s="456"/>
      <c r="GC114" s="456"/>
      <c r="GD114" s="456"/>
      <c r="GE114" s="456"/>
      <c r="GF114" s="456"/>
      <c r="GG114" s="456"/>
      <c r="GH114" s="456"/>
      <c r="GI114" s="456"/>
      <c r="GJ114" s="456"/>
      <c r="GK114" s="456"/>
      <c r="GL114" s="456"/>
      <c r="GM114" s="456"/>
      <c r="GN114" s="456"/>
      <c r="GO114" s="456"/>
      <c r="GP114" s="456"/>
      <c r="GQ114" s="456"/>
      <c r="GR114" s="456"/>
      <c r="GS114" s="456"/>
      <c r="GT114" s="456"/>
      <c r="GU114" s="456"/>
      <c r="GV114" s="456"/>
      <c r="GW114" s="456"/>
      <c r="GX114" s="456"/>
      <c r="GY114" s="456"/>
      <c r="GZ114" s="456"/>
      <c r="HA114" s="456"/>
      <c r="HB114" s="456"/>
      <c r="HC114" s="456"/>
      <c r="HD114" s="456"/>
      <c r="HE114" s="456"/>
      <c r="HF114" s="456"/>
      <c r="HG114" s="456"/>
      <c r="HH114" s="456"/>
      <c r="HI114" s="456"/>
      <c r="HJ114" s="456"/>
      <c r="HK114" s="456"/>
      <c r="HL114" s="456"/>
      <c r="HM114" s="456"/>
      <c r="HN114" s="456"/>
      <c r="HO114" s="456"/>
      <c r="HP114" s="456"/>
      <c r="HQ114" s="456"/>
      <c r="HR114" s="456"/>
      <c r="HS114" s="456"/>
      <c r="HT114" s="456"/>
      <c r="HU114" s="456"/>
      <c r="HV114" s="456"/>
      <c r="HW114" s="456"/>
      <c r="HX114" s="456"/>
      <c r="HY114" s="456"/>
      <c r="HZ114" s="456"/>
      <c r="IA114" s="456"/>
      <c r="IB114" s="456"/>
      <c r="IC114" s="456"/>
      <c r="ID114" s="456"/>
      <c r="IE114" s="456"/>
      <c r="IF114" s="456"/>
      <c r="IG114" s="456"/>
      <c r="IH114" s="456"/>
      <c r="II114" s="456"/>
      <c r="IJ114" s="456"/>
      <c r="IK114" s="456"/>
      <c r="IL114" s="456"/>
      <c r="IM114" s="456"/>
    </row>
    <row r="115" spans="6:247" x14ac:dyDescent="0.2">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56"/>
      <c r="AY115" s="456"/>
      <c r="AZ115" s="456"/>
      <c r="BA115" s="456"/>
      <c r="BB115" s="456"/>
      <c r="BC115" s="456"/>
      <c r="BD115" s="456"/>
      <c r="BE115" s="456"/>
      <c r="BF115" s="456"/>
      <c r="BG115" s="456"/>
      <c r="BH115" s="456"/>
      <c r="BI115" s="456"/>
      <c r="BJ115" s="456"/>
      <c r="BK115" s="456"/>
      <c r="BL115" s="456"/>
      <c r="BM115" s="456"/>
      <c r="BN115" s="456"/>
      <c r="BO115" s="456"/>
      <c r="BP115" s="456"/>
      <c r="BQ115" s="456"/>
      <c r="BR115" s="456"/>
      <c r="BS115" s="456"/>
      <c r="BT115" s="456"/>
      <c r="BU115" s="456"/>
      <c r="BV115" s="456"/>
      <c r="BW115" s="456"/>
      <c r="BX115" s="456"/>
      <c r="BY115" s="456"/>
      <c r="BZ115" s="456"/>
      <c r="CA115" s="456"/>
      <c r="CB115" s="456"/>
      <c r="CC115" s="456"/>
      <c r="CD115" s="456"/>
      <c r="CE115" s="456"/>
      <c r="CF115" s="456"/>
      <c r="CG115" s="456"/>
      <c r="CH115" s="456"/>
      <c r="CI115" s="456"/>
      <c r="CJ115" s="456"/>
      <c r="CK115" s="456"/>
      <c r="CL115" s="456"/>
      <c r="CM115" s="456"/>
      <c r="CN115" s="456"/>
      <c r="CO115" s="456"/>
      <c r="CP115" s="456"/>
      <c r="CQ115" s="456"/>
      <c r="CR115" s="456"/>
      <c r="CS115" s="456"/>
      <c r="CT115" s="456"/>
      <c r="CU115" s="456"/>
      <c r="CV115" s="456"/>
      <c r="CW115" s="456"/>
      <c r="CX115" s="456"/>
      <c r="CY115" s="456"/>
      <c r="CZ115" s="456"/>
      <c r="DA115" s="456"/>
      <c r="DB115" s="456"/>
      <c r="DC115" s="456"/>
      <c r="DD115" s="456"/>
      <c r="DE115" s="456"/>
      <c r="DF115" s="456"/>
      <c r="DG115" s="456"/>
      <c r="DH115" s="456"/>
      <c r="DI115" s="456"/>
      <c r="DJ115" s="456"/>
      <c r="DK115" s="456"/>
      <c r="DL115" s="456"/>
      <c r="DM115" s="456"/>
      <c r="DN115" s="456"/>
      <c r="DO115" s="456"/>
      <c r="DP115" s="456"/>
      <c r="DQ115" s="456"/>
      <c r="DR115" s="456"/>
      <c r="DS115" s="456"/>
      <c r="DT115" s="456"/>
      <c r="DU115" s="456"/>
      <c r="DV115" s="456"/>
      <c r="DW115" s="456"/>
      <c r="DX115" s="456"/>
      <c r="DY115" s="456"/>
      <c r="DZ115" s="456"/>
      <c r="EA115" s="456"/>
      <c r="EB115" s="456"/>
      <c r="EC115" s="456"/>
      <c r="ED115" s="456"/>
      <c r="EE115" s="456"/>
      <c r="EF115" s="456"/>
      <c r="EG115" s="456"/>
      <c r="EH115" s="456"/>
      <c r="EI115" s="456"/>
      <c r="EJ115" s="456"/>
      <c r="EK115" s="456"/>
      <c r="EL115" s="456"/>
      <c r="EM115" s="456"/>
      <c r="EN115" s="456"/>
      <c r="EO115" s="456"/>
      <c r="EP115" s="456"/>
      <c r="EQ115" s="456"/>
      <c r="ER115" s="456"/>
      <c r="ES115" s="456"/>
      <c r="ET115" s="456"/>
      <c r="EU115" s="456"/>
      <c r="EV115" s="456"/>
      <c r="EW115" s="456"/>
      <c r="EX115" s="456"/>
      <c r="EY115" s="456"/>
      <c r="EZ115" s="456"/>
      <c r="FA115" s="456"/>
      <c r="FB115" s="456"/>
      <c r="FC115" s="456"/>
      <c r="FD115" s="456"/>
      <c r="FE115" s="456"/>
      <c r="FF115" s="456"/>
      <c r="FG115" s="456"/>
      <c r="FH115" s="456"/>
      <c r="FI115" s="456"/>
      <c r="FJ115" s="456"/>
      <c r="FK115" s="456"/>
      <c r="FL115" s="456"/>
      <c r="FM115" s="456"/>
      <c r="FN115" s="456"/>
      <c r="FO115" s="456"/>
      <c r="FP115" s="456"/>
      <c r="FQ115" s="456"/>
      <c r="FR115" s="456"/>
      <c r="FS115" s="456"/>
      <c r="FT115" s="456"/>
      <c r="FU115" s="456"/>
      <c r="FV115" s="456"/>
      <c r="FW115" s="456"/>
      <c r="FX115" s="456"/>
      <c r="FY115" s="456"/>
      <c r="FZ115" s="456"/>
      <c r="GA115" s="456"/>
      <c r="GB115" s="456"/>
      <c r="GC115" s="456"/>
      <c r="GD115" s="456"/>
      <c r="GE115" s="456"/>
      <c r="GF115" s="456"/>
      <c r="GG115" s="456"/>
      <c r="GH115" s="456"/>
      <c r="GI115" s="456"/>
      <c r="GJ115" s="456"/>
      <c r="GK115" s="456"/>
      <c r="GL115" s="456"/>
      <c r="GM115" s="456"/>
      <c r="GN115" s="456"/>
      <c r="GO115" s="456"/>
      <c r="GP115" s="456"/>
      <c r="GQ115" s="456"/>
      <c r="GR115" s="456"/>
      <c r="GS115" s="456"/>
      <c r="GT115" s="456"/>
      <c r="GU115" s="456"/>
      <c r="GV115" s="456"/>
      <c r="GW115" s="456"/>
      <c r="GX115" s="456"/>
      <c r="GY115" s="456"/>
      <c r="GZ115" s="456"/>
      <c r="HA115" s="456"/>
      <c r="HB115" s="456"/>
      <c r="HC115" s="456"/>
      <c r="HD115" s="456"/>
      <c r="HE115" s="456"/>
      <c r="HF115" s="456"/>
      <c r="HG115" s="456"/>
      <c r="HH115" s="456"/>
      <c r="HI115" s="456"/>
      <c r="HJ115" s="456"/>
      <c r="HK115" s="456"/>
      <c r="HL115" s="456"/>
      <c r="HM115" s="456"/>
      <c r="HN115" s="456"/>
      <c r="HO115" s="456"/>
      <c r="HP115" s="456"/>
      <c r="HQ115" s="456"/>
      <c r="HR115" s="456"/>
      <c r="HS115" s="456"/>
      <c r="HT115" s="456"/>
      <c r="HU115" s="456"/>
      <c r="HV115" s="456"/>
      <c r="HW115" s="456"/>
      <c r="HX115" s="456"/>
      <c r="HY115" s="456"/>
      <c r="HZ115" s="456"/>
      <c r="IA115" s="456"/>
      <c r="IB115" s="456"/>
      <c r="IC115" s="456"/>
      <c r="ID115" s="456"/>
      <c r="IE115" s="456"/>
      <c r="IF115" s="456"/>
      <c r="IG115" s="456"/>
      <c r="IH115" s="456"/>
      <c r="II115" s="456"/>
      <c r="IJ115" s="456"/>
      <c r="IK115" s="456"/>
      <c r="IL115" s="456"/>
      <c r="IM115" s="456"/>
    </row>
    <row r="116" spans="6:247" x14ac:dyDescent="0.2">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456"/>
      <c r="AD116" s="456"/>
      <c r="AE116" s="456"/>
      <c r="AF116" s="456"/>
      <c r="AG116" s="456"/>
      <c r="AH116" s="456"/>
      <c r="AI116" s="456"/>
      <c r="AJ116" s="456"/>
      <c r="AK116" s="456"/>
      <c r="AL116" s="456"/>
      <c r="AM116" s="456"/>
      <c r="AN116" s="456"/>
      <c r="AO116" s="456"/>
      <c r="AP116" s="456"/>
      <c r="AQ116" s="456"/>
      <c r="AR116" s="456"/>
      <c r="AS116" s="456"/>
      <c r="AT116" s="456"/>
      <c r="AU116" s="456"/>
      <c r="AV116" s="456"/>
      <c r="AW116" s="456"/>
      <c r="AX116" s="456"/>
      <c r="AY116" s="456"/>
      <c r="AZ116" s="456"/>
      <c r="BA116" s="456"/>
      <c r="BB116" s="456"/>
      <c r="BC116" s="456"/>
      <c r="BD116" s="456"/>
      <c r="BE116" s="456"/>
      <c r="BF116" s="456"/>
      <c r="BG116" s="456"/>
      <c r="BH116" s="456"/>
      <c r="BI116" s="456"/>
      <c r="BJ116" s="456"/>
      <c r="BK116" s="456"/>
      <c r="BL116" s="456"/>
      <c r="BM116" s="456"/>
      <c r="BN116" s="456"/>
      <c r="BO116" s="456"/>
      <c r="BP116" s="456"/>
      <c r="BQ116" s="456"/>
      <c r="BR116" s="456"/>
      <c r="BS116" s="456"/>
      <c r="BT116" s="456"/>
      <c r="BU116" s="456"/>
      <c r="BV116" s="456"/>
      <c r="BW116" s="456"/>
      <c r="BX116" s="456"/>
      <c r="BY116" s="456"/>
      <c r="BZ116" s="456"/>
      <c r="CA116" s="456"/>
      <c r="CB116" s="456"/>
      <c r="CC116" s="456"/>
      <c r="CD116" s="456"/>
      <c r="CE116" s="456"/>
      <c r="CF116" s="456"/>
      <c r="CG116" s="456"/>
      <c r="CH116" s="456"/>
      <c r="CI116" s="456"/>
      <c r="CJ116" s="456"/>
      <c r="CK116" s="456"/>
      <c r="CL116" s="456"/>
      <c r="CM116" s="456"/>
      <c r="CN116" s="456"/>
      <c r="CO116" s="456"/>
      <c r="CP116" s="456"/>
      <c r="CQ116" s="456"/>
      <c r="CR116" s="456"/>
      <c r="CS116" s="456"/>
      <c r="CT116" s="456"/>
      <c r="CU116" s="456"/>
      <c r="CV116" s="456"/>
      <c r="CW116" s="456"/>
      <c r="CX116" s="456"/>
      <c r="CY116" s="456"/>
      <c r="CZ116" s="456"/>
      <c r="DA116" s="456"/>
      <c r="DB116" s="456"/>
      <c r="DC116" s="456"/>
      <c r="DD116" s="456"/>
      <c r="DE116" s="456"/>
      <c r="DF116" s="456"/>
      <c r="DG116" s="456"/>
      <c r="DH116" s="456"/>
      <c r="DI116" s="456"/>
      <c r="DJ116" s="456"/>
      <c r="DK116" s="456"/>
      <c r="DL116" s="456"/>
      <c r="DM116" s="456"/>
      <c r="DN116" s="456"/>
      <c r="DO116" s="456"/>
      <c r="DP116" s="456"/>
      <c r="DQ116" s="456"/>
      <c r="DR116" s="456"/>
      <c r="DS116" s="456"/>
      <c r="DT116" s="456"/>
      <c r="DU116" s="456"/>
      <c r="DV116" s="456"/>
      <c r="DW116" s="456"/>
      <c r="DX116" s="456"/>
      <c r="DY116" s="456"/>
      <c r="DZ116" s="456"/>
      <c r="EA116" s="456"/>
      <c r="EB116" s="456"/>
      <c r="EC116" s="456"/>
      <c r="ED116" s="456"/>
      <c r="EE116" s="456"/>
      <c r="EF116" s="456"/>
      <c r="EG116" s="456"/>
      <c r="EH116" s="456"/>
      <c r="EI116" s="456"/>
      <c r="EJ116" s="456"/>
      <c r="EK116" s="456"/>
      <c r="EL116" s="456"/>
      <c r="EM116" s="456"/>
      <c r="EN116" s="456"/>
      <c r="EO116" s="456"/>
      <c r="EP116" s="456"/>
      <c r="EQ116" s="456"/>
      <c r="ER116" s="456"/>
      <c r="ES116" s="456"/>
      <c r="ET116" s="456"/>
      <c r="EU116" s="456"/>
      <c r="EV116" s="456"/>
      <c r="EW116" s="456"/>
      <c r="EX116" s="456"/>
      <c r="EY116" s="456"/>
      <c r="EZ116" s="456"/>
      <c r="FA116" s="456"/>
      <c r="FB116" s="456"/>
      <c r="FC116" s="456"/>
      <c r="FD116" s="456"/>
      <c r="FE116" s="456"/>
      <c r="FF116" s="456"/>
      <c r="FG116" s="456"/>
      <c r="FH116" s="456"/>
      <c r="FI116" s="456"/>
      <c r="FJ116" s="456"/>
      <c r="FK116" s="456"/>
      <c r="FL116" s="456"/>
      <c r="FM116" s="456"/>
      <c r="FN116" s="456"/>
      <c r="FO116" s="456"/>
      <c r="FP116" s="456"/>
      <c r="FQ116" s="456"/>
      <c r="FR116" s="456"/>
      <c r="FS116" s="456"/>
      <c r="FT116" s="456"/>
      <c r="FU116" s="456"/>
      <c r="FV116" s="456"/>
      <c r="FW116" s="456"/>
      <c r="FX116" s="456"/>
      <c r="FY116" s="456"/>
      <c r="FZ116" s="456"/>
      <c r="GA116" s="456"/>
      <c r="GB116" s="456"/>
      <c r="GC116" s="456"/>
      <c r="GD116" s="456"/>
      <c r="GE116" s="456"/>
      <c r="GF116" s="456"/>
      <c r="GG116" s="456"/>
      <c r="GH116" s="456"/>
      <c r="GI116" s="456"/>
      <c r="GJ116" s="456"/>
      <c r="GK116" s="456"/>
      <c r="GL116" s="456"/>
      <c r="GM116" s="456"/>
      <c r="GN116" s="456"/>
      <c r="GO116" s="456"/>
      <c r="GP116" s="456"/>
      <c r="GQ116" s="456"/>
      <c r="GR116" s="456"/>
      <c r="GS116" s="456"/>
      <c r="GT116" s="456"/>
      <c r="GU116" s="456"/>
      <c r="GV116" s="456"/>
      <c r="GW116" s="456"/>
      <c r="GX116" s="456"/>
      <c r="GY116" s="456"/>
      <c r="GZ116" s="456"/>
      <c r="HA116" s="456"/>
      <c r="HB116" s="456"/>
      <c r="HC116" s="456"/>
      <c r="HD116" s="456"/>
      <c r="HE116" s="456"/>
      <c r="HF116" s="456"/>
      <c r="HG116" s="456"/>
      <c r="HH116" s="456"/>
      <c r="HI116" s="456"/>
      <c r="HJ116" s="456"/>
      <c r="HK116" s="456"/>
      <c r="HL116" s="456"/>
      <c r="HM116" s="456"/>
      <c r="HN116" s="456"/>
      <c r="HO116" s="456"/>
      <c r="HP116" s="456"/>
      <c r="HQ116" s="456"/>
      <c r="HR116" s="456"/>
      <c r="HS116" s="456"/>
      <c r="HT116" s="456"/>
      <c r="HU116" s="456"/>
      <c r="HV116" s="456"/>
      <c r="HW116" s="456"/>
      <c r="HX116" s="456"/>
      <c r="HY116" s="456"/>
      <c r="HZ116" s="456"/>
      <c r="IA116" s="456"/>
      <c r="IB116" s="456"/>
      <c r="IC116" s="456"/>
      <c r="ID116" s="456"/>
      <c r="IE116" s="456"/>
      <c r="IF116" s="456"/>
      <c r="IG116" s="456"/>
      <c r="IH116" s="456"/>
      <c r="II116" s="456"/>
      <c r="IJ116" s="456"/>
      <c r="IK116" s="456"/>
      <c r="IL116" s="456"/>
      <c r="IM116" s="456"/>
    </row>
    <row r="117" spans="6:247" x14ac:dyDescent="0.2">
      <c r="F117" s="456"/>
      <c r="G117" s="456"/>
      <c r="H117" s="456"/>
      <c r="I117" s="456"/>
      <c r="J117" s="456"/>
      <c r="K117" s="456"/>
      <c r="L117" s="456"/>
      <c r="M117" s="456"/>
      <c r="N117" s="456"/>
      <c r="O117" s="456"/>
      <c r="P117" s="456"/>
      <c r="Q117" s="456"/>
      <c r="R117" s="456"/>
      <c r="S117" s="456"/>
      <c r="T117" s="456"/>
      <c r="U117" s="456"/>
      <c r="V117" s="456"/>
      <c r="W117" s="456"/>
      <c r="X117" s="456"/>
      <c r="Y117" s="456"/>
      <c r="Z117" s="456"/>
      <c r="AA117" s="456"/>
      <c r="AB117" s="456"/>
      <c r="AC117" s="456"/>
      <c r="AD117" s="456"/>
      <c r="AE117" s="456"/>
      <c r="AF117" s="456"/>
      <c r="AG117" s="456"/>
      <c r="AH117" s="456"/>
      <c r="AI117" s="456"/>
      <c r="AJ117" s="456"/>
      <c r="AK117" s="456"/>
      <c r="AL117" s="456"/>
      <c r="AM117" s="456"/>
      <c r="AN117" s="456"/>
      <c r="AO117" s="456"/>
      <c r="AP117" s="456"/>
      <c r="AQ117" s="456"/>
      <c r="AR117" s="456"/>
      <c r="AS117" s="456"/>
      <c r="AT117" s="456"/>
      <c r="AU117" s="456"/>
      <c r="AV117" s="456"/>
      <c r="AW117" s="456"/>
      <c r="AX117" s="456"/>
      <c r="AY117" s="456"/>
      <c r="AZ117" s="456"/>
      <c r="BA117" s="456"/>
      <c r="BB117" s="456"/>
      <c r="BC117" s="456"/>
      <c r="BD117" s="456"/>
      <c r="BE117" s="456"/>
      <c r="BF117" s="456"/>
      <c r="BG117" s="456"/>
      <c r="BH117" s="456"/>
      <c r="BI117" s="456"/>
      <c r="BJ117" s="456"/>
      <c r="BK117" s="456"/>
      <c r="BL117" s="456"/>
      <c r="BM117" s="456"/>
      <c r="BN117" s="456"/>
      <c r="BO117" s="456"/>
      <c r="BP117" s="456"/>
      <c r="BQ117" s="456"/>
      <c r="BR117" s="456"/>
      <c r="BS117" s="456"/>
      <c r="BT117" s="456"/>
      <c r="BU117" s="456"/>
      <c r="BV117" s="456"/>
      <c r="BW117" s="456"/>
      <c r="BX117" s="456"/>
      <c r="BY117" s="456"/>
      <c r="BZ117" s="456"/>
      <c r="CA117" s="456"/>
      <c r="CB117" s="456"/>
      <c r="CC117" s="456"/>
      <c r="CD117" s="456"/>
      <c r="CE117" s="456"/>
      <c r="CF117" s="456"/>
      <c r="CG117" s="456"/>
      <c r="CH117" s="456"/>
      <c r="CI117" s="456"/>
      <c r="CJ117" s="456"/>
      <c r="CK117" s="456"/>
      <c r="CL117" s="456"/>
      <c r="CM117" s="456"/>
      <c r="CN117" s="456"/>
      <c r="CO117" s="456"/>
      <c r="CP117" s="456"/>
      <c r="CQ117" s="456"/>
      <c r="CR117" s="456"/>
      <c r="CS117" s="456"/>
      <c r="CT117" s="456"/>
      <c r="CU117" s="456"/>
      <c r="CV117" s="456"/>
      <c r="CW117" s="456"/>
      <c r="CX117" s="456"/>
      <c r="CY117" s="456"/>
      <c r="CZ117" s="456"/>
      <c r="DA117" s="456"/>
      <c r="DB117" s="456"/>
      <c r="DC117" s="456"/>
      <c r="DD117" s="456"/>
      <c r="DE117" s="456"/>
      <c r="DF117" s="456"/>
      <c r="DG117" s="456"/>
      <c r="DH117" s="456"/>
      <c r="DI117" s="456"/>
      <c r="DJ117" s="456"/>
      <c r="DK117" s="456"/>
      <c r="DL117" s="456"/>
      <c r="DM117" s="456"/>
      <c r="DN117" s="456"/>
      <c r="DO117" s="456"/>
      <c r="DP117" s="456"/>
      <c r="DQ117" s="456"/>
      <c r="DR117" s="456"/>
      <c r="DS117" s="456"/>
      <c r="DT117" s="456"/>
      <c r="DU117" s="456"/>
      <c r="DV117" s="456"/>
      <c r="DW117" s="456"/>
      <c r="DX117" s="456"/>
      <c r="DY117" s="456"/>
      <c r="DZ117" s="456"/>
      <c r="EA117" s="456"/>
      <c r="EB117" s="456"/>
      <c r="EC117" s="456"/>
      <c r="ED117" s="456"/>
      <c r="EE117" s="456"/>
      <c r="EF117" s="456"/>
      <c r="EG117" s="456"/>
      <c r="EH117" s="456"/>
      <c r="EI117" s="456"/>
      <c r="EJ117" s="456"/>
      <c r="EK117" s="456"/>
      <c r="EL117" s="456"/>
      <c r="EM117" s="456"/>
      <c r="EN117" s="456"/>
      <c r="EO117" s="456"/>
      <c r="EP117" s="456"/>
      <c r="EQ117" s="456"/>
      <c r="ER117" s="456"/>
      <c r="ES117" s="456"/>
      <c r="ET117" s="456"/>
      <c r="EU117" s="456"/>
      <c r="EV117" s="456"/>
      <c r="EW117" s="456"/>
      <c r="EX117" s="456"/>
      <c r="EY117" s="456"/>
      <c r="EZ117" s="456"/>
      <c r="FA117" s="456"/>
      <c r="FB117" s="456"/>
      <c r="FC117" s="456"/>
      <c r="FD117" s="456"/>
      <c r="FE117" s="456"/>
      <c r="FF117" s="456"/>
      <c r="FG117" s="456"/>
      <c r="FH117" s="456"/>
      <c r="FI117" s="456"/>
      <c r="FJ117" s="456"/>
      <c r="FK117" s="456"/>
      <c r="FL117" s="456"/>
      <c r="FM117" s="456"/>
      <c r="FN117" s="456"/>
      <c r="FO117" s="456"/>
      <c r="FP117" s="456"/>
      <c r="FQ117" s="456"/>
      <c r="FR117" s="456"/>
      <c r="FS117" s="456"/>
      <c r="FT117" s="456"/>
      <c r="FU117" s="456"/>
      <c r="FV117" s="456"/>
      <c r="FW117" s="456"/>
      <c r="FX117" s="456"/>
      <c r="FY117" s="456"/>
      <c r="FZ117" s="456"/>
      <c r="GA117" s="456"/>
      <c r="GB117" s="456"/>
      <c r="GC117" s="456"/>
      <c r="GD117" s="456"/>
      <c r="GE117" s="456"/>
      <c r="GF117" s="456"/>
      <c r="GG117" s="456"/>
      <c r="GH117" s="456"/>
      <c r="GI117" s="456"/>
      <c r="GJ117" s="456"/>
      <c r="GK117" s="456"/>
      <c r="GL117" s="456"/>
      <c r="GM117" s="456"/>
      <c r="GN117" s="456"/>
      <c r="GO117" s="456"/>
      <c r="GP117" s="456"/>
      <c r="GQ117" s="456"/>
      <c r="GR117" s="456"/>
      <c r="GS117" s="456"/>
      <c r="GT117" s="456"/>
      <c r="GU117" s="456"/>
      <c r="GV117" s="456"/>
      <c r="GW117" s="456"/>
      <c r="GX117" s="456"/>
      <c r="GY117" s="456"/>
      <c r="GZ117" s="456"/>
      <c r="HA117" s="456"/>
      <c r="HB117" s="456"/>
      <c r="HC117" s="456"/>
      <c r="HD117" s="456"/>
      <c r="HE117" s="456"/>
      <c r="HF117" s="456"/>
      <c r="HG117" s="456"/>
      <c r="HH117" s="456"/>
      <c r="HI117" s="456"/>
      <c r="HJ117" s="456"/>
      <c r="HK117" s="456"/>
      <c r="HL117" s="456"/>
      <c r="HM117" s="456"/>
      <c r="HN117" s="456"/>
      <c r="HO117" s="456"/>
      <c r="HP117" s="456"/>
      <c r="HQ117" s="456"/>
      <c r="HR117" s="456"/>
      <c r="HS117" s="456"/>
      <c r="HT117" s="456"/>
      <c r="HU117" s="456"/>
      <c r="HV117" s="456"/>
      <c r="HW117" s="456"/>
      <c r="HX117" s="456"/>
      <c r="HY117" s="456"/>
      <c r="HZ117" s="456"/>
      <c r="IA117" s="456"/>
      <c r="IB117" s="456"/>
      <c r="IC117" s="456"/>
      <c r="ID117" s="456"/>
      <c r="IE117" s="456"/>
      <c r="IF117" s="456"/>
      <c r="IG117" s="456"/>
      <c r="IH117" s="456"/>
      <c r="II117" s="456"/>
      <c r="IJ117" s="456"/>
      <c r="IK117" s="456"/>
      <c r="IL117" s="456"/>
      <c r="IM117" s="456"/>
    </row>
    <row r="118" spans="6:247" x14ac:dyDescent="0.2">
      <c r="F118" s="456"/>
      <c r="G118" s="456"/>
      <c r="H118" s="456"/>
      <c r="I118" s="456"/>
      <c r="J118" s="456"/>
      <c r="K118" s="456"/>
      <c r="L118" s="456"/>
      <c r="M118" s="456"/>
      <c r="N118" s="456"/>
      <c r="O118" s="456"/>
      <c r="P118" s="456"/>
      <c r="Q118" s="456"/>
      <c r="R118" s="456"/>
      <c r="S118" s="456"/>
      <c r="T118" s="456"/>
      <c r="U118" s="456"/>
      <c r="V118" s="456"/>
      <c r="W118" s="456"/>
      <c r="X118" s="456"/>
      <c r="Y118" s="456"/>
      <c r="Z118" s="456"/>
      <c r="AA118" s="456"/>
      <c r="AB118" s="456"/>
      <c r="AC118" s="456"/>
      <c r="AD118" s="456"/>
      <c r="AE118" s="456"/>
      <c r="AF118" s="456"/>
      <c r="AG118" s="456"/>
      <c r="AH118" s="456"/>
      <c r="AI118" s="456"/>
      <c r="AJ118" s="456"/>
      <c r="AK118" s="456"/>
      <c r="AL118" s="456"/>
      <c r="AM118" s="456"/>
      <c r="AN118" s="456"/>
      <c r="AO118" s="456"/>
      <c r="AP118" s="456"/>
      <c r="AQ118" s="456"/>
      <c r="AR118" s="456"/>
      <c r="AS118" s="456"/>
      <c r="AT118" s="456"/>
      <c r="AU118" s="456"/>
      <c r="AV118" s="456"/>
      <c r="AW118" s="456"/>
      <c r="AX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c r="BV118" s="456"/>
      <c r="BW118" s="456"/>
      <c r="BX118" s="456"/>
      <c r="BY118" s="456"/>
      <c r="BZ118" s="456"/>
      <c r="CA118" s="456"/>
      <c r="CB118" s="456"/>
      <c r="CC118" s="456"/>
      <c r="CD118" s="456"/>
      <c r="CE118" s="456"/>
      <c r="CF118" s="456"/>
      <c r="CG118" s="456"/>
      <c r="CH118" s="456"/>
      <c r="CI118" s="456"/>
      <c r="CJ118" s="456"/>
      <c r="CK118" s="456"/>
      <c r="CL118" s="456"/>
      <c r="CM118" s="456"/>
      <c r="CN118" s="456"/>
      <c r="CO118" s="456"/>
      <c r="CP118" s="456"/>
      <c r="CQ118" s="456"/>
      <c r="CR118" s="456"/>
      <c r="CS118" s="456"/>
      <c r="CT118" s="456"/>
      <c r="CU118" s="456"/>
      <c r="CV118" s="456"/>
      <c r="CW118" s="456"/>
      <c r="CX118" s="456"/>
      <c r="CY118" s="456"/>
      <c r="CZ118" s="456"/>
      <c r="DA118" s="456"/>
      <c r="DB118" s="456"/>
      <c r="DC118" s="456"/>
      <c r="DD118" s="456"/>
      <c r="DE118" s="456"/>
      <c r="DF118" s="456"/>
      <c r="DG118" s="456"/>
      <c r="DH118" s="456"/>
      <c r="DI118" s="456"/>
      <c r="DJ118" s="456"/>
      <c r="DK118" s="456"/>
      <c r="DL118" s="456"/>
      <c r="DM118" s="456"/>
      <c r="DN118" s="456"/>
      <c r="DO118" s="456"/>
      <c r="DP118" s="456"/>
      <c r="DQ118" s="456"/>
      <c r="DR118" s="456"/>
      <c r="DS118" s="456"/>
      <c r="DT118" s="456"/>
      <c r="DU118" s="456"/>
      <c r="DV118" s="456"/>
      <c r="DW118" s="456"/>
      <c r="DX118" s="456"/>
      <c r="DY118" s="456"/>
      <c r="DZ118" s="456"/>
      <c r="EA118" s="456"/>
      <c r="EB118" s="456"/>
      <c r="EC118" s="456"/>
      <c r="ED118" s="456"/>
      <c r="EE118" s="456"/>
      <c r="EF118" s="456"/>
      <c r="EG118" s="456"/>
      <c r="EH118" s="456"/>
      <c r="EI118" s="456"/>
      <c r="EJ118" s="456"/>
      <c r="EK118" s="456"/>
      <c r="EL118" s="456"/>
      <c r="EM118" s="456"/>
      <c r="EN118" s="456"/>
      <c r="EO118" s="456"/>
      <c r="EP118" s="456"/>
      <c r="EQ118" s="456"/>
      <c r="ER118" s="456"/>
      <c r="ES118" s="456"/>
      <c r="ET118" s="456"/>
      <c r="EU118" s="456"/>
      <c r="EV118" s="456"/>
      <c r="EW118" s="456"/>
      <c r="EX118" s="456"/>
      <c r="EY118" s="456"/>
      <c r="EZ118" s="456"/>
      <c r="FA118" s="456"/>
      <c r="FB118" s="456"/>
      <c r="FC118" s="456"/>
      <c r="FD118" s="456"/>
      <c r="FE118" s="456"/>
      <c r="FF118" s="456"/>
      <c r="FG118" s="456"/>
      <c r="FH118" s="456"/>
      <c r="FI118" s="456"/>
      <c r="FJ118" s="456"/>
      <c r="FK118" s="456"/>
      <c r="FL118" s="456"/>
      <c r="FM118" s="456"/>
      <c r="FN118" s="456"/>
      <c r="FO118" s="456"/>
      <c r="FP118" s="456"/>
      <c r="FQ118" s="456"/>
      <c r="FR118" s="456"/>
      <c r="FS118" s="456"/>
      <c r="FT118" s="456"/>
      <c r="FU118" s="456"/>
      <c r="FV118" s="456"/>
      <c r="FW118" s="456"/>
      <c r="FX118" s="456"/>
      <c r="FY118" s="456"/>
      <c r="FZ118" s="456"/>
      <c r="GA118" s="456"/>
      <c r="GB118" s="456"/>
      <c r="GC118" s="456"/>
      <c r="GD118" s="456"/>
      <c r="GE118" s="456"/>
      <c r="GF118" s="456"/>
      <c r="GG118" s="456"/>
      <c r="GH118" s="456"/>
      <c r="GI118" s="456"/>
      <c r="GJ118" s="456"/>
      <c r="GK118" s="456"/>
      <c r="GL118" s="456"/>
      <c r="GM118" s="456"/>
      <c r="GN118" s="456"/>
      <c r="GO118" s="456"/>
      <c r="GP118" s="456"/>
      <c r="GQ118" s="456"/>
      <c r="GR118" s="456"/>
      <c r="GS118" s="456"/>
      <c r="GT118" s="456"/>
      <c r="GU118" s="456"/>
      <c r="GV118" s="456"/>
      <c r="GW118" s="456"/>
      <c r="GX118" s="456"/>
      <c r="GY118" s="456"/>
      <c r="GZ118" s="456"/>
      <c r="HA118" s="456"/>
      <c r="HB118" s="456"/>
      <c r="HC118" s="456"/>
      <c r="HD118" s="456"/>
      <c r="HE118" s="456"/>
      <c r="HF118" s="456"/>
      <c r="HG118" s="456"/>
      <c r="HH118" s="456"/>
      <c r="HI118" s="456"/>
      <c r="HJ118" s="456"/>
      <c r="HK118" s="456"/>
      <c r="HL118" s="456"/>
      <c r="HM118" s="456"/>
      <c r="HN118" s="456"/>
      <c r="HO118" s="456"/>
      <c r="HP118" s="456"/>
      <c r="HQ118" s="456"/>
      <c r="HR118" s="456"/>
      <c r="HS118" s="456"/>
      <c r="HT118" s="456"/>
      <c r="HU118" s="456"/>
      <c r="HV118" s="456"/>
      <c r="HW118" s="456"/>
      <c r="HX118" s="456"/>
      <c r="HY118" s="456"/>
      <c r="HZ118" s="456"/>
      <c r="IA118" s="456"/>
      <c r="IB118" s="456"/>
      <c r="IC118" s="456"/>
      <c r="ID118" s="456"/>
      <c r="IE118" s="456"/>
      <c r="IF118" s="456"/>
      <c r="IG118" s="456"/>
      <c r="IH118" s="456"/>
      <c r="II118" s="456"/>
      <c r="IJ118" s="456"/>
      <c r="IK118" s="456"/>
      <c r="IL118" s="456"/>
      <c r="IM118" s="456"/>
    </row>
    <row r="119" spans="6:247" x14ac:dyDescent="0.2">
      <c r="F119" s="456"/>
      <c r="G119" s="456"/>
      <c r="H119" s="456"/>
      <c r="I119" s="456"/>
      <c r="J119" s="456"/>
      <c r="K119" s="456"/>
      <c r="L119" s="456"/>
      <c r="M119" s="456"/>
      <c r="N119" s="456"/>
      <c r="O119" s="456"/>
      <c r="P119" s="456"/>
      <c r="Q119" s="456"/>
      <c r="R119" s="456"/>
      <c r="S119" s="456"/>
      <c r="T119" s="456"/>
      <c r="U119" s="456"/>
      <c r="V119" s="456"/>
      <c r="W119" s="456"/>
      <c r="X119" s="456"/>
      <c r="Y119" s="456"/>
      <c r="Z119" s="456"/>
      <c r="AA119" s="456"/>
      <c r="AB119" s="456"/>
      <c r="AC119" s="456"/>
      <c r="AD119" s="456"/>
      <c r="AE119" s="456"/>
      <c r="AF119" s="456"/>
      <c r="AG119" s="456"/>
      <c r="AH119" s="456"/>
      <c r="AI119" s="456"/>
      <c r="AJ119" s="456"/>
      <c r="AK119" s="456"/>
      <c r="AL119" s="456"/>
      <c r="AM119" s="456"/>
      <c r="AN119" s="456"/>
      <c r="AO119" s="456"/>
      <c r="AP119" s="456"/>
      <c r="AQ119" s="456"/>
      <c r="AR119" s="456"/>
      <c r="AS119" s="456"/>
      <c r="AT119" s="456"/>
      <c r="AU119" s="456"/>
      <c r="AV119" s="456"/>
      <c r="AW119" s="456"/>
      <c r="AX119" s="456"/>
      <c r="AY119" s="456"/>
      <c r="AZ119" s="456"/>
      <c r="BA119" s="456"/>
      <c r="BB119" s="456"/>
      <c r="BC119" s="456"/>
      <c r="BD119" s="456"/>
      <c r="BE119" s="456"/>
      <c r="BF119" s="456"/>
      <c r="BG119" s="456"/>
      <c r="BH119" s="456"/>
      <c r="BI119" s="456"/>
      <c r="BJ119" s="456"/>
      <c r="BK119" s="456"/>
      <c r="BL119" s="456"/>
      <c r="BM119" s="456"/>
      <c r="BN119" s="456"/>
      <c r="BO119" s="456"/>
      <c r="BP119" s="456"/>
      <c r="BQ119" s="456"/>
      <c r="BR119" s="456"/>
      <c r="BS119" s="456"/>
      <c r="BT119" s="456"/>
      <c r="BU119" s="456"/>
      <c r="BV119" s="456"/>
      <c r="BW119" s="456"/>
      <c r="BX119" s="456"/>
      <c r="BY119" s="456"/>
      <c r="BZ119" s="456"/>
      <c r="CA119" s="456"/>
      <c r="CB119" s="456"/>
      <c r="CC119" s="456"/>
      <c r="CD119" s="456"/>
      <c r="CE119" s="456"/>
      <c r="CF119" s="456"/>
      <c r="CG119" s="456"/>
      <c r="CH119" s="456"/>
      <c r="CI119" s="456"/>
      <c r="CJ119" s="456"/>
      <c r="CK119" s="456"/>
      <c r="CL119" s="456"/>
      <c r="CM119" s="456"/>
      <c r="CN119" s="456"/>
      <c r="CO119" s="456"/>
      <c r="CP119" s="456"/>
      <c r="CQ119" s="456"/>
      <c r="CR119" s="456"/>
      <c r="CS119" s="456"/>
      <c r="CT119" s="456"/>
      <c r="CU119" s="456"/>
      <c r="CV119" s="456"/>
      <c r="CW119" s="456"/>
      <c r="CX119" s="456"/>
      <c r="CY119" s="456"/>
      <c r="CZ119" s="456"/>
      <c r="DA119" s="456"/>
      <c r="DB119" s="456"/>
      <c r="DC119" s="456"/>
      <c r="DD119" s="456"/>
      <c r="DE119" s="456"/>
      <c r="DF119" s="456"/>
      <c r="DG119" s="456"/>
      <c r="DH119" s="456"/>
      <c r="DI119" s="456"/>
      <c r="DJ119" s="456"/>
      <c r="DK119" s="456"/>
      <c r="DL119" s="456"/>
      <c r="DM119" s="456"/>
      <c r="DN119" s="456"/>
      <c r="DO119" s="456"/>
      <c r="DP119" s="456"/>
      <c r="DQ119" s="456"/>
      <c r="DR119" s="456"/>
      <c r="DS119" s="456"/>
      <c r="DT119" s="456"/>
      <c r="DU119" s="456"/>
      <c r="DV119" s="456"/>
      <c r="DW119" s="456"/>
      <c r="DX119" s="456"/>
      <c r="DY119" s="456"/>
      <c r="DZ119" s="456"/>
      <c r="EA119" s="456"/>
      <c r="EB119" s="456"/>
      <c r="EC119" s="456"/>
      <c r="ED119" s="456"/>
      <c r="EE119" s="456"/>
      <c r="EF119" s="456"/>
      <c r="EG119" s="456"/>
      <c r="EH119" s="456"/>
      <c r="EI119" s="456"/>
      <c r="EJ119" s="456"/>
      <c r="EK119" s="456"/>
      <c r="EL119" s="456"/>
      <c r="EM119" s="456"/>
      <c r="EN119" s="456"/>
      <c r="EO119" s="456"/>
      <c r="EP119" s="456"/>
      <c r="EQ119" s="456"/>
      <c r="ER119" s="456"/>
      <c r="ES119" s="456"/>
      <c r="ET119" s="456"/>
      <c r="EU119" s="456"/>
      <c r="EV119" s="456"/>
      <c r="EW119" s="456"/>
      <c r="EX119" s="456"/>
      <c r="EY119" s="456"/>
      <c r="EZ119" s="456"/>
      <c r="FA119" s="456"/>
      <c r="FB119" s="456"/>
      <c r="FC119" s="456"/>
      <c r="FD119" s="456"/>
      <c r="FE119" s="456"/>
      <c r="FF119" s="456"/>
      <c r="FG119" s="456"/>
      <c r="FH119" s="456"/>
      <c r="FI119" s="456"/>
      <c r="FJ119" s="456"/>
      <c r="FK119" s="456"/>
      <c r="FL119" s="456"/>
      <c r="FM119" s="456"/>
      <c r="FN119" s="456"/>
      <c r="FO119" s="456"/>
      <c r="FP119" s="456"/>
      <c r="FQ119" s="456"/>
      <c r="FR119" s="456"/>
      <c r="FS119" s="456"/>
      <c r="FT119" s="456"/>
      <c r="FU119" s="456"/>
      <c r="FV119" s="456"/>
      <c r="FW119" s="456"/>
      <c r="FX119" s="456"/>
      <c r="FY119" s="456"/>
      <c r="FZ119" s="456"/>
      <c r="GA119" s="456"/>
      <c r="GB119" s="456"/>
      <c r="GC119" s="456"/>
      <c r="GD119" s="456"/>
      <c r="GE119" s="456"/>
      <c r="GF119" s="456"/>
      <c r="GG119" s="456"/>
      <c r="GH119" s="456"/>
      <c r="GI119" s="456"/>
      <c r="GJ119" s="456"/>
      <c r="GK119" s="456"/>
      <c r="GL119" s="456"/>
      <c r="GM119" s="456"/>
      <c r="GN119" s="456"/>
      <c r="GO119" s="456"/>
      <c r="GP119" s="456"/>
      <c r="GQ119" s="456"/>
      <c r="GR119" s="456"/>
      <c r="GS119" s="456"/>
      <c r="GT119" s="456"/>
      <c r="GU119" s="456"/>
      <c r="GV119" s="456"/>
      <c r="GW119" s="456"/>
      <c r="GX119" s="456"/>
      <c r="GY119" s="456"/>
      <c r="GZ119" s="456"/>
      <c r="HA119" s="456"/>
      <c r="HB119" s="456"/>
      <c r="HC119" s="456"/>
      <c r="HD119" s="456"/>
      <c r="HE119" s="456"/>
      <c r="HF119" s="456"/>
      <c r="HG119" s="456"/>
      <c r="HH119" s="456"/>
      <c r="HI119" s="456"/>
      <c r="HJ119" s="456"/>
      <c r="HK119" s="456"/>
      <c r="HL119" s="456"/>
      <c r="HM119" s="456"/>
      <c r="HN119" s="456"/>
      <c r="HO119" s="456"/>
      <c r="HP119" s="456"/>
      <c r="HQ119" s="456"/>
      <c r="HR119" s="456"/>
      <c r="HS119" s="456"/>
      <c r="HT119" s="456"/>
      <c r="HU119" s="456"/>
      <c r="HV119" s="456"/>
      <c r="HW119" s="456"/>
      <c r="HX119" s="456"/>
      <c r="HY119" s="456"/>
      <c r="HZ119" s="456"/>
      <c r="IA119" s="456"/>
      <c r="IB119" s="456"/>
      <c r="IC119" s="456"/>
      <c r="ID119" s="456"/>
      <c r="IE119" s="456"/>
      <c r="IF119" s="456"/>
      <c r="IG119" s="456"/>
      <c r="IH119" s="456"/>
      <c r="II119" s="456"/>
      <c r="IJ119" s="456"/>
      <c r="IK119" s="456"/>
      <c r="IL119" s="456"/>
      <c r="IM119" s="456"/>
    </row>
    <row r="120" spans="6:247" x14ac:dyDescent="0.2">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56"/>
      <c r="AX120" s="456"/>
      <c r="AY120" s="456"/>
      <c r="AZ120" s="456"/>
      <c r="BA120" s="456"/>
      <c r="BB120" s="456"/>
      <c r="BC120" s="456"/>
      <c r="BD120" s="456"/>
      <c r="BE120" s="456"/>
      <c r="BF120" s="456"/>
      <c r="BG120" s="456"/>
      <c r="BH120" s="456"/>
      <c r="BI120" s="456"/>
      <c r="BJ120" s="456"/>
      <c r="BK120" s="456"/>
      <c r="BL120" s="456"/>
      <c r="BM120" s="456"/>
      <c r="BN120" s="456"/>
      <c r="BO120" s="456"/>
      <c r="BP120" s="456"/>
      <c r="BQ120" s="456"/>
      <c r="BR120" s="456"/>
      <c r="BS120" s="456"/>
      <c r="BT120" s="456"/>
      <c r="BU120" s="456"/>
      <c r="BV120" s="456"/>
      <c r="BW120" s="456"/>
      <c r="BX120" s="456"/>
      <c r="BY120" s="456"/>
      <c r="BZ120" s="456"/>
      <c r="CA120" s="456"/>
      <c r="CB120" s="456"/>
      <c r="CC120" s="456"/>
      <c r="CD120" s="456"/>
      <c r="CE120" s="456"/>
      <c r="CF120" s="456"/>
      <c r="CG120" s="456"/>
      <c r="CH120" s="456"/>
      <c r="CI120" s="456"/>
      <c r="CJ120" s="456"/>
      <c r="CK120" s="456"/>
      <c r="CL120" s="456"/>
      <c r="CM120" s="456"/>
      <c r="CN120" s="456"/>
      <c r="CO120" s="456"/>
      <c r="CP120" s="456"/>
      <c r="CQ120" s="456"/>
      <c r="CR120" s="456"/>
      <c r="CS120" s="456"/>
      <c r="CT120" s="456"/>
      <c r="CU120" s="456"/>
      <c r="CV120" s="456"/>
      <c r="CW120" s="456"/>
      <c r="CX120" s="456"/>
      <c r="CY120" s="456"/>
      <c r="CZ120" s="456"/>
      <c r="DA120" s="456"/>
      <c r="DB120" s="456"/>
      <c r="DC120" s="456"/>
      <c r="DD120" s="456"/>
      <c r="DE120" s="456"/>
      <c r="DF120" s="456"/>
      <c r="DG120" s="456"/>
      <c r="DH120" s="456"/>
      <c r="DI120" s="456"/>
      <c r="DJ120" s="456"/>
      <c r="DK120" s="456"/>
      <c r="DL120" s="456"/>
      <c r="DM120" s="456"/>
      <c r="DN120" s="456"/>
      <c r="DO120" s="456"/>
      <c r="DP120" s="456"/>
      <c r="DQ120" s="456"/>
      <c r="DR120" s="456"/>
      <c r="DS120" s="456"/>
      <c r="DT120" s="456"/>
      <c r="DU120" s="456"/>
      <c r="DV120" s="456"/>
      <c r="DW120" s="456"/>
      <c r="DX120" s="456"/>
      <c r="DY120" s="456"/>
      <c r="DZ120" s="456"/>
      <c r="EA120" s="456"/>
      <c r="EB120" s="456"/>
      <c r="EC120" s="456"/>
      <c r="ED120" s="456"/>
      <c r="EE120" s="456"/>
      <c r="EF120" s="456"/>
      <c r="EG120" s="456"/>
      <c r="EH120" s="456"/>
      <c r="EI120" s="456"/>
      <c r="EJ120" s="456"/>
      <c r="EK120" s="456"/>
      <c r="EL120" s="456"/>
      <c r="EM120" s="456"/>
      <c r="EN120" s="456"/>
      <c r="EO120" s="456"/>
      <c r="EP120" s="456"/>
      <c r="EQ120" s="456"/>
      <c r="ER120" s="456"/>
      <c r="ES120" s="456"/>
      <c r="ET120" s="456"/>
      <c r="EU120" s="456"/>
      <c r="EV120" s="456"/>
      <c r="EW120" s="456"/>
      <c r="EX120" s="456"/>
      <c r="EY120" s="456"/>
      <c r="EZ120" s="456"/>
      <c r="FA120" s="456"/>
      <c r="FB120" s="456"/>
      <c r="FC120" s="456"/>
      <c r="FD120" s="456"/>
      <c r="FE120" s="456"/>
      <c r="FF120" s="456"/>
      <c r="FG120" s="456"/>
      <c r="FH120" s="456"/>
      <c r="FI120" s="456"/>
      <c r="FJ120" s="456"/>
      <c r="FK120" s="456"/>
      <c r="FL120" s="456"/>
      <c r="FM120" s="456"/>
      <c r="FN120" s="456"/>
      <c r="FO120" s="456"/>
      <c r="FP120" s="456"/>
      <c r="FQ120" s="456"/>
      <c r="FR120" s="456"/>
      <c r="FS120" s="456"/>
      <c r="FT120" s="456"/>
      <c r="FU120" s="456"/>
      <c r="FV120" s="456"/>
      <c r="FW120" s="456"/>
      <c r="FX120" s="456"/>
      <c r="FY120" s="456"/>
      <c r="FZ120" s="456"/>
      <c r="GA120" s="456"/>
      <c r="GB120" s="456"/>
      <c r="GC120" s="456"/>
      <c r="GD120" s="456"/>
      <c r="GE120" s="456"/>
      <c r="GF120" s="456"/>
      <c r="GG120" s="456"/>
      <c r="GH120" s="456"/>
      <c r="GI120" s="456"/>
      <c r="GJ120" s="456"/>
      <c r="GK120" s="456"/>
      <c r="GL120" s="456"/>
      <c r="GM120" s="456"/>
      <c r="GN120" s="456"/>
      <c r="GO120" s="456"/>
      <c r="GP120" s="456"/>
      <c r="GQ120" s="456"/>
      <c r="GR120" s="456"/>
      <c r="GS120" s="456"/>
      <c r="GT120" s="456"/>
      <c r="GU120" s="456"/>
      <c r="GV120" s="456"/>
      <c r="GW120" s="456"/>
      <c r="GX120" s="456"/>
      <c r="GY120" s="456"/>
      <c r="GZ120" s="456"/>
      <c r="HA120" s="456"/>
      <c r="HB120" s="456"/>
      <c r="HC120" s="456"/>
      <c r="HD120" s="456"/>
      <c r="HE120" s="456"/>
      <c r="HF120" s="456"/>
      <c r="HG120" s="456"/>
      <c r="HH120" s="456"/>
      <c r="HI120" s="456"/>
      <c r="HJ120" s="456"/>
      <c r="HK120" s="456"/>
      <c r="HL120" s="456"/>
      <c r="HM120" s="456"/>
      <c r="HN120" s="456"/>
      <c r="HO120" s="456"/>
      <c r="HP120" s="456"/>
      <c r="HQ120" s="456"/>
      <c r="HR120" s="456"/>
      <c r="HS120" s="456"/>
      <c r="HT120" s="456"/>
      <c r="HU120" s="456"/>
      <c r="HV120" s="456"/>
      <c r="HW120" s="456"/>
      <c r="HX120" s="456"/>
      <c r="HY120" s="456"/>
      <c r="HZ120" s="456"/>
      <c r="IA120" s="456"/>
      <c r="IB120" s="456"/>
      <c r="IC120" s="456"/>
      <c r="ID120" s="456"/>
      <c r="IE120" s="456"/>
      <c r="IF120" s="456"/>
      <c r="IG120" s="456"/>
      <c r="IH120" s="456"/>
      <c r="II120" s="456"/>
      <c r="IJ120" s="456"/>
      <c r="IK120" s="456"/>
      <c r="IL120" s="456"/>
      <c r="IM120" s="456"/>
    </row>
    <row r="121" spans="6:247" x14ac:dyDescent="0.2">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6"/>
      <c r="AY121" s="456"/>
      <c r="AZ121" s="456"/>
      <c r="BA121" s="456"/>
      <c r="BB121" s="456"/>
      <c r="BC121" s="456"/>
      <c r="BD121" s="456"/>
      <c r="BE121" s="456"/>
      <c r="BF121" s="456"/>
      <c r="BG121" s="456"/>
      <c r="BH121" s="456"/>
      <c r="BI121" s="456"/>
      <c r="BJ121" s="456"/>
      <c r="BK121" s="456"/>
      <c r="BL121" s="456"/>
      <c r="BM121" s="456"/>
      <c r="BN121" s="456"/>
      <c r="BO121" s="456"/>
      <c r="BP121" s="456"/>
      <c r="BQ121" s="456"/>
      <c r="BR121" s="456"/>
      <c r="BS121" s="456"/>
      <c r="BT121" s="456"/>
      <c r="BU121" s="456"/>
      <c r="BV121" s="456"/>
      <c r="BW121" s="456"/>
      <c r="BX121" s="456"/>
      <c r="BY121" s="456"/>
      <c r="BZ121" s="456"/>
      <c r="CA121" s="456"/>
      <c r="CB121" s="456"/>
      <c r="CC121" s="456"/>
      <c r="CD121" s="456"/>
      <c r="CE121" s="456"/>
      <c r="CF121" s="456"/>
      <c r="CG121" s="456"/>
      <c r="CH121" s="456"/>
      <c r="CI121" s="456"/>
      <c r="CJ121" s="456"/>
      <c r="CK121" s="456"/>
      <c r="CL121" s="456"/>
      <c r="CM121" s="456"/>
      <c r="CN121" s="456"/>
      <c r="CO121" s="456"/>
      <c r="CP121" s="456"/>
      <c r="CQ121" s="456"/>
      <c r="CR121" s="456"/>
      <c r="CS121" s="456"/>
      <c r="CT121" s="456"/>
      <c r="CU121" s="456"/>
      <c r="CV121" s="456"/>
      <c r="CW121" s="456"/>
      <c r="CX121" s="456"/>
      <c r="CY121" s="456"/>
      <c r="CZ121" s="456"/>
      <c r="DA121" s="456"/>
      <c r="DB121" s="456"/>
      <c r="DC121" s="456"/>
      <c r="DD121" s="456"/>
      <c r="DE121" s="456"/>
      <c r="DF121" s="456"/>
      <c r="DG121" s="456"/>
      <c r="DH121" s="456"/>
      <c r="DI121" s="456"/>
      <c r="DJ121" s="456"/>
      <c r="DK121" s="456"/>
      <c r="DL121" s="456"/>
      <c r="DM121" s="456"/>
      <c r="DN121" s="456"/>
      <c r="DO121" s="456"/>
      <c r="DP121" s="456"/>
      <c r="DQ121" s="456"/>
      <c r="DR121" s="456"/>
      <c r="DS121" s="456"/>
      <c r="DT121" s="456"/>
      <c r="DU121" s="456"/>
      <c r="DV121" s="456"/>
      <c r="DW121" s="456"/>
      <c r="DX121" s="456"/>
      <c r="DY121" s="456"/>
      <c r="DZ121" s="456"/>
      <c r="EA121" s="456"/>
      <c r="EB121" s="456"/>
      <c r="EC121" s="456"/>
      <c r="ED121" s="456"/>
      <c r="EE121" s="456"/>
      <c r="EF121" s="456"/>
      <c r="EG121" s="456"/>
      <c r="EH121" s="456"/>
      <c r="EI121" s="456"/>
      <c r="EJ121" s="456"/>
      <c r="EK121" s="456"/>
      <c r="EL121" s="456"/>
      <c r="EM121" s="456"/>
      <c r="EN121" s="456"/>
      <c r="EO121" s="456"/>
      <c r="EP121" s="456"/>
      <c r="EQ121" s="456"/>
      <c r="ER121" s="456"/>
      <c r="ES121" s="456"/>
      <c r="ET121" s="456"/>
      <c r="EU121" s="456"/>
      <c r="EV121" s="456"/>
      <c r="EW121" s="456"/>
      <c r="EX121" s="456"/>
      <c r="EY121" s="456"/>
      <c r="EZ121" s="456"/>
      <c r="FA121" s="456"/>
      <c r="FB121" s="456"/>
      <c r="FC121" s="456"/>
      <c r="FD121" s="456"/>
      <c r="FE121" s="456"/>
      <c r="FF121" s="456"/>
      <c r="FG121" s="456"/>
      <c r="FH121" s="456"/>
      <c r="FI121" s="456"/>
      <c r="FJ121" s="456"/>
      <c r="FK121" s="456"/>
      <c r="FL121" s="456"/>
      <c r="FM121" s="456"/>
      <c r="FN121" s="456"/>
      <c r="FO121" s="456"/>
      <c r="FP121" s="456"/>
      <c r="FQ121" s="456"/>
      <c r="FR121" s="456"/>
      <c r="FS121" s="456"/>
      <c r="FT121" s="456"/>
      <c r="FU121" s="456"/>
      <c r="FV121" s="456"/>
      <c r="FW121" s="456"/>
      <c r="FX121" s="456"/>
      <c r="FY121" s="456"/>
      <c r="FZ121" s="456"/>
      <c r="GA121" s="456"/>
      <c r="GB121" s="456"/>
      <c r="GC121" s="456"/>
      <c r="GD121" s="456"/>
      <c r="GE121" s="456"/>
      <c r="GF121" s="456"/>
      <c r="GG121" s="456"/>
      <c r="GH121" s="456"/>
      <c r="GI121" s="456"/>
      <c r="GJ121" s="456"/>
      <c r="GK121" s="456"/>
      <c r="GL121" s="456"/>
      <c r="GM121" s="456"/>
      <c r="GN121" s="456"/>
      <c r="GO121" s="456"/>
      <c r="GP121" s="456"/>
      <c r="GQ121" s="456"/>
      <c r="GR121" s="456"/>
      <c r="GS121" s="456"/>
      <c r="GT121" s="456"/>
      <c r="GU121" s="456"/>
      <c r="GV121" s="456"/>
      <c r="GW121" s="456"/>
      <c r="GX121" s="456"/>
      <c r="GY121" s="456"/>
      <c r="GZ121" s="456"/>
      <c r="HA121" s="456"/>
      <c r="HB121" s="456"/>
      <c r="HC121" s="456"/>
      <c r="HD121" s="456"/>
      <c r="HE121" s="456"/>
      <c r="HF121" s="456"/>
      <c r="HG121" s="456"/>
      <c r="HH121" s="456"/>
      <c r="HI121" s="456"/>
      <c r="HJ121" s="456"/>
      <c r="HK121" s="456"/>
      <c r="HL121" s="456"/>
      <c r="HM121" s="456"/>
      <c r="HN121" s="456"/>
      <c r="HO121" s="456"/>
      <c r="HP121" s="456"/>
      <c r="HQ121" s="456"/>
      <c r="HR121" s="456"/>
      <c r="HS121" s="456"/>
      <c r="HT121" s="456"/>
      <c r="HU121" s="456"/>
      <c r="HV121" s="456"/>
      <c r="HW121" s="456"/>
      <c r="HX121" s="456"/>
      <c r="HY121" s="456"/>
      <c r="HZ121" s="456"/>
      <c r="IA121" s="456"/>
      <c r="IB121" s="456"/>
      <c r="IC121" s="456"/>
      <c r="ID121" s="456"/>
      <c r="IE121" s="456"/>
      <c r="IF121" s="456"/>
      <c r="IG121" s="456"/>
      <c r="IH121" s="456"/>
      <c r="II121" s="456"/>
      <c r="IJ121" s="456"/>
      <c r="IK121" s="456"/>
      <c r="IL121" s="456"/>
      <c r="IM121" s="456"/>
    </row>
    <row r="122" spans="6:247" x14ac:dyDescent="0.2">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c r="AK122" s="456"/>
      <c r="AL122" s="456"/>
      <c r="AM122" s="456"/>
      <c r="AN122" s="456"/>
      <c r="AO122" s="456"/>
      <c r="AP122" s="456"/>
      <c r="AQ122" s="456"/>
      <c r="AR122" s="456"/>
      <c r="AS122" s="456"/>
      <c r="AT122" s="456"/>
      <c r="AU122" s="456"/>
      <c r="AV122" s="456"/>
      <c r="AW122" s="456"/>
      <c r="AX122" s="456"/>
      <c r="AY122" s="456"/>
      <c r="AZ122" s="456"/>
      <c r="BA122" s="456"/>
      <c r="BB122" s="456"/>
      <c r="BC122" s="456"/>
      <c r="BD122" s="456"/>
      <c r="BE122" s="456"/>
      <c r="BF122" s="456"/>
      <c r="BG122" s="456"/>
      <c r="BH122" s="456"/>
      <c r="BI122" s="456"/>
      <c r="BJ122" s="456"/>
      <c r="BK122" s="456"/>
      <c r="BL122" s="456"/>
      <c r="BM122" s="456"/>
      <c r="BN122" s="456"/>
      <c r="BO122" s="456"/>
      <c r="BP122" s="456"/>
      <c r="BQ122" s="456"/>
      <c r="BR122" s="456"/>
      <c r="BS122" s="456"/>
      <c r="BT122" s="456"/>
      <c r="BU122" s="456"/>
      <c r="BV122" s="456"/>
      <c r="BW122" s="456"/>
      <c r="BX122" s="456"/>
      <c r="BY122" s="456"/>
      <c r="BZ122" s="456"/>
      <c r="CA122" s="456"/>
      <c r="CB122" s="456"/>
      <c r="CC122" s="456"/>
      <c r="CD122" s="456"/>
      <c r="CE122" s="456"/>
      <c r="CF122" s="456"/>
      <c r="CG122" s="456"/>
      <c r="CH122" s="456"/>
      <c r="CI122" s="456"/>
      <c r="CJ122" s="456"/>
      <c r="CK122" s="456"/>
      <c r="CL122" s="456"/>
      <c r="CM122" s="456"/>
      <c r="CN122" s="456"/>
      <c r="CO122" s="456"/>
      <c r="CP122" s="456"/>
      <c r="CQ122" s="456"/>
      <c r="CR122" s="456"/>
      <c r="CS122" s="456"/>
      <c r="CT122" s="456"/>
      <c r="CU122" s="456"/>
      <c r="CV122" s="456"/>
      <c r="CW122" s="456"/>
      <c r="CX122" s="456"/>
      <c r="CY122" s="456"/>
      <c r="CZ122" s="456"/>
      <c r="DA122" s="456"/>
      <c r="DB122" s="456"/>
      <c r="DC122" s="456"/>
      <c r="DD122" s="456"/>
      <c r="DE122" s="456"/>
      <c r="DF122" s="456"/>
      <c r="DG122" s="456"/>
      <c r="DH122" s="456"/>
      <c r="DI122" s="456"/>
      <c r="DJ122" s="456"/>
      <c r="DK122" s="456"/>
      <c r="DL122" s="456"/>
      <c r="DM122" s="456"/>
      <c r="DN122" s="456"/>
      <c r="DO122" s="456"/>
      <c r="DP122" s="456"/>
      <c r="DQ122" s="456"/>
      <c r="DR122" s="456"/>
      <c r="DS122" s="456"/>
      <c r="DT122" s="456"/>
      <c r="DU122" s="456"/>
      <c r="DV122" s="456"/>
      <c r="DW122" s="456"/>
      <c r="DX122" s="456"/>
      <c r="DY122" s="456"/>
      <c r="DZ122" s="456"/>
      <c r="EA122" s="456"/>
      <c r="EB122" s="456"/>
      <c r="EC122" s="456"/>
      <c r="ED122" s="456"/>
      <c r="EE122" s="456"/>
      <c r="EF122" s="456"/>
      <c r="EG122" s="456"/>
      <c r="EH122" s="456"/>
      <c r="EI122" s="456"/>
      <c r="EJ122" s="456"/>
      <c r="EK122" s="456"/>
      <c r="EL122" s="456"/>
      <c r="EM122" s="456"/>
      <c r="EN122" s="456"/>
      <c r="EO122" s="456"/>
      <c r="EP122" s="456"/>
      <c r="EQ122" s="456"/>
      <c r="ER122" s="456"/>
      <c r="ES122" s="456"/>
      <c r="ET122" s="456"/>
      <c r="EU122" s="456"/>
      <c r="EV122" s="456"/>
      <c r="EW122" s="456"/>
      <c r="EX122" s="456"/>
      <c r="EY122" s="456"/>
      <c r="EZ122" s="456"/>
      <c r="FA122" s="456"/>
      <c r="FB122" s="456"/>
      <c r="FC122" s="456"/>
      <c r="FD122" s="456"/>
      <c r="FE122" s="456"/>
      <c r="FF122" s="456"/>
      <c r="FG122" s="456"/>
      <c r="FH122" s="456"/>
      <c r="FI122" s="456"/>
      <c r="FJ122" s="456"/>
      <c r="FK122" s="456"/>
      <c r="FL122" s="456"/>
      <c r="FM122" s="456"/>
      <c r="FN122" s="456"/>
      <c r="FO122" s="456"/>
      <c r="FP122" s="456"/>
      <c r="FQ122" s="456"/>
      <c r="FR122" s="456"/>
      <c r="FS122" s="456"/>
      <c r="FT122" s="456"/>
      <c r="FU122" s="456"/>
      <c r="FV122" s="456"/>
      <c r="FW122" s="456"/>
      <c r="FX122" s="456"/>
      <c r="FY122" s="456"/>
      <c r="FZ122" s="456"/>
      <c r="GA122" s="456"/>
      <c r="GB122" s="456"/>
      <c r="GC122" s="456"/>
      <c r="GD122" s="456"/>
      <c r="GE122" s="456"/>
      <c r="GF122" s="456"/>
      <c r="GG122" s="456"/>
      <c r="GH122" s="456"/>
      <c r="GI122" s="456"/>
      <c r="GJ122" s="456"/>
      <c r="GK122" s="456"/>
      <c r="GL122" s="456"/>
      <c r="GM122" s="456"/>
      <c r="GN122" s="456"/>
      <c r="GO122" s="456"/>
      <c r="GP122" s="456"/>
      <c r="GQ122" s="456"/>
      <c r="GR122" s="456"/>
      <c r="GS122" s="456"/>
      <c r="GT122" s="456"/>
      <c r="GU122" s="456"/>
      <c r="GV122" s="456"/>
      <c r="GW122" s="456"/>
      <c r="GX122" s="456"/>
      <c r="GY122" s="456"/>
      <c r="GZ122" s="456"/>
      <c r="HA122" s="456"/>
      <c r="HB122" s="456"/>
      <c r="HC122" s="456"/>
      <c r="HD122" s="456"/>
      <c r="HE122" s="456"/>
      <c r="HF122" s="456"/>
      <c r="HG122" s="456"/>
      <c r="HH122" s="456"/>
      <c r="HI122" s="456"/>
      <c r="HJ122" s="456"/>
      <c r="HK122" s="456"/>
      <c r="HL122" s="456"/>
      <c r="HM122" s="456"/>
      <c r="HN122" s="456"/>
      <c r="HO122" s="456"/>
      <c r="HP122" s="456"/>
      <c r="HQ122" s="456"/>
      <c r="HR122" s="456"/>
      <c r="HS122" s="456"/>
      <c r="HT122" s="456"/>
      <c r="HU122" s="456"/>
      <c r="HV122" s="456"/>
      <c r="HW122" s="456"/>
      <c r="HX122" s="456"/>
      <c r="HY122" s="456"/>
      <c r="HZ122" s="456"/>
      <c r="IA122" s="456"/>
      <c r="IB122" s="456"/>
      <c r="IC122" s="456"/>
      <c r="ID122" s="456"/>
      <c r="IE122" s="456"/>
      <c r="IF122" s="456"/>
      <c r="IG122" s="456"/>
      <c r="IH122" s="456"/>
      <c r="II122" s="456"/>
      <c r="IJ122" s="456"/>
      <c r="IK122" s="456"/>
      <c r="IL122" s="456"/>
      <c r="IM122" s="456"/>
    </row>
    <row r="123" spans="6:247" x14ac:dyDescent="0.2">
      <c r="F123" s="456"/>
      <c r="G123" s="456"/>
      <c r="H123" s="456"/>
      <c r="I123" s="456"/>
      <c r="J123" s="456"/>
      <c r="K123" s="456"/>
      <c r="L123" s="456"/>
      <c r="M123" s="456"/>
      <c r="N123" s="456"/>
      <c r="O123" s="456"/>
      <c r="P123" s="456"/>
      <c r="Q123" s="456"/>
      <c r="R123" s="456"/>
      <c r="S123" s="456"/>
      <c r="T123" s="456"/>
      <c r="U123" s="456"/>
      <c r="V123" s="456"/>
      <c r="W123" s="456"/>
      <c r="X123" s="456"/>
      <c r="Y123" s="456"/>
      <c r="Z123" s="456"/>
      <c r="AA123" s="456"/>
      <c r="AB123" s="456"/>
      <c r="AC123" s="456"/>
      <c r="AD123" s="456"/>
      <c r="AE123" s="456"/>
      <c r="AF123" s="456"/>
      <c r="AG123" s="456"/>
      <c r="AH123" s="456"/>
      <c r="AI123" s="456"/>
      <c r="AJ123" s="456"/>
      <c r="AK123" s="456"/>
      <c r="AL123" s="456"/>
      <c r="AM123" s="456"/>
      <c r="AN123" s="456"/>
      <c r="AO123" s="456"/>
      <c r="AP123" s="456"/>
      <c r="AQ123" s="456"/>
      <c r="AR123" s="456"/>
      <c r="AS123" s="456"/>
      <c r="AT123" s="456"/>
      <c r="AU123" s="456"/>
      <c r="AV123" s="456"/>
      <c r="AW123" s="456"/>
      <c r="AX123" s="456"/>
      <c r="AY123" s="456"/>
      <c r="AZ123" s="456"/>
      <c r="BA123" s="456"/>
      <c r="BB123" s="456"/>
      <c r="BC123" s="456"/>
      <c r="BD123" s="456"/>
      <c r="BE123" s="456"/>
      <c r="BF123" s="456"/>
      <c r="BG123" s="456"/>
      <c r="BH123" s="456"/>
      <c r="BI123" s="456"/>
      <c r="BJ123" s="456"/>
      <c r="BK123" s="456"/>
      <c r="BL123" s="456"/>
      <c r="BM123" s="456"/>
      <c r="BN123" s="456"/>
      <c r="BO123" s="456"/>
      <c r="BP123" s="456"/>
      <c r="BQ123" s="456"/>
      <c r="BR123" s="456"/>
      <c r="BS123" s="456"/>
      <c r="BT123" s="456"/>
      <c r="BU123" s="456"/>
      <c r="BV123" s="456"/>
      <c r="BW123" s="456"/>
      <c r="BX123" s="456"/>
      <c r="BY123" s="456"/>
      <c r="BZ123" s="456"/>
      <c r="CA123" s="456"/>
      <c r="CB123" s="456"/>
      <c r="CC123" s="456"/>
      <c r="CD123" s="456"/>
      <c r="CE123" s="456"/>
      <c r="CF123" s="456"/>
      <c r="CG123" s="456"/>
      <c r="CH123" s="456"/>
      <c r="CI123" s="456"/>
      <c r="CJ123" s="456"/>
      <c r="CK123" s="456"/>
      <c r="CL123" s="456"/>
      <c r="CM123" s="456"/>
      <c r="CN123" s="456"/>
      <c r="CO123" s="456"/>
      <c r="CP123" s="456"/>
      <c r="CQ123" s="456"/>
      <c r="CR123" s="456"/>
      <c r="CS123" s="456"/>
      <c r="CT123" s="456"/>
      <c r="CU123" s="456"/>
      <c r="CV123" s="456"/>
      <c r="CW123" s="456"/>
      <c r="CX123" s="456"/>
      <c r="CY123" s="456"/>
      <c r="CZ123" s="456"/>
      <c r="DA123" s="456"/>
      <c r="DB123" s="456"/>
      <c r="DC123" s="456"/>
      <c r="DD123" s="456"/>
      <c r="DE123" s="456"/>
      <c r="DF123" s="456"/>
      <c r="DG123" s="456"/>
      <c r="DH123" s="456"/>
      <c r="DI123" s="456"/>
      <c r="DJ123" s="456"/>
      <c r="DK123" s="456"/>
      <c r="DL123" s="456"/>
      <c r="DM123" s="456"/>
      <c r="DN123" s="456"/>
      <c r="DO123" s="456"/>
      <c r="DP123" s="456"/>
      <c r="DQ123" s="456"/>
      <c r="DR123" s="456"/>
      <c r="DS123" s="456"/>
      <c r="DT123" s="456"/>
      <c r="DU123" s="456"/>
      <c r="DV123" s="456"/>
      <c r="DW123" s="456"/>
      <c r="DX123" s="456"/>
      <c r="DY123" s="456"/>
      <c r="DZ123" s="456"/>
      <c r="EA123" s="456"/>
      <c r="EB123" s="456"/>
      <c r="EC123" s="456"/>
      <c r="ED123" s="456"/>
      <c r="EE123" s="456"/>
      <c r="EF123" s="456"/>
      <c r="EG123" s="456"/>
      <c r="EH123" s="456"/>
      <c r="EI123" s="456"/>
      <c r="EJ123" s="456"/>
      <c r="EK123" s="456"/>
      <c r="EL123" s="456"/>
      <c r="EM123" s="456"/>
      <c r="EN123" s="456"/>
      <c r="EO123" s="456"/>
      <c r="EP123" s="456"/>
      <c r="EQ123" s="456"/>
      <c r="ER123" s="456"/>
      <c r="ES123" s="456"/>
      <c r="ET123" s="456"/>
      <c r="EU123" s="456"/>
      <c r="EV123" s="456"/>
      <c r="EW123" s="456"/>
      <c r="EX123" s="456"/>
      <c r="EY123" s="456"/>
      <c r="EZ123" s="456"/>
      <c r="FA123" s="456"/>
      <c r="FB123" s="456"/>
      <c r="FC123" s="456"/>
      <c r="FD123" s="456"/>
      <c r="FE123" s="456"/>
      <c r="FF123" s="456"/>
      <c r="FG123" s="456"/>
      <c r="FH123" s="456"/>
      <c r="FI123" s="456"/>
      <c r="FJ123" s="456"/>
      <c r="FK123" s="456"/>
      <c r="FL123" s="456"/>
      <c r="FM123" s="456"/>
      <c r="FN123" s="456"/>
      <c r="FO123" s="456"/>
      <c r="FP123" s="456"/>
      <c r="FQ123" s="456"/>
      <c r="FR123" s="456"/>
      <c r="FS123" s="456"/>
      <c r="FT123" s="456"/>
      <c r="FU123" s="456"/>
      <c r="FV123" s="456"/>
      <c r="FW123" s="456"/>
      <c r="FX123" s="456"/>
      <c r="FY123" s="456"/>
      <c r="FZ123" s="456"/>
      <c r="GA123" s="456"/>
      <c r="GB123" s="456"/>
      <c r="GC123" s="456"/>
      <c r="GD123" s="456"/>
      <c r="GE123" s="456"/>
      <c r="GF123" s="456"/>
      <c r="GG123" s="456"/>
      <c r="GH123" s="456"/>
      <c r="GI123" s="456"/>
      <c r="GJ123" s="456"/>
      <c r="GK123" s="456"/>
      <c r="GL123" s="456"/>
      <c r="GM123" s="456"/>
      <c r="GN123" s="456"/>
      <c r="GO123" s="456"/>
      <c r="GP123" s="456"/>
      <c r="GQ123" s="456"/>
      <c r="GR123" s="456"/>
      <c r="GS123" s="456"/>
      <c r="GT123" s="456"/>
      <c r="GU123" s="456"/>
      <c r="GV123" s="456"/>
      <c r="GW123" s="456"/>
      <c r="GX123" s="456"/>
      <c r="GY123" s="456"/>
      <c r="GZ123" s="456"/>
      <c r="HA123" s="456"/>
      <c r="HB123" s="456"/>
      <c r="HC123" s="456"/>
      <c r="HD123" s="456"/>
      <c r="HE123" s="456"/>
      <c r="HF123" s="456"/>
      <c r="HG123" s="456"/>
      <c r="HH123" s="456"/>
      <c r="HI123" s="456"/>
      <c r="HJ123" s="456"/>
      <c r="HK123" s="456"/>
      <c r="HL123" s="456"/>
      <c r="HM123" s="456"/>
      <c r="HN123" s="456"/>
      <c r="HO123" s="456"/>
      <c r="HP123" s="456"/>
      <c r="HQ123" s="456"/>
      <c r="HR123" s="456"/>
      <c r="HS123" s="456"/>
      <c r="HT123" s="456"/>
      <c r="HU123" s="456"/>
      <c r="HV123" s="456"/>
      <c r="HW123" s="456"/>
      <c r="HX123" s="456"/>
      <c r="HY123" s="456"/>
      <c r="HZ123" s="456"/>
      <c r="IA123" s="456"/>
      <c r="IB123" s="456"/>
      <c r="IC123" s="456"/>
      <c r="ID123" s="456"/>
      <c r="IE123" s="456"/>
      <c r="IF123" s="456"/>
      <c r="IG123" s="456"/>
      <c r="IH123" s="456"/>
      <c r="II123" s="456"/>
      <c r="IJ123" s="456"/>
      <c r="IK123" s="456"/>
      <c r="IL123" s="456"/>
      <c r="IM123" s="456"/>
    </row>
    <row r="124" spans="6:247" x14ac:dyDescent="0.2">
      <c r="F124" s="456"/>
      <c r="G124" s="456"/>
      <c r="H124" s="456"/>
      <c r="I124" s="456"/>
      <c r="J124" s="456"/>
      <c r="K124" s="456"/>
      <c r="L124" s="456"/>
      <c r="M124" s="456"/>
      <c r="N124" s="456"/>
      <c r="O124" s="456"/>
      <c r="P124" s="456"/>
      <c r="Q124" s="456"/>
      <c r="R124" s="456"/>
      <c r="S124" s="456"/>
      <c r="T124" s="456"/>
      <c r="U124" s="456"/>
      <c r="V124" s="456"/>
      <c r="W124" s="456"/>
      <c r="X124" s="456"/>
      <c r="Y124" s="456"/>
      <c r="Z124" s="456"/>
      <c r="AA124" s="456"/>
      <c r="AB124" s="456"/>
      <c r="AC124" s="456"/>
      <c r="AD124" s="456"/>
      <c r="AE124" s="456"/>
      <c r="AF124" s="456"/>
      <c r="AG124" s="456"/>
      <c r="AH124" s="456"/>
      <c r="AI124" s="456"/>
      <c r="AJ124" s="456"/>
      <c r="AK124" s="456"/>
      <c r="AL124" s="456"/>
      <c r="AM124" s="456"/>
      <c r="AN124" s="456"/>
      <c r="AO124" s="456"/>
      <c r="AP124" s="456"/>
      <c r="AQ124" s="456"/>
      <c r="AR124" s="456"/>
      <c r="AS124" s="456"/>
      <c r="AT124" s="456"/>
      <c r="AU124" s="456"/>
      <c r="AV124" s="456"/>
      <c r="AW124" s="456"/>
      <c r="AX124" s="456"/>
      <c r="AY124" s="456"/>
      <c r="AZ124" s="456"/>
      <c r="BA124" s="456"/>
      <c r="BB124" s="456"/>
      <c r="BC124" s="456"/>
      <c r="BD124" s="456"/>
      <c r="BE124" s="456"/>
      <c r="BF124" s="456"/>
      <c r="BG124" s="456"/>
      <c r="BH124" s="456"/>
      <c r="BI124" s="456"/>
      <c r="BJ124" s="456"/>
      <c r="BK124" s="456"/>
      <c r="BL124" s="456"/>
      <c r="BM124" s="456"/>
      <c r="BN124" s="456"/>
      <c r="BO124" s="456"/>
      <c r="BP124" s="456"/>
      <c r="BQ124" s="456"/>
      <c r="BR124" s="456"/>
      <c r="BS124" s="456"/>
      <c r="BT124" s="456"/>
      <c r="BU124" s="456"/>
      <c r="BV124" s="456"/>
      <c r="BW124" s="456"/>
      <c r="BX124" s="456"/>
      <c r="BY124" s="456"/>
      <c r="BZ124" s="456"/>
      <c r="CA124" s="456"/>
      <c r="CB124" s="456"/>
      <c r="CC124" s="456"/>
      <c r="CD124" s="456"/>
      <c r="CE124" s="456"/>
      <c r="CF124" s="456"/>
      <c r="CG124" s="456"/>
      <c r="CH124" s="456"/>
      <c r="CI124" s="456"/>
      <c r="CJ124" s="456"/>
      <c r="CK124" s="456"/>
      <c r="CL124" s="456"/>
      <c r="CM124" s="456"/>
      <c r="CN124" s="456"/>
      <c r="CO124" s="456"/>
      <c r="CP124" s="456"/>
      <c r="CQ124" s="456"/>
      <c r="CR124" s="456"/>
      <c r="CS124" s="456"/>
      <c r="CT124" s="456"/>
      <c r="CU124" s="456"/>
      <c r="CV124" s="456"/>
      <c r="CW124" s="456"/>
      <c r="CX124" s="456"/>
      <c r="CY124" s="456"/>
      <c r="CZ124" s="456"/>
      <c r="DA124" s="456"/>
      <c r="DB124" s="456"/>
      <c r="DC124" s="456"/>
      <c r="DD124" s="456"/>
      <c r="DE124" s="456"/>
      <c r="DF124" s="456"/>
      <c r="DG124" s="456"/>
      <c r="DH124" s="456"/>
      <c r="DI124" s="456"/>
      <c r="DJ124" s="456"/>
      <c r="DK124" s="456"/>
      <c r="DL124" s="456"/>
      <c r="DM124" s="456"/>
      <c r="DN124" s="456"/>
      <c r="DO124" s="456"/>
      <c r="DP124" s="456"/>
      <c r="DQ124" s="456"/>
      <c r="DR124" s="456"/>
      <c r="DS124" s="456"/>
      <c r="DT124" s="456"/>
      <c r="DU124" s="456"/>
      <c r="DV124" s="456"/>
      <c r="DW124" s="456"/>
      <c r="DX124" s="456"/>
      <c r="DY124" s="456"/>
      <c r="DZ124" s="456"/>
      <c r="EA124" s="456"/>
      <c r="EB124" s="456"/>
      <c r="EC124" s="456"/>
      <c r="ED124" s="456"/>
      <c r="EE124" s="456"/>
      <c r="EF124" s="456"/>
      <c r="EG124" s="456"/>
      <c r="EH124" s="456"/>
      <c r="EI124" s="456"/>
      <c r="EJ124" s="456"/>
      <c r="EK124" s="456"/>
      <c r="EL124" s="456"/>
      <c r="EM124" s="456"/>
      <c r="EN124" s="456"/>
      <c r="EO124" s="456"/>
      <c r="EP124" s="456"/>
      <c r="EQ124" s="456"/>
      <c r="ER124" s="456"/>
      <c r="ES124" s="456"/>
      <c r="ET124" s="456"/>
      <c r="EU124" s="456"/>
      <c r="EV124" s="456"/>
      <c r="EW124" s="456"/>
      <c r="EX124" s="456"/>
      <c r="EY124" s="456"/>
      <c r="EZ124" s="456"/>
      <c r="FA124" s="456"/>
      <c r="FB124" s="456"/>
      <c r="FC124" s="456"/>
      <c r="FD124" s="456"/>
      <c r="FE124" s="456"/>
      <c r="FF124" s="456"/>
      <c r="FG124" s="456"/>
      <c r="FH124" s="456"/>
      <c r="FI124" s="456"/>
      <c r="FJ124" s="456"/>
      <c r="FK124" s="456"/>
      <c r="FL124" s="456"/>
      <c r="FM124" s="456"/>
      <c r="FN124" s="456"/>
      <c r="FO124" s="456"/>
      <c r="FP124" s="456"/>
      <c r="FQ124" s="456"/>
      <c r="FR124" s="456"/>
      <c r="FS124" s="456"/>
      <c r="FT124" s="456"/>
      <c r="FU124" s="456"/>
      <c r="FV124" s="456"/>
      <c r="FW124" s="456"/>
      <c r="FX124" s="456"/>
      <c r="FY124" s="456"/>
      <c r="FZ124" s="456"/>
      <c r="GA124" s="456"/>
      <c r="GB124" s="456"/>
      <c r="GC124" s="456"/>
      <c r="GD124" s="456"/>
      <c r="GE124" s="456"/>
      <c r="GF124" s="456"/>
      <c r="GG124" s="456"/>
      <c r="GH124" s="456"/>
      <c r="GI124" s="456"/>
      <c r="GJ124" s="456"/>
      <c r="GK124" s="456"/>
      <c r="GL124" s="456"/>
      <c r="GM124" s="456"/>
      <c r="GN124" s="456"/>
      <c r="GO124" s="456"/>
      <c r="GP124" s="456"/>
      <c r="GQ124" s="456"/>
      <c r="GR124" s="456"/>
      <c r="GS124" s="456"/>
      <c r="GT124" s="456"/>
      <c r="GU124" s="456"/>
      <c r="GV124" s="456"/>
      <c r="GW124" s="456"/>
      <c r="GX124" s="456"/>
      <c r="GY124" s="456"/>
      <c r="GZ124" s="456"/>
      <c r="HA124" s="456"/>
      <c r="HB124" s="456"/>
      <c r="HC124" s="456"/>
      <c r="HD124" s="456"/>
      <c r="HE124" s="456"/>
      <c r="HF124" s="456"/>
      <c r="HG124" s="456"/>
      <c r="HH124" s="456"/>
      <c r="HI124" s="456"/>
      <c r="HJ124" s="456"/>
      <c r="HK124" s="456"/>
      <c r="HL124" s="456"/>
      <c r="HM124" s="456"/>
      <c r="HN124" s="456"/>
      <c r="HO124" s="456"/>
      <c r="HP124" s="456"/>
      <c r="HQ124" s="456"/>
      <c r="HR124" s="456"/>
      <c r="HS124" s="456"/>
      <c r="HT124" s="456"/>
      <c r="HU124" s="456"/>
      <c r="HV124" s="456"/>
      <c r="HW124" s="456"/>
      <c r="HX124" s="456"/>
      <c r="HY124" s="456"/>
      <c r="HZ124" s="456"/>
      <c r="IA124" s="456"/>
      <c r="IB124" s="456"/>
      <c r="IC124" s="456"/>
      <c r="ID124" s="456"/>
      <c r="IE124" s="456"/>
      <c r="IF124" s="456"/>
      <c r="IG124" s="456"/>
      <c r="IH124" s="456"/>
      <c r="II124" s="456"/>
      <c r="IJ124" s="456"/>
      <c r="IK124" s="456"/>
      <c r="IL124" s="456"/>
      <c r="IM124" s="456"/>
    </row>
    <row r="125" spans="6:247" x14ac:dyDescent="0.2">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456"/>
      <c r="AM125" s="456"/>
      <c r="AN125" s="456"/>
      <c r="AO125" s="456"/>
      <c r="AP125" s="456"/>
      <c r="AQ125" s="456"/>
      <c r="AR125" s="456"/>
      <c r="AS125" s="456"/>
      <c r="AT125" s="456"/>
      <c r="AU125" s="456"/>
      <c r="AV125" s="456"/>
      <c r="AW125" s="456"/>
      <c r="AX125" s="456"/>
      <c r="AY125" s="456"/>
      <c r="AZ125" s="456"/>
      <c r="BA125" s="456"/>
      <c r="BB125" s="456"/>
      <c r="BC125" s="456"/>
      <c r="BD125" s="456"/>
      <c r="BE125" s="456"/>
      <c r="BF125" s="456"/>
      <c r="BG125" s="456"/>
      <c r="BH125" s="456"/>
      <c r="BI125" s="456"/>
      <c r="BJ125" s="456"/>
      <c r="BK125" s="456"/>
      <c r="BL125" s="456"/>
      <c r="BM125" s="456"/>
      <c r="BN125" s="456"/>
      <c r="BO125" s="456"/>
      <c r="BP125" s="456"/>
      <c r="BQ125" s="456"/>
      <c r="BR125" s="456"/>
      <c r="BS125" s="456"/>
      <c r="BT125" s="456"/>
      <c r="BU125" s="456"/>
      <c r="BV125" s="456"/>
      <c r="BW125" s="456"/>
      <c r="BX125" s="456"/>
      <c r="BY125" s="456"/>
      <c r="BZ125" s="456"/>
      <c r="CA125" s="456"/>
      <c r="CB125" s="456"/>
      <c r="CC125" s="456"/>
      <c r="CD125" s="456"/>
      <c r="CE125" s="456"/>
      <c r="CF125" s="456"/>
      <c r="CG125" s="456"/>
      <c r="CH125" s="456"/>
      <c r="CI125" s="456"/>
      <c r="CJ125" s="456"/>
      <c r="CK125" s="456"/>
      <c r="CL125" s="456"/>
      <c r="CM125" s="456"/>
      <c r="CN125" s="456"/>
      <c r="CO125" s="456"/>
      <c r="CP125" s="456"/>
      <c r="CQ125" s="456"/>
      <c r="CR125" s="456"/>
      <c r="CS125" s="456"/>
      <c r="CT125" s="456"/>
      <c r="CU125" s="456"/>
      <c r="CV125" s="456"/>
      <c r="CW125" s="456"/>
      <c r="CX125" s="456"/>
      <c r="CY125" s="456"/>
      <c r="CZ125" s="456"/>
      <c r="DA125" s="456"/>
      <c r="DB125" s="456"/>
      <c r="DC125" s="456"/>
      <c r="DD125" s="456"/>
      <c r="DE125" s="456"/>
      <c r="DF125" s="456"/>
      <c r="DG125" s="456"/>
      <c r="DH125" s="456"/>
      <c r="DI125" s="456"/>
      <c r="DJ125" s="456"/>
      <c r="DK125" s="456"/>
      <c r="DL125" s="456"/>
      <c r="DM125" s="456"/>
      <c r="DN125" s="456"/>
      <c r="DO125" s="456"/>
      <c r="DP125" s="456"/>
      <c r="DQ125" s="456"/>
      <c r="DR125" s="456"/>
      <c r="DS125" s="456"/>
      <c r="DT125" s="456"/>
      <c r="DU125" s="456"/>
      <c r="DV125" s="456"/>
      <c r="DW125" s="456"/>
      <c r="DX125" s="456"/>
      <c r="DY125" s="456"/>
      <c r="DZ125" s="456"/>
      <c r="EA125" s="456"/>
      <c r="EB125" s="456"/>
      <c r="EC125" s="456"/>
      <c r="ED125" s="456"/>
      <c r="EE125" s="456"/>
      <c r="EF125" s="456"/>
      <c r="EG125" s="456"/>
      <c r="EH125" s="456"/>
      <c r="EI125" s="456"/>
      <c r="EJ125" s="456"/>
      <c r="EK125" s="456"/>
      <c r="EL125" s="456"/>
      <c r="EM125" s="456"/>
      <c r="EN125" s="456"/>
      <c r="EO125" s="456"/>
      <c r="EP125" s="456"/>
      <c r="EQ125" s="456"/>
      <c r="ER125" s="456"/>
      <c r="ES125" s="456"/>
      <c r="ET125" s="456"/>
      <c r="EU125" s="456"/>
      <c r="EV125" s="456"/>
      <c r="EW125" s="456"/>
      <c r="EX125" s="456"/>
      <c r="EY125" s="456"/>
      <c r="EZ125" s="456"/>
      <c r="FA125" s="456"/>
      <c r="FB125" s="456"/>
      <c r="FC125" s="456"/>
      <c r="FD125" s="456"/>
      <c r="FE125" s="456"/>
      <c r="FF125" s="456"/>
      <c r="FG125" s="456"/>
      <c r="FH125" s="456"/>
      <c r="FI125" s="456"/>
      <c r="FJ125" s="456"/>
      <c r="FK125" s="456"/>
      <c r="FL125" s="456"/>
      <c r="FM125" s="456"/>
      <c r="FN125" s="456"/>
      <c r="FO125" s="456"/>
      <c r="FP125" s="456"/>
      <c r="FQ125" s="456"/>
      <c r="FR125" s="456"/>
      <c r="FS125" s="456"/>
      <c r="FT125" s="456"/>
      <c r="FU125" s="456"/>
      <c r="FV125" s="456"/>
      <c r="FW125" s="456"/>
      <c r="FX125" s="456"/>
      <c r="FY125" s="456"/>
      <c r="FZ125" s="456"/>
      <c r="GA125" s="456"/>
      <c r="GB125" s="456"/>
      <c r="GC125" s="456"/>
      <c r="GD125" s="456"/>
      <c r="GE125" s="456"/>
      <c r="GF125" s="456"/>
      <c r="GG125" s="456"/>
      <c r="GH125" s="456"/>
      <c r="GI125" s="456"/>
      <c r="GJ125" s="456"/>
      <c r="GK125" s="456"/>
      <c r="GL125" s="456"/>
      <c r="GM125" s="456"/>
      <c r="GN125" s="456"/>
      <c r="GO125" s="456"/>
      <c r="GP125" s="456"/>
      <c r="GQ125" s="456"/>
      <c r="GR125" s="456"/>
      <c r="GS125" s="456"/>
      <c r="GT125" s="456"/>
      <c r="GU125" s="456"/>
      <c r="GV125" s="456"/>
      <c r="GW125" s="456"/>
      <c r="GX125" s="456"/>
      <c r="GY125" s="456"/>
      <c r="GZ125" s="456"/>
      <c r="HA125" s="456"/>
      <c r="HB125" s="456"/>
      <c r="HC125" s="456"/>
      <c r="HD125" s="456"/>
      <c r="HE125" s="456"/>
      <c r="HF125" s="456"/>
      <c r="HG125" s="456"/>
      <c r="HH125" s="456"/>
      <c r="HI125" s="456"/>
      <c r="HJ125" s="456"/>
      <c r="HK125" s="456"/>
      <c r="HL125" s="456"/>
      <c r="HM125" s="456"/>
      <c r="HN125" s="456"/>
      <c r="HO125" s="456"/>
      <c r="HP125" s="456"/>
      <c r="HQ125" s="456"/>
      <c r="HR125" s="456"/>
      <c r="HS125" s="456"/>
      <c r="HT125" s="456"/>
      <c r="HU125" s="456"/>
      <c r="HV125" s="456"/>
      <c r="HW125" s="456"/>
      <c r="HX125" s="456"/>
      <c r="HY125" s="456"/>
      <c r="HZ125" s="456"/>
      <c r="IA125" s="456"/>
      <c r="IB125" s="456"/>
      <c r="IC125" s="456"/>
      <c r="ID125" s="456"/>
      <c r="IE125" s="456"/>
      <c r="IF125" s="456"/>
      <c r="IG125" s="456"/>
      <c r="IH125" s="456"/>
      <c r="II125" s="456"/>
      <c r="IJ125" s="456"/>
      <c r="IK125" s="456"/>
      <c r="IL125" s="456"/>
      <c r="IM125" s="456"/>
    </row>
    <row r="126" spans="6:247" x14ac:dyDescent="0.2">
      <c r="F126" s="456"/>
      <c r="G126" s="456"/>
      <c r="H126" s="456"/>
      <c r="I126" s="456"/>
      <c r="J126" s="456"/>
      <c r="K126" s="456"/>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c r="AU126" s="456"/>
      <c r="AV126" s="456"/>
      <c r="AW126" s="456"/>
      <c r="AX126" s="456"/>
      <c r="AY126" s="456"/>
      <c r="AZ126" s="456"/>
      <c r="BA126" s="456"/>
      <c r="BB126" s="456"/>
      <c r="BC126" s="456"/>
      <c r="BD126" s="456"/>
      <c r="BE126" s="456"/>
      <c r="BF126" s="456"/>
      <c r="BG126" s="456"/>
      <c r="BH126" s="456"/>
      <c r="BI126" s="456"/>
      <c r="BJ126" s="456"/>
      <c r="BK126" s="456"/>
      <c r="BL126" s="456"/>
      <c r="BM126" s="456"/>
      <c r="BN126" s="456"/>
      <c r="BO126" s="456"/>
      <c r="BP126" s="456"/>
      <c r="BQ126" s="456"/>
      <c r="BR126" s="456"/>
      <c r="BS126" s="456"/>
      <c r="BT126" s="456"/>
      <c r="BU126" s="456"/>
      <c r="BV126" s="456"/>
      <c r="BW126" s="456"/>
      <c r="BX126" s="456"/>
      <c r="BY126" s="456"/>
      <c r="BZ126" s="456"/>
      <c r="CA126" s="456"/>
      <c r="CB126" s="456"/>
      <c r="CC126" s="456"/>
      <c r="CD126" s="456"/>
      <c r="CE126" s="456"/>
      <c r="CF126" s="456"/>
      <c r="CG126" s="456"/>
      <c r="CH126" s="456"/>
      <c r="CI126" s="456"/>
      <c r="CJ126" s="456"/>
      <c r="CK126" s="456"/>
      <c r="CL126" s="456"/>
      <c r="CM126" s="456"/>
      <c r="CN126" s="456"/>
      <c r="CO126" s="456"/>
      <c r="CP126" s="456"/>
      <c r="CQ126" s="456"/>
      <c r="CR126" s="456"/>
      <c r="CS126" s="456"/>
      <c r="CT126" s="456"/>
      <c r="CU126" s="456"/>
      <c r="CV126" s="456"/>
      <c r="CW126" s="456"/>
      <c r="CX126" s="456"/>
      <c r="CY126" s="456"/>
      <c r="CZ126" s="456"/>
      <c r="DA126" s="456"/>
      <c r="DB126" s="456"/>
      <c r="DC126" s="456"/>
      <c r="DD126" s="456"/>
      <c r="DE126" s="456"/>
      <c r="DF126" s="456"/>
      <c r="DG126" s="456"/>
      <c r="DH126" s="456"/>
      <c r="DI126" s="456"/>
      <c r="DJ126" s="456"/>
      <c r="DK126" s="456"/>
      <c r="DL126" s="456"/>
      <c r="DM126" s="456"/>
      <c r="DN126" s="456"/>
      <c r="DO126" s="456"/>
      <c r="DP126" s="456"/>
      <c r="DQ126" s="456"/>
      <c r="DR126" s="456"/>
      <c r="DS126" s="456"/>
      <c r="DT126" s="456"/>
      <c r="DU126" s="456"/>
      <c r="DV126" s="456"/>
      <c r="DW126" s="456"/>
      <c r="DX126" s="456"/>
      <c r="DY126" s="456"/>
      <c r="DZ126" s="456"/>
      <c r="EA126" s="456"/>
      <c r="EB126" s="456"/>
      <c r="EC126" s="456"/>
      <c r="ED126" s="456"/>
      <c r="EE126" s="456"/>
      <c r="EF126" s="456"/>
      <c r="EG126" s="456"/>
      <c r="EH126" s="456"/>
      <c r="EI126" s="456"/>
      <c r="EJ126" s="456"/>
      <c r="EK126" s="456"/>
      <c r="EL126" s="456"/>
      <c r="EM126" s="456"/>
      <c r="EN126" s="456"/>
      <c r="EO126" s="456"/>
      <c r="EP126" s="456"/>
      <c r="EQ126" s="456"/>
      <c r="ER126" s="456"/>
      <c r="ES126" s="456"/>
      <c r="ET126" s="456"/>
      <c r="EU126" s="456"/>
      <c r="EV126" s="456"/>
      <c r="EW126" s="456"/>
      <c r="EX126" s="456"/>
      <c r="EY126" s="456"/>
      <c r="EZ126" s="456"/>
      <c r="FA126" s="456"/>
      <c r="FB126" s="456"/>
      <c r="FC126" s="456"/>
      <c r="FD126" s="456"/>
      <c r="FE126" s="456"/>
      <c r="FF126" s="456"/>
      <c r="FG126" s="456"/>
      <c r="FH126" s="456"/>
      <c r="FI126" s="456"/>
      <c r="FJ126" s="456"/>
      <c r="FK126" s="456"/>
      <c r="FL126" s="456"/>
      <c r="FM126" s="456"/>
      <c r="FN126" s="456"/>
      <c r="FO126" s="456"/>
      <c r="FP126" s="456"/>
      <c r="FQ126" s="456"/>
      <c r="FR126" s="456"/>
      <c r="FS126" s="456"/>
      <c r="FT126" s="456"/>
      <c r="FU126" s="456"/>
      <c r="FV126" s="456"/>
      <c r="FW126" s="456"/>
      <c r="FX126" s="456"/>
      <c r="FY126" s="456"/>
      <c r="FZ126" s="456"/>
      <c r="GA126" s="456"/>
      <c r="GB126" s="456"/>
      <c r="GC126" s="456"/>
      <c r="GD126" s="456"/>
      <c r="GE126" s="456"/>
      <c r="GF126" s="456"/>
      <c r="GG126" s="456"/>
      <c r="GH126" s="456"/>
      <c r="GI126" s="456"/>
      <c r="GJ126" s="456"/>
      <c r="GK126" s="456"/>
      <c r="GL126" s="456"/>
      <c r="GM126" s="456"/>
      <c r="GN126" s="456"/>
      <c r="GO126" s="456"/>
      <c r="GP126" s="456"/>
      <c r="GQ126" s="456"/>
      <c r="GR126" s="456"/>
      <c r="GS126" s="456"/>
      <c r="GT126" s="456"/>
      <c r="GU126" s="456"/>
      <c r="GV126" s="456"/>
      <c r="GW126" s="456"/>
      <c r="GX126" s="456"/>
      <c r="GY126" s="456"/>
      <c r="GZ126" s="456"/>
      <c r="HA126" s="456"/>
      <c r="HB126" s="456"/>
      <c r="HC126" s="456"/>
      <c r="HD126" s="456"/>
      <c r="HE126" s="456"/>
      <c r="HF126" s="456"/>
      <c r="HG126" s="456"/>
      <c r="HH126" s="456"/>
      <c r="HI126" s="456"/>
      <c r="HJ126" s="456"/>
      <c r="HK126" s="456"/>
      <c r="HL126" s="456"/>
      <c r="HM126" s="456"/>
      <c r="HN126" s="456"/>
      <c r="HO126" s="456"/>
      <c r="HP126" s="456"/>
      <c r="HQ126" s="456"/>
      <c r="HR126" s="456"/>
      <c r="HS126" s="456"/>
      <c r="HT126" s="456"/>
      <c r="HU126" s="456"/>
      <c r="HV126" s="456"/>
      <c r="HW126" s="456"/>
      <c r="HX126" s="456"/>
      <c r="HY126" s="456"/>
      <c r="HZ126" s="456"/>
      <c r="IA126" s="456"/>
      <c r="IB126" s="456"/>
      <c r="IC126" s="456"/>
      <c r="ID126" s="456"/>
      <c r="IE126" s="456"/>
      <c r="IF126" s="456"/>
      <c r="IG126" s="456"/>
      <c r="IH126" s="456"/>
      <c r="II126" s="456"/>
      <c r="IJ126" s="456"/>
      <c r="IK126" s="456"/>
      <c r="IL126" s="456"/>
      <c r="IM126" s="456"/>
    </row>
    <row r="127" spans="6:247" x14ac:dyDescent="0.2">
      <c r="F127" s="456"/>
      <c r="G127" s="456"/>
      <c r="H127" s="456"/>
      <c r="I127" s="456"/>
      <c r="J127" s="456"/>
      <c r="K127" s="456"/>
      <c r="L127" s="456"/>
      <c r="M127" s="456"/>
      <c r="N127" s="456"/>
      <c r="O127" s="456"/>
      <c r="P127" s="456"/>
      <c r="Q127" s="456"/>
      <c r="R127" s="456"/>
      <c r="S127" s="456"/>
      <c r="T127" s="456"/>
      <c r="U127" s="456"/>
      <c r="V127" s="456"/>
      <c r="W127" s="456"/>
      <c r="X127" s="456"/>
      <c r="Y127" s="456"/>
      <c r="Z127" s="456"/>
      <c r="AA127" s="456"/>
      <c r="AB127" s="456"/>
      <c r="AC127" s="456"/>
      <c r="AD127" s="456"/>
      <c r="AE127" s="456"/>
      <c r="AF127" s="456"/>
      <c r="AG127" s="456"/>
      <c r="AH127" s="456"/>
      <c r="AI127" s="456"/>
      <c r="AJ127" s="456"/>
      <c r="AK127" s="456"/>
      <c r="AL127" s="456"/>
      <c r="AM127" s="456"/>
      <c r="AN127" s="456"/>
      <c r="AO127" s="456"/>
      <c r="AP127" s="456"/>
      <c r="AQ127" s="456"/>
      <c r="AR127" s="456"/>
      <c r="AS127" s="456"/>
      <c r="AT127" s="456"/>
      <c r="AU127" s="456"/>
      <c r="AV127" s="456"/>
      <c r="AW127" s="456"/>
      <c r="AX127" s="456"/>
      <c r="AY127" s="456"/>
      <c r="AZ127" s="456"/>
      <c r="BA127" s="456"/>
      <c r="BB127" s="456"/>
      <c r="BC127" s="456"/>
      <c r="BD127" s="456"/>
      <c r="BE127" s="456"/>
      <c r="BF127" s="456"/>
      <c r="BG127" s="456"/>
      <c r="BH127" s="456"/>
      <c r="BI127" s="456"/>
      <c r="BJ127" s="456"/>
      <c r="BK127" s="456"/>
      <c r="BL127" s="456"/>
      <c r="BM127" s="456"/>
      <c r="BN127" s="456"/>
      <c r="BO127" s="456"/>
      <c r="BP127" s="456"/>
      <c r="BQ127" s="456"/>
      <c r="BR127" s="456"/>
      <c r="BS127" s="456"/>
      <c r="BT127" s="456"/>
      <c r="BU127" s="456"/>
      <c r="BV127" s="456"/>
      <c r="BW127" s="456"/>
      <c r="BX127" s="456"/>
      <c r="BY127" s="456"/>
      <c r="BZ127" s="456"/>
      <c r="CA127" s="456"/>
      <c r="CB127" s="456"/>
      <c r="CC127" s="456"/>
      <c r="CD127" s="456"/>
      <c r="CE127" s="456"/>
      <c r="CF127" s="456"/>
      <c r="CG127" s="456"/>
      <c r="CH127" s="456"/>
      <c r="CI127" s="456"/>
      <c r="CJ127" s="456"/>
      <c r="CK127" s="456"/>
      <c r="CL127" s="456"/>
      <c r="CM127" s="456"/>
      <c r="CN127" s="456"/>
      <c r="CO127" s="456"/>
      <c r="CP127" s="456"/>
      <c r="CQ127" s="456"/>
      <c r="CR127" s="456"/>
      <c r="CS127" s="456"/>
      <c r="CT127" s="456"/>
      <c r="CU127" s="456"/>
      <c r="CV127" s="456"/>
      <c r="CW127" s="456"/>
      <c r="CX127" s="456"/>
      <c r="CY127" s="456"/>
      <c r="CZ127" s="456"/>
      <c r="DA127" s="456"/>
      <c r="DB127" s="456"/>
      <c r="DC127" s="456"/>
      <c r="DD127" s="456"/>
      <c r="DE127" s="456"/>
      <c r="DF127" s="456"/>
      <c r="DG127" s="456"/>
      <c r="DH127" s="456"/>
      <c r="DI127" s="456"/>
      <c r="DJ127" s="456"/>
      <c r="DK127" s="456"/>
      <c r="DL127" s="456"/>
      <c r="DM127" s="456"/>
      <c r="DN127" s="456"/>
      <c r="DO127" s="456"/>
      <c r="DP127" s="456"/>
      <c r="DQ127" s="456"/>
      <c r="DR127" s="456"/>
      <c r="DS127" s="456"/>
      <c r="DT127" s="456"/>
      <c r="DU127" s="456"/>
      <c r="DV127" s="456"/>
      <c r="DW127" s="456"/>
      <c r="DX127" s="456"/>
      <c r="DY127" s="456"/>
      <c r="DZ127" s="456"/>
      <c r="EA127" s="456"/>
      <c r="EB127" s="456"/>
      <c r="EC127" s="456"/>
      <c r="ED127" s="456"/>
      <c r="EE127" s="456"/>
      <c r="EF127" s="456"/>
      <c r="EG127" s="456"/>
      <c r="EH127" s="456"/>
      <c r="EI127" s="456"/>
      <c r="EJ127" s="456"/>
      <c r="EK127" s="456"/>
      <c r="EL127" s="456"/>
      <c r="EM127" s="456"/>
      <c r="EN127" s="456"/>
      <c r="EO127" s="456"/>
      <c r="EP127" s="456"/>
      <c r="EQ127" s="456"/>
      <c r="ER127" s="456"/>
      <c r="ES127" s="456"/>
      <c r="ET127" s="456"/>
      <c r="EU127" s="456"/>
      <c r="EV127" s="456"/>
      <c r="EW127" s="456"/>
      <c r="EX127" s="456"/>
      <c r="EY127" s="456"/>
      <c r="EZ127" s="456"/>
      <c r="FA127" s="456"/>
      <c r="FB127" s="456"/>
      <c r="FC127" s="456"/>
      <c r="FD127" s="456"/>
      <c r="FE127" s="456"/>
      <c r="FF127" s="456"/>
      <c r="FG127" s="456"/>
      <c r="FH127" s="456"/>
      <c r="FI127" s="456"/>
      <c r="FJ127" s="456"/>
      <c r="FK127" s="456"/>
      <c r="FL127" s="456"/>
      <c r="FM127" s="456"/>
      <c r="FN127" s="456"/>
      <c r="FO127" s="456"/>
      <c r="FP127" s="456"/>
      <c r="FQ127" s="456"/>
      <c r="FR127" s="456"/>
      <c r="FS127" s="456"/>
      <c r="FT127" s="456"/>
      <c r="FU127" s="456"/>
      <c r="FV127" s="456"/>
      <c r="FW127" s="456"/>
      <c r="FX127" s="456"/>
      <c r="FY127" s="456"/>
      <c r="FZ127" s="456"/>
      <c r="GA127" s="456"/>
      <c r="GB127" s="456"/>
      <c r="GC127" s="456"/>
      <c r="GD127" s="456"/>
      <c r="GE127" s="456"/>
      <c r="GF127" s="456"/>
      <c r="GG127" s="456"/>
      <c r="GH127" s="456"/>
      <c r="GI127" s="456"/>
      <c r="GJ127" s="456"/>
      <c r="GK127" s="456"/>
      <c r="GL127" s="456"/>
      <c r="GM127" s="456"/>
      <c r="GN127" s="456"/>
      <c r="GO127" s="456"/>
      <c r="GP127" s="456"/>
      <c r="GQ127" s="456"/>
      <c r="GR127" s="456"/>
      <c r="GS127" s="456"/>
      <c r="GT127" s="456"/>
      <c r="GU127" s="456"/>
      <c r="GV127" s="456"/>
      <c r="GW127" s="456"/>
      <c r="GX127" s="456"/>
      <c r="GY127" s="456"/>
      <c r="GZ127" s="456"/>
      <c r="HA127" s="456"/>
      <c r="HB127" s="456"/>
      <c r="HC127" s="456"/>
      <c r="HD127" s="456"/>
      <c r="HE127" s="456"/>
      <c r="HF127" s="456"/>
      <c r="HG127" s="456"/>
      <c r="HH127" s="456"/>
      <c r="HI127" s="456"/>
      <c r="HJ127" s="456"/>
      <c r="HK127" s="456"/>
      <c r="HL127" s="456"/>
      <c r="HM127" s="456"/>
      <c r="HN127" s="456"/>
      <c r="HO127" s="456"/>
      <c r="HP127" s="456"/>
      <c r="HQ127" s="456"/>
      <c r="HR127" s="456"/>
      <c r="HS127" s="456"/>
      <c r="HT127" s="456"/>
      <c r="HU127" s="456"/>
      <c r="HV127" s="456"/>
      <c r="HW127" s="456"/>
      <c r="HX127" s="456"/>
      <c r="HY127" s="456"/>
      <c r="HZ127" s="456"/>
      <c r="IA127" s="456"/>
      <c r="IB127" s="456"/>
      <c r="IC127" s="456"/>
      <c r="ID127" s="456"/>
      <c r="IE127" s="456"/>
      <c r="IF127" s="456"/>
      <c r="IG127" s="456"/>
      <c r="IH127" s="456"/>
      <c r="II127" s="456"/>
      <c r="IJ127" s="456"/>
      <c r="IK127" s="456"/>
      <c r="IL127" s="456"/>
      <c r="IM127" s="456"/>
    </row>
    <row r="128" spans="6:247" x14ac:dyDescent="0.2">
      <c r="F128" s="456"/>
      <c r="G128" s="456"/>
      <c r="H128" s="456"/>
      <c r="I128" s="456"/>
      <c r="J128" s="456"/>
      <c r="K128" s="456"/>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c r="AU128" s="456"/>
      <c r="AV128" s="456"/>
      <c r="AW128" s="456"/>
      <c r="AX128" s="456"/>
      <c r="AY128" s="456"/>
      <c r="AZ128" s="456"/>
      <c r="BA128" s="456"/>
      <c r="BB128" s="456"/>
      <c r="BC128" s="456"/>
      <c r="BD128" s="456"/>
      <c r="BE128" s="456"/>
      <c r="BF128" s="456"/>
      <c r="BG128" s="456"/>
      <c r="BH128" s="456"/>
      <c r="BI128" s="456"/>
      <c r="BJ128" s="456"/>
      <c r="BK128" s="456"/>
      <c r="BL128" s="456"/>
      <c r="BM128" s="456"/>
      <c r="BN128" s="456"/>
      <c r="BO128" s="456"/>
      <c r="BP128" s="456"/>
      <c r="BQ128" s="456"/>
      <c r="BR128" s="456"/>
      <c r="BS128" s="456"/>
      <c r="BT128" s="456"/>
      <c r="BU128" s="456"/>
      <c r="BV128" s="456"/>
      <c r="BW128" s="456"/>
      <c r="BX128" s="456"/>
      <c r="BY128" s="456"/>
      <c r="BZ128" s="456"/>
      <c r="CA128" s="456"/>
      <c r="CB128" s="456"/>
      <c r="CC128" s="456"/>
      <c r="CD128" s="456"/>
      <c r="CE128" s="456"/>
      <c r="CF128" s="456"/>
      <c r="CG128" s="456"/>
      <c r="CH128" s="456"/>
      <c r="CI128" s="456"/>
      <c r="CJ128" s="456"/>
      <c r="CK128" s="456"/>
      <c r="CL128" s="456"/>
      <c r="CM128" s="456"/>
      <c r="CN128" s="456"/>
      <c r="CO128" s="456"/>
      <c r="CP128" s="456"/>
      <c r="CQ128" s="456"/>
      <c r="CR128" s="456"/>
      <c r="CS128" s="456"/>
      <c r="CT128" s="456"/>
      <c r="CU128" s="456"/>
      <c r="CV128" s="456"/>
      <c r="CW128" s="456"/>
      <c r="CX128" s="456"/>
      <c r="CY128" s="456"/>
      <c r="CZ128" s="456"/>
      <c r="DA128" s="456"/>
      <c r="DB128" s="456"/>
      <c r="DC128" s="456"/>
      <c r="DD128" s="456"/>
      <c r="DE128" s="456"/>
      <c r="DF128" s="456"/>
      <c r="DG128" s="456"/>
      <c r="DH128" s="456"/>
      <c r="DI128" s="456"/>
      <c r="DJ128" s="456"/>
      <c r="DK128" s="456"/>
      <c r="DL128" s="456"/>
      <c r="DM128" s="456"/>
      <c r="DN128" s="456"/>
      <c r="DO128" s="456"/>
      <c r="DP128" s="456"/>
      <c r="DQ128" s="456"/>
      <c r="DR128" s="456"/>
      <c r="DS128" s="456"/>
      <c r="DT128" s="456"/>
      <c r="DU128" s="456"/>
      <c r="DV128" s="456"/>
      <c r="DW128" s="456"/>
      <c r="DX128" s="456"/>
      <c r="DY128" s="456"/>
      <c r="DZ128" s="456"/>
      <c r="EA128" s="456"/>
      <c r="EB128" s="456"/>
      <c r="EC128" s="456"/>
      <c r="ED128" s="456"/>
      <c r="EE128" s="456"/>
      <c r="EF128" s="456"/>
      <c r="EG128" s="456"/>
      <c r="EH128" s="456"/>
      <c r="EI128" s="456"/>
      <c r="EJ128" s="456"/>
      <c r="EK128" s="456"/>
      <c r="EL128" s="456"/>
      <c r="EM128" s="456"/>
      <c r="EN128" s="456"/>
      <c r="EO128" s="456"/>
      <c r="EP128" s="456"/>
      <c r="EQ128" s="456"/>
      <c r="ER128" s="456"/>
      <c r="ES128" s="456"/>
      <c r="ET128" s="456"/>
      <c r="EU128" s="456"/>
      <c r="EV128" s="456"/>
      <c r="EW128" s="456"/>
      <c r="EX128" s="456"/>
      <c r="EY128" s="456"/>
      <c r="EZ128" s="456"/>
      <c r="FA128" s="456"/>
      <c r="FB128" s="456"/>
      <c r="FC128" s="456"/>
      <c r="FD128" s="456"/>
      <c r="FE128" s="456"/>
      <c r="FF128" s="456"/>
      <c r="FG128" s="456"/>
      <c r="FH128" s="456"/>
      <c r="FI128" s="456"/>
      <c r="FJ128" s="456"/>
      <c r="FK128" s="456"/>
      <c r="FL128" s="456"/>
      <c r="FM128" s="456"/>
      <c r="FN128" s="456"/>
      <c r="FO128" s="456"/>
      <c r="FP128" s="456"/>
      <c r="FQ128" s="456"/>
      <c r="FR128" s="456"/>
      <c r="FS128" s="456"/>
      <c r="FT128" s="456"/>
      <c r="FU128" s="456"/>
      <c r="FV128" s="456"/>
      <c r="FW128" s="456"/>
      <c r="FX128" s="456"/>
      <c r="FY128" s="456"/>
      <c r="FZ128" s="456"/>
      <c r="GA128" s="456"/>
      <c r="GB128" s="456"/>
      <c r="GC128" s="456"/>
      <c r="GD128" s="456"/>
      <c r="GE128" s="456"/>
      <c r="GF128" s="456"/>
      <c r="GG128" s="456"/>
      <c r="GH128" s="456"/>
      <c r="GI128" s="456"/>
      <c r="GJ128" s="456"/>
      <c r="GK128" s="456"/>
      <c r="GL128" s="456"/>
      <c r="GM128" s="456"/>
      <c r="GN128" s="456"/>
      <c r="GO128" s="456"/>
      <c r="GP128" s="456"/>
      <c r="GQ128" s="456"/>
      <c r="GR128" s="456"/>
      <c r="GS128" s="456"/>
      <c r="GT128" s="456"/>
      <c r="GU128" s="456"/>
      <c r="GV128" s="456"/>
      <c r="GW128" s="456"/>
      <c r="GX128" s="456"/>
      <c r="GY128" s="456"/>
      <c r="GZ128" s="456"/>
      <c r="HA128" s="456"/>
      <c r="HB128" s="456"/>
      <c r="HC128" s="456"/>
      <c r="HD128" s="456"/>
      <c r="HE128" s="456"/>
      <c r="HF128" s="456"/>
      <c r="HG128" s="456"/>
      <c r="HH128" s="456"/>
      <c r="HI128" s="456"/>
      <c r="HJ128" s="456"/>
      <c r="HK128" s="456"/>
      <c r="HL128" s="456"/>
      <c r="HM128" s="456"/>
      <c r="HN128" s="456"/>
      <c r="HO128" s="456"/>
      <c r="HP128" s="456"/>
      <c r="HQ128" s="456"/>
      <c r="HR128" s="456"/>
      <c r="HS128" s="456"/>
      <c r="HT128" s="456"/>
      <c r="HU128" s="456"/>
      <c r="HV128" s="456"/>
      <c r="HW128" s="456"/>
      <c r="HX128" s="456"/>
      <c r="HY128" s="456"/>
      <c r="HZ128" s="456"/>
      <c r="IA128" s="456"/>
      <c r="IB128" s="456"/>
      <c r="IC128" s="456"/>
      <c r="ID128" s="456"/>
      <c r="IE128" s="456"/>
      <c r="IF128" s="456"/>
      <c r="IG128" s="456"/>
      <c r="IH128" s="456"/>
      <c r="II128" s="456"/>
      <c r="IJ128" s="456"/>
      <c r="IK128" s="456"/>
      <c r="IL128" s="456"/>
      <c r="IM128" s="456"/>
    </row>
    <row r="129" spans="6:247" x14ac:dyDescent="0.2">
      <c r="F129" s="456"/>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6"/>
      <c r="AL129" s="456"/>
      <c r="AM129" s="456"/>
      <c r="AN129" s="456"/>
      <c r="AO129" s="456"/>
      <c r="AP129" s="456"/>
      <c r="AQ129" s="456"/>
      <c r="AR129" s="456"/>
      <c r="AS129" s="456"/>
      <c r="AT129" s="456"/>
      <c r="AU129" s="456"/>
      <c r="AV129" s="456"/>
      <c r="AW129" s="456"/>
      <c r="AX129" s="456"/>
      <c r="AY129" s="456"/>
      <c r="AZ129" s="456"/>
      <c r="BA129" s="456"/>
      <c r="BB129" s="456"/>
      <c r="BC129" s="456"/>
      <c r="BD129" s="456"/>
      <c r="BE129" s="456"/>
      <c r="BF129" s="456"/>
      <c r="BG129" s="456"/>
      <c r="BH129" s="456"/>
      <c r="BI129" s="456"/>
      <c r="BJ129" s="456"/>
      <c r="BK129" s="456"/>
      <c r="BL129" s="456"/>
      <c r="BM129" s="456"/>
      <c r="BN129" s="456"/>
      <c r="BO129" s="456"/>
      <c r="BP129" s="456"/>
      <c r="BQ129" s="456"/>
      <c r="BR129" s="456"/>
      <c r="BS129" s="456"/>
      <c r="BT129" s="456"/>
      <c r="BU129" s="456"/>
      <c r="BV129" s="456"/>
      <c r="BW129" s="456"/>
      <c r="BX129" s="456"/>
      <c r="BY129" s="456"/>
      <c r="BZ129" s="456"/>
      <c r="CA129" s="456"/>
      <c r="CB129" s="456"/>
      <c r="CC129" s="456"/>
      <c r="CD129" s="456"/>
      <c r="CE129" s="456"/>
      <c r="CF129" s="456"/>
      <c r="CG129" s="456"/>
      <c r="CH129" s="456"/>
      <c r="CI129" s="456"/>
      <c r="CJ129" s="456"/>
      <c r="CK129" s="456"/>
      <c r="CL129" s="456"/>
      <c r="CM129" s="456"/>
      <c r="CN129" s="456"/>
      <c r="CO129" s="456"/>
      <c r="CP129" s="456"/>
      <c r="CQ129" s="456"/>
      <c r="CR129" s="456"/>
      <c r="CS129" s="456"/>
      <c r="CT129" s="456"/>
      <c r="CU129" s="456"/>
      <c r="CV129" s="456"/>
      <c r="CW129" s="456"/>
      <c r="CX129" s="456"/>
      <c r="CY129" s="456"/>
      <c r="CZ129" s="456"/>
      <c r="DA129" s="456"/>
      <c r="DB129" s="456"/>
      <c r="DC129" s="456"/>
      <c r="DD129" s="456"/>
      <c r="DE129" s="456"/>
      <c r="DF129" s="456"/>
      <c r="DG129" s="456"/>
      <c r="DH129" s="456"/>
      <c r="DI129" s="456"/>
      <c r="DJ129" s="456"/>
      <c r="DK129" s="456"/>
      <c r="DL129" s="456"/>
      <c r="DM129" s="456"/>
      <c r="DN129" s="456"/>
      <c r="DO129" s="456"/>
      <c r="DP129" s="456"/>
      <c r="DQ129" s="456"/>
      <c r="DR129" s="456"/>
      <c r="DS129" s="456"/>
      <c r="DT129" s="456"/>
      <c r="DU129" s="456"/>
      <c r="DV129" s="456"/>
      <c r="DW129" s="456"/>
      <c r="DX129" s="456"/>
      <c r="DY129" s="456"/>
      <c r="DZ129" s="456"/>
      <c r="EA129" s="456"/>
      <c r="EB129" s="456"/>
      <c r="EC129" s="456"/>
      <c r="ED129" s="456"/>
      <c r="EE129" s="456"/>
      <c r="EF129" s="456"/>
      <c r="EG129" s="456"/>
      <c r="EH129" s="456"/>
      <c r="EI129" s="456"/>
      <c r="EJ129" s="456"/>
      <c r="EK129" s="456"/>
      <c r="EL129" s="456"/>
      <c r="EM129" s="456"/>
      <c r="EN129" s="456"/>
      <c r="EO129" s="456"/>
      <c r="EP129" s="456"/>
      <c r="EQ129" s="456"/>
      <c r="ER129" s="456"/>
      <c r="ES129" s="456"/>
      <c r="ET129" s="456"/>
      <c r="EU129" s="456"/>
      <c r="EV129" s="456"/>
      <c r="EW129" s="456"/>
      <c r="EX129" s="456"/>
      <c r="EY129" s="456"/>
      <c r="EZ129" s="456"/>
      <c r="FA129" s="456"/>
      <c r="FB129" s="456"/>
      <c r="FC129" s="456"/>
      <c r="FD129" s="456"/>
      <c r="FE129" s="456"/>
      <c r="FF129" s="456"/>
      <c r="FG129" s="456"/>
      <c r="FH129" s="456"/>
      <c r="FI129" s="456"/>
      <c r="FJ129" s="456"/>
      <c r="FK129" s="456"/>
      <c r="FL129" s="456"/>
      <c r="FM129" s="456"/>
      <c r="FN129" s="456"/>
      <c r="FO129" s="456"/>
      <c r="FP129" s="456"/>
      <c r="FQ129" s="456"/>
      <c r="FR129" s="456"/>
      <c r="FS129" s="456"/>
      <c r="FT129" s="456"/>
      <c r="FU129" s="456"/>
      <c r="FV129" s="456"/>
      <c r="FW129" s="456"/>
      <c r="FX129" s="456"/>
      <c r="FY129" s="456"/>
      <c r="FZ129" s="456"/>
      <c r="GA129" s="456"/>
      <c r="GB129" s="456"/>
      <c r="GC129" s="456"/>
      <c r="GD129" s="456"/>
      <c r="GE129" s="456"/>
      <c r="GF129" s="456"/>
      <c r="GG129" s="456"/>
      <c r="GH129" s="456"/>
      <c r="GI129" s="456"/>
      <c r="GJ129" s="456"/>
      <c r="GK129" s="456"/>
      <c r="GL129" s="456"/>
      <c r="GM129" s="456"/>
      <c r="GN129" s="456"/>
      <c r="GO129" s="456"/>
      <c r="GP129" s="456"/>
      <c r="GQ129" s="456"/>
      <c r="GR129" s="456"/>
      <c r="GS129" s="456"/>
      <c r="GT129" s="456"/>
      <c r="GU129" s="456"/>
      <c r="GV129" s="456"/>
      <c r="GW129" s="456"/>
      <c r="GX129" s="456"/>
      <c r="GY129" s="456"/>
      <c r="GZ129" s="456"/>
      <c r="HA129" s="456"/>
      <c r="HB129" s="456"/>
      <c r="HC129" s="456"/>
      <c r="HD129" s="456"/>
      <c r="HE129" s="456"/>
      <c r="HF129" s="456"/>
      <c r="HG129" s="456"/>
      <c r="HH129" s="456"/>
      <c r="HI129" s="456"/>
      <c r="HJ129" s="456"/>
      <c r="HK129" s="456"/>
      <c r="HL129" s="456"/>
      <c r="HM129" s="456"/>
      <c r="HN129" s="456"/>
      <c r="HO129" s="456"/>
      <c r="HP129" s="456"/>
      <c r="HQ129" s="456"/>
      <c r="HR129" s="456"/>
      <c r="HS129" s="456"/>
      <c r="HT129" s="456"/>
      <c r="HU129" s="456"/>
      <c r="HV129" s="456"/>
      <c r="HW129" s="456"/>
      <c r="HX129" s="456"/>
      <c r="HY129" s="456"/>
      <c r="HZ129" s="456"/>
      <c r="IA129" s="456"/>
      <c r="IB129" s="456"/>
      <c r="IC129" s="456"/>
      <c r="ID129" s="456"/>
      <c r="IE129" s="456"/>
      <c r="IF129" s="456"/>
      <c r="IG129" s="456"/>
      <c r="IH129" s="456"/>
      <c r="II129" s="456"/>
      <c r="IJ129" s="456"/>
      <c r="IK129" s="456"/>
      <c r="IL129" s="456"/>
      <c r="IM129" s="456"/>
    </row>
    <row r="130" spans="6:247" x14ac:dyDescent="0.2">
      <c r="F130" s="456"/>
      <c r="G130" s="456"/>
      <c r="H130" s="456"/>
      <c r="I130" s="456"/>
      <c r="J130" s="456"/>
      <c r="K130" s="456"/>
      <c r="L130" s="456"/>
      <c r="M130" s="456"/>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6"/>
      <c r="AL130" s="456"/>
      <c r="AM130" s="456"/>
      <c r="AN130" s="456"/>
      <c r="AO130" s="456"/>
      <c r="AP130" s="456"/>
      <c r="AQ130" s="456"/>
      <c r="AR130" s="456"/>
      <c r="AS130" s="456"/>
      <c r="AT130" s="456"/>
      <c r="AU130" s="456"/>
      <c r="AV130" s="456"/>
      <c r="AW130" s="456"/>
      <c r="AX130" s="456"/>
      <c r="AY130" s="456"/>
      <c r="AZ130" s="456"/>
      <c r="BA130" s="456"/>
      <c r="BB130" s="456"/>
      <c r="BC130" s="456"/>
      <c r="BD130" s="456"/>
      <c r="BE130" s="456"/>
      <c r="BF130" s="456"/>
      <c r="BG130" s="456"/>
      <c r="BH130" s="456"/>
      <c r="BI130" s="456"/>
      <c r="BJ130" s="456"/>
      <c r="BK130" s="456"/>
      <c r="BL130" s="456"/>
      <c r="BM130" s="456"/>
      <c r="BN130" s="456"/>
      <c r="BO130" s="456"/>
      <c r="BP130" s="456"/>
      <c r="BQ130" s="456"/>
      <c r="BR130" s="456"/>
      <c r="BS130" s="456"/>
      <c r="BT130" s="456"/>
      <c r="BU130" s="456"/>
      <c r="BV130" s="456"/>
      <c r="BW130" s="456"/>
      <c r="BX130" s="456"/>
      <c r="BY130" s="456"/>
      <c r="BZ130" s="456"/>
      <c r="CA130" s="456"/>
      <c r="CB130" s="456"/>
      <c r="CC130" s="456"/>
      <c r="CD130" s="456"/>
      <c r="CE130" s="456"/>
      <c r="CF130" s="456"/>
      <c r="CG130" s="456"/>
      <c r="CH130" s="456"/>
      <c r="CI130" s="456"/>
      <c r="CJ130" s="456"/>
      <c r="CK130" s="456"/>
      <c r="CL130" s="456"/>
      <c r="CM130" s="456"/>
      <c r="CN130" s="456"/>
      <c r="CO130" s="456"/>
      <c r="CP130" s="456"/>
      <c r="CQ130" s="456"/>
      <c r="CR130" s="456"/>
      <c r="CS130" s="456"/>
      <c r="CT130" s="456"/>
      <c r="CU130" s="456"/>
      <c r="CV130" s="456"/>
      <c r="CW130" s="456"/>
      <c r="CX130" s="456"/>
      <c r="CY130" s="456"/>
      <c r="CZ130" s="456"/>
      <c r="DA130" s="456"/>
      <c r="DB130" s="456"/>
      <c r="DC130" s="456"/>
      <c r="DD130" s="456"/>
      <c r="DE130" s="456"/>
      <c r="DF130" s="456"/>
      <c r="DG130" s="456"/>
      <c r="DH130" s="456"/>
      <c r="DI130" s="456"/>
      <c r="DJ130" s="456"/>
      <c r="DK130" s="456"/>
      <c r="DL130" s="456"/>
      <c r="DM130" s="456"/>
      <c r="DN130" s="456"/>
      <c r="DO130" s="456"/>
      <c r="DP130" s="456"/>
      <c r="DQ130" s="456"/>
      <c r="DR130" s="456"/>
      <c r="DS130" s="456"/>
      <c r="DT130" s="456"/>
      <c r="DU130" s="456"/>
      <c r="DV130" s="456"/>
      <c r="DW130" s="456"/>
      <c r="DX130" s="456"/>
      <c r="DY130" s="456"/>
      <c r="DZ130" s="456"/>
      <c r="EA130" s="456"/>
      <c r="EB130" s="456"/>
      <c r="EC130" s="456"/>
      <c r="ED130" s="456"/>
      <c r="EE130" s="456"/>
      <c r="EF130" s="456"/>
      <c r="EG130" s="456"/>
      <c r="EH130" s="456"/>
      <c r="EI130" s="456"/>
      <c r="EJ130" s="456"/>
      <c r="EK130" s="456"/>
      <c r="EL130" s="456"/>
      <c r="EM130" s="456"/>
      <c r="EN130" s="456"/>
      <c r="EO130" s="456"/>
      <c r="EP130" s="456"/>
      <c r="EQ130" s="456"/>
      <c r="ER130" s="456"/>
      <c r="ES130" s="456"/>
      <c r="ET130" s="456"/>
      <c r="EU130" s="456"/>
      <c r="EV130" s="456"/>
      <c r="EW130" s="456"/>
      <c r="EX130" s="456"/>
      <c r="EY130" s="456"/>
      <c r="EZ130" s="456"/>
      <c r="FA130" s="456"/>
      <c r="FB130" s="456"/>
      <c r="FC130" s="456"/>
      <c r="FD130" s="456"/>
      <c r="FE130" s="456"/>
      <c r="FF130" s="456"/>
      <c r="FG130" s="456"/>
      <c r="FH130" s="456"/>
      <c r="FI130" s="456"/>
      <c r="FJ130" s="456"/>
      <c r="FK130" s="456"/>
      <c r="FL130" s="456"/>
      <c r="FM130" s="456"/>
      <c r="FN130" s="456"/>
      <c r="FO130" s="456"/>
      <c r="FP130" s="456"/>
      <c r="FQ130" s="456"/>
      <c r="FR130" s="456"/>
      <c r="FS130" s="456"/>
      <c r="FT130" s="456"/>
      <c r="FU130" s="456"/>
      <c r="FV130" s="456"/>
      <c r="FW130" s="456"/>
      <c r="FX130" s="456"/>
      <c r="FY130" s="456"/>
      <c r="FZ130" s="456"/>
      <c r="GA130" s="456"/>
      <c r="GB130" s="456"/>
      <c r="GC130" s="456"/>
      <c r="GD130" s="456"/>
      <c r="GE130" s="456"/>
      <c r="GF130" s="456"/>
      <c r="GG130" s="456"/>
      <c r="GH130" s="456"/>
      <c r="GI130" s="456"/>
      <c r="GJ130" s="456"/>
      <c r="GK130" s="456"/>
      <c r="GL130" s="456"/>
      <c r="GM130" s="456"/>
      <c r="GN130" s="456"/>
      <c r="GO130" s="456"/>
      <c r="GP130" s="456"/>
      <c r="GQ130" s="456"/>
      <c r="GR130" s="456"/>
      <c r="GS130" s="456"/>
      <c r="GT130" s="456"/>
      <c r="GU130" s="456"/>
      <c r="GV130" s="456"/>
      <c r="GW130" s="456"/>
      <c r="GX130" s="456"/>
      <c r="GY130" s="456"/>
      <c r="GZ130" s="456"/>
      <c r="HA130" s="456"/>
      <c r="HB130" s="456"/>
      <c r="HC130" s="456"/>
      <c r="HD130" s="456"/>
      <c r="HE130" s="456"/>
      <c r="HF130" s="456"/>
      <c r="HG130" s="456"/>
      <c r="HH130" s="456"/>
      <c r="HI130" s="456"/>
      <c r="HJ130" s="456"/>
      <c r="HK130" s="456"/>
      <c r="HL130" s="456"/>
      <c r="HM130" s="456"/>
      <c r="HN130" s="456"/>
      <c r="HO130" s="456"/>
      <c r="HP130" s="456"/>
      <c r="HQ130" s="456"/>
      <c r="HR130" s="456"/>
      <c r="HS130" s="456"/>
      <c r="HT130" s="456"/>
      <c r="HU130" s="456"/>
      <c r="HV130" s="456"/>
      <c r="HW130" s="456"/>
      <c r="HX130" s="456"/>
      <c r="HY130" s="456"/>
      <c r="HZ130" s="456"/>
      <c r="IA130" s="456"/>
      <c r="IB130" s="456"/>
      <c r="IC130" s="456"/>
      <c r="ID130" s="456"/>
      <c r="IE130" s="456"/>
      <c r="IF130" s="456"/>
      <c r="IG130" s="456"/>
      <c r="IH130" s="456"/>
      <c r="II130" s="456"/>
      <c r="IJ130" s="456"/>
      <c r="IK130" s="456"/>
      <c r="IL130" s="456"/>
      <c r="IM130" s="456"/>
    </row>
    <row r="131" spans="6:247" x14ac:dyDescent="0.2">
      <c r="F131" s="456"/>
      <c r="G131" s="456"/>
      <c r="H131" s="456"/>
      <c r="I131" s="456"/>
      <c r="J131" s="456"/>
      <c r="K131" s="456"/>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c r="AU131" s="456"/>
      <c r="AV131" s="456"/>
      <c r="AW131" s="456"/>
      <c r="AX131" s="456"/>
      <c r="AY131" s="456"/>
      <c r="AZ131" s="456"/>
      <c r="BA131" s="456"/>
      <c r="BB131" s="456"/>
      <c r="BC131" s="456"/>
      <c r="BD131" s="456"/>
      <c r="BE131" s="456"/>
      <c r="BF131" s="456"/>
      <c r="BG131" s="456"/>
      <c r="BH131" s="456"/>
      <c r="BI131" s="456"/>
      <c r="BJ131" s="456"/>
      <c r="BK131" s="456"/>
      <c r="BL131" s="456"/>
      <c r="BM131" s="456"/>
      <c r="BN131" s="456"/>
      <c r="BO131" s="456"/>
      <c r="BP131" s="456"/>
      <c r="BQ131" s="456"/>
      <c r="BR131" s="456"/>
      <c r="BS131" s="456"/>
      <c r="BT131" s="456"/>
      <c r="BU131" s="456"/>
      <c r="BV131" s="456"/>
      <c r="BW131" s="456"/>
      <c r="BX131" s="456"/>
      <c r="BY131" s="456"/>
      <c r="BZ131" s="456"/>
      <c r="CA131" s="456"/>
      <c r="CB131" s="456"/>
      <c r="CC131" s="456"/>
      <c r="CD131" s="456"/>
      <c r="CE131" s="456"/>
      <c r="CF131" s="456"/>
      <c r="CG131" s="456"/>
      <c r="CH131" s="456"/>
      <c r="CI131" s="456"/>
      <c r="CJ131" s="456"/>
      <c r="CK131" s="456"/>
      <c r="CL131" s="456"/>
      <c r="CM131" s="456"/>
      <c r="CN131" s="456"/>
      <c r="CO131" s="456"/>
      <c r="CP131" s="456"/>
      <c r="CQ131" s="456"/>
      <c r="CR131" s="456"/>
      <c r="CS131" s="456"/>
      <c r="CT131" s="456"/>
      <c r="CU131" s="456"/>
      <c r="CV131" s="456"/>
      <c r="CW131" s="456"/>
      <c r="CX131" s="456"/>
      <c r="CY131" s="456"/>
      <c r="CZ131" s="456"/>
      <c r="DA131" s="456"/>
      <c r="DB131" s="456"/>
      <c r="DC131" s="456"/>
      <c r="DD131" s="456"/>
      <c r="DE131" s="456"/>
      <c r="DF131" s="456"/>
      <c r="DG131" s="456"/>
      <c r="DH131" s="456"/>
      <c r="DI131" s="456"/>
      <c r="DJ131" s="456"/>
      <c r="DK131" s="456"/>
      <c r="DL131" s="456"/>
      <c r="DM131" s="456"/>
      <c r="DN131" s="456"/>
      <c r="DO131" s="456"/>
      <c r="DP131" s="456"/>
      <c r="DQ131" s="456"/>
      <c r="DR131" s="456"/>
      <c r="DS131" s="456"/>
      <c r="DT131" s="456"/>
      <c r="DU131" s="456"/>
      <c r="DV131" s="456"/>
      <c r="DW131" s="456"/>
      <c r="DX131" s="456"/>
      <c r="DY131" s="456"/>
      <c r="DZ131" s="456"/>
      <c r="EA131" s="456"/>
      <c r="EB131" s="456"/>
      <c r="EC131" s="456"/>
      <c r="ED131" s="456"/>
      <c r="EE131" s="456"/>
      <c r="EF131" s="456"/>
      <c r="EG131" s="456"/>
      <c r="EH131" s="456"/>
      <c r="EI131" s="456"/>
      <c r="EJ131" s="456"/>
      <c r="EK131" s="456"/>
      <c r="EL131" s="456"/>
      <c r="EM131" s="456"/>
      <c r="EN131" s="456"/>
      <c r="EO131" s="456"/>
      <c r="EP131" s="456"/>
      <c r="EQ131" s="456"/>
      <c r="ER131" s="456"/>
      <c r="ES131" s="456"/>
      <c r="ET131" s="456"/>
      <c r="EU131" s="456"/>
      <c r="EV131" s="456"/>
      <c r="EW131" s="456"/>
      <c r="EX131" s="456"/>
      <c r="EY131" s="456"/>
      <c r="EZ131" s="456"/>
      <c r="FA131" s="456"/>
      <c r="FB131" s="456"/>
      <c r="FC131" s="456"/>
      <c r="FD131" s="456"/>
      <c r="FE131" s="456"/>
      <c r="FF131" s="456"/>
      <c r="FG131" s="456"/>
      <c r="FH131" s="456"/>
      <c r="FI131" s="456"/>
      <c r="FJ131" s="456"/>
      <c r="FK131" s="456"/>
      <c r="FL131" s="456"/>
      <c r="FM131" s="456"/>
      <c r="FN131" s="456"/>
      <c r="FO131" s="456"/>
      <c r="FP131" s="456"/>
      <c r="FQ131" s="456"/>
      <c r="FR131" s="456"/>
      <c r="FS131" s="456"/>
      <c r="FT131" s="456"/>
      <c r="FU131" s="456"/>
      <c r="FV131" s="456"/>
      <c r="FW131" s="456"/>
      <c r="FX131" s="456"/>
      <c r="FY131" s="456"/>
      <c r="FZ131" s="456"/>
      <c r="GA131" s="456"/>
      <c r="GB131" s="456"/>
      <c r="GC131" s="456"/>
      <c r="GD131" s="456"/>
      <c r="GE131" s="456"/>
      <c r="GF131" s="456"/>
      <c r="GG131" s="456"/>
      <c r="GH131" s="456"/>
      <c r="GI131" s="456"/>
      <c r="GJ131" s="456"/>
      <c r="GK131" s="456"/>
      <c r="GL131" s="456"/>
      <c r="GM131" s="456"/>
      <c r="GN131" s="456"/>
      <c r="GO131" s="456"/>
      <c r="GP131" s="456"/>
      <c r="GQ131" s="456"/>
      <c r="GR131" s="456"/>
      <c r="GS131" s="456"/>
      <c r="GT131" s="456"/>
      <c r="GU131" s="456"/>
      <c r="GV131" s="456"/>
      <c r="GW131" s="456"/>
      <c r="GX131" s="456"/>
      <c r="GY131" s="456"/>
      <c r="GZ131" s="456"/>
      <c r="HA131" s="456"/>
      <c r="HB131" s="456"/>
      <c r="HC131" s="456"/>
      <c r="HD131" s="456"/>
      <c r="HE131" s="456"/>
      <c r="HF131" s="456"/>
      <c r="HG131" s="456"/>
      <c r="HH131" s="456"/>
      <c r="HI131" s="456"/>
      <c r="HJ131" s="456"/>
      <c r="HK131" s="456"/>
      <c r="HL131" s="456"/>
      <c r="HM131" s="456"/>
      <c r="HN131" s="456"/>
      <c r="HO131" s="456"/>
      <c r="HP131" s="456"/>
      <c r="HQ131" s="456"/>
      <c r="HR131" s="456"/>
      <c r="HS131" s="456"/>
      <c r="HT131" s="456"/>
      <c r="HU131" s="456"/>
      <c r="HV131" s="456"/>
      <c r="HW131" s="456"/>
      <c r="HX131" s="456"/>
      <c r="HY131" s="456"/>
      <c r="HZ131" s="456"/>
      <c r="IA131" s="456"/>
      <c r="IB131" s="456"/>
      <c r="IC131" s="456"/>
      <c r="ID131" s="456"/>
      <c r="IE131" s="456"/>
      <c r="IF131" s="456"/>
      <c r="IG131" s="456"/>
      <c r="IH131" s="456"/>
      <c r="II131" s="456"/>
      <c r="IJ131" s="456"/>
      <c r="IK131" s="456"/>
      <c r="IL131" s="456"/>
      <c r="IM131" s="456"/>
    </row>
    <row r="132" spans="6:247" x14ac:dyDescent="0.2">
      <c r="F132" s="456"/>
      <c r="G132" s="456"/>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c r="AU132" s="456"/>
      <c r="AV132" s="456"/>
      <c r="AW132" s="456"/>
      <c r="AX132" s="456"/>
      <c r="AY132" s="456"/>
      <c r="AZ132" s="456"/>
      <c r="BA132" s="456"/>
      <c r="BB132" s="456"/>
      <c r="BC132" s="456"/>
      <c r="BD132" s="456"/>
      <c r="BE132" s="456"/>
      <c r="BF132" s="456"/>
      <c r="BG132" s="456"/>
      <c r="BH132" s="456"/>
      <c r="BI132" s="456"/>
      <c r="BJ132" s="456"/>
      <c r="BK132" s="456"/>
      <c r="BL132" s="456"/>
      <c r="BM132" s="456"/>
      <c r="BN132" s="456"/>
      <c r="BO132" s="456"/>
      <c r="BP132" s="456"/>
      <c r="BQ132" s="456"/>
      <c r="BR132" s="456"/>
      <c r="BS132" s="456"/>
      <c r="BT132" s="456"/>
      <c r="BU132" s="456"/>
      <c r="BV132" s="456"/>
      <c r="BW132" s="456"/>
      <c r="BX132" s="456"/>
      <c r="BY132" s="456"/>
      <c r="BZ132" s="456"/>
      <c r="CA132" s="456"/>
      <c r="CB132" s="456"/>
      <c r="CC132" s="456"/>
      <c r="CD132" s="456"/>
      <c r="CE132" s="456"/>
      <c r="CF132" s="456"/>
      <c r="CG132" s="456"/>
      <c r="CH132" s="456"/>
      <c r="CI132" s="456"/>
      <c r="CJ132" s="456"/>
      <c r="CK132" s="456"/>
      <c r="CL132" s="456"/>
      <c r="CM132" s="456"/>
      <c r="CN132" s="456"/>
      <c r="CO132" s="456"/>
      <c r="CP132" s="456"/>
      <c r="CQ132" s="456"/>
      <c r="CR132" s="456"/>
      <c r="CS132" s="456"/>
      <c r="CT132" s="456"/>
      <c r="CU132" s="456"/>
      <c r="CV132" s="456"/>
      <c r="CW132" s="456"/>
      <c r="CX132" s="456"/>
      <c r="CY132" s="456"/>
      <c r="CZ132" s="456"/>
      <c r="DA132" s="456"/>
      <c r="DB132" s="456"/>
      <c r="DC132" s="456"/>
      <c r="DD132" s="456"/>
      <c r="DE132" s="456"/>
      <c r="DF132" s="456"/>
      <c r="DG132" s="456"/>
      <c r="DH132" s="456"/>
      <c r="DI132" s="456"/>
      <c r="DJ132" s="456"/>
      <c r="DK132" s="456"/>
      <c r="DL132" s="456"/>
      <c r="DM132" s="456"/>
      <c r="DN132" s="456"/>
      <c r="DO132" s="456"/>
      <c r="DP132" s="456"/>
      <c r="DQ132" s="456"/>
      <c r="DR132" s="456"/>
      <c r="DS132" s="456"/>
      <c r="DT132" s="456"/>
      <c r="DU132" s="456"/>
      <c r="DV132" s="456"/>
      <c r="DW132" s="456"/>
      <c r="DX132" s="456"/>
      <c r="DY132" s="456"/>
      <c r="DZ132" s="456"/>
      <c r="EA132" s="456"/>
      <c r="EB132" s="456"/>
      <c r="EC132" s="456"/>
      <c r="ED132" s="456"/>
      <c r="EE132" s="456"/>
      <c r="EF132" s="456"/>
      <c r="EG132" s="456"/>
      <c r="EH132" s="456"/>
      <c r="EI132" s="456"/>
      <c r="EJ132" s="456"/>
      <c r="EK132" s="456"/>
      <c r="EL132" s="456"/>
      <c r="EM132" s="456"/>
      <c r="EN132" s="456"/>
      <c r="EO132" s="456"/>
      <c r="EP132" s="456"/>
      <c r="EQ132" s="456"/>
      <c r="ER132" s="456"/>
      <c r="ES132" s="456"/>
      <c r="ET132" s="456"/>
      <c r="EU132" s="456"/>
      <c r="EV132" s="456"/>
      <c r="EW132" s="456"/>
      <c r="EX132" s="456"/>
      <c r="EY132" s="456"/>
      <c r="EZ132" s="456"/>
      <c r="FA132" s="456"/>
      <c r="FB132" s="456"/>
      <c r="FC132" s="456"/>
      <c r="FD132" s="456"/>
      <c r="FE132" s="456"/>
      <c r="FF132" s="456"/>
      <c r="FG132" s="456"/>
      <c r="FH132" s="456"/>
      <c r="FI132" s="456"/>
      <c r="FJ132" s="456"/>
      <c r="FK132" s="456"/>
      <c r="FL132" s="456"/>
      <c r="FM132" s="456"/>
      <c r="FN132" s="456"/>
      <c r="FO132" s="456"/>
      <c r="FP132" s="456"/>
      <c r="FQ132" s="456"/>
      <c r="FR132" s="456"/>
      <c r="FS132" s="456"/>
      <c r="FT132" s="456"/>
      <c r="FU132" s="456"/>
      <c r="FV132" s="456"/>
      <c r="FW132" s="456"/>
      <c r="FX132" s="456"/>
      <c r="FY132" s="456"/>
      <c r="FZ132" s="456"/>
      <c r="GA132" s="456"/>
      <c r="GB132" s="456"/>
      <c r="GC132" s="456"/>
      <c r="GD132" s="456"/>
      <c r="GE132" s="456"/>
      <c r="GF132" s="456"/>
      <c r="GG132" s="456"/>
      <c r="GH132" s="456"/>
      <c r="GI132" s="456"/>
      <c r="GJ132" s="456"/>
      <c r="GK132" s="456"/>
      <c r="GL132" s="456"/>
      <c r="GM132" s="456"/>
      <c r="GN132" s="456"/>
      <c r="GO132" s="456"/>
      <c r="GP132" s="456"/>
      <c r="GQ132" s="456"/>
      <c r="GR132" s="456"/>
      <c r="GS132" s="456"/>
      <c r="GT132" s="456"/>
      <c r="GU132" s="456"/>
      <c r="GV132" s="456"/>
      <c r="GW132" s="456"/>
      <c r="GX132" s="456"/>
      <c r="GY132" s="456"/>
      <c r="GZ132" s="456"/>
      <c r="HA132" s="456"/>
      <c r="HB132" s="456"/>
      <c r="HC132" s="456"/>
      <c r="HD132" s="456"/>
      <c r="HE132" s="456"/>
      <c r="HF132" s="456"/>
      <c r="HG132" s="456"/>
      <c r="HH132" s="456"/>
      <c r="HI132" s="456"/>
      <c r="HJ132" s="456"/>
      <c r="HK132" s="456"/>
      <c r="HL132" s="456"/>
      <c r="HM132" s="456"/>
      <c r="HN132" s="456"/>
      <c r="HO132" s="456"/>
      <c r="HP132" s="456"/>
      <c r="HQ132" s="456"/>
      <c r="HR132" s="456"/>
      <c r="HS132" s="456"/>
      <c r="HT132" s="456"/>
      <c r="HU132" s="456"/>
      <c r="HV132" s="456"/>
      <c r="HW132" s="456"/>
      <c r="HX132" s="456"/>
      <c r="HY132" s="456"/>
      <c r="HZ132" s="456"/>
      <c r="IA132" s="456"/>
      <c r="IB132" s="456"/>
      <c r="IC132" s="456"/>
      <c r="ID132" s="456"/>
      <c r="IE132" s="456"/>
      <c r="IF132" s="456"/>
      <c r="IG132" s="456"/>
      <c r="IH132" s="456"/>
      <c r="II132" s="456"/>
      <c r="IJ132" s="456"/>
      <c r="IK132" s="456"/>
      <c r="IL132" s="456"/>
      <c r="IM132" s="456"/>
    </row>
    <row r="133" spans="6:247" x14ac:dyDescent="0.2">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c r="AU133" s="456"/>
      <c r="AV133" s="456"/>
      <c r="AW133" s="456"/>
      <c r="AX133" s="456"/>
      <c r="AY133" s="456"/>
      <c r="AZ133" s="456"/>
      <c r="BA133" s="456"/>
      <c r="BB133" s="456"/>
      <c r="BC133" s="456"/>
      <c r="BD133" s="456"/>
      <c r="BE133" s="456"/>
      <c r="BF133" s="456"/>
      <c r="BG133" s="456"/>
      <c r="BH133" s="456"/>
      <c r="BI133" s="456"/>
      <c r="BJ133" s="456"/>
      <c r="BK133" s="456"/>
      <c r="BL133" s="456"/>
      <c r="BM133" s="456"/>
      <c r="BN133" s="456"/>
      <c r="BO133" s="456"/>
      <c r="BP133" s="456"/>
      <c r="BQ133" s="456"/>
      <c r="BR133" s="456"/>
      <c r="BS133" s="456"/>
      <c r="BT133" s="456"/>
      <c r="BU133" s="456"/>
      <c r="BV133" s="456"/>
      <c r="BW133" s="456"/>
      <c r="BX133" s="456"/>
      <c r="BY133" s="456"/>
      <c r="BZ133" s="456"/>
      <c r="CA133" s="456"/>
      <c r="CB133" s="456"/>
      <c r="CC133" s="456"/>
      <c r="CD133" s="456"/>
      <c r="CE133" s="456"/>
      <c r="CF133" s="456"/>
      <c r="CG133" s="456"/>
      <c r="CH133" s="456"/>
      <c r="CI133" s="456"/>
      <c r="CJ133" s="456"/>
      <c r="CK133" s="456"/>
      <c r="CL133" s="456"/>
      <c r="CM133" s="456"/>
      <c r="CN133" s="456"/>
      <c r="CO133" s="456"/>
      <c r="CP133" s="456"/>
      <c r="CQ133" s="456"/>
      <c r="CR133" s="456"/>
      <c r="CS133" s="456"/>
      <c r="CT133" s="456"/>
      <c r="CU133" s="456"/>
      <c r="CV133" s="456"/>
      <c r="CW133" s="456"/>
      <c r="CX133" s="456"/>
      <c r="CY133" s="456"/>
      <c r="CZ133" s="456"/>
      <c r="DA133" s="456"/>
      <c r="DB133" s="456"/>
      <c r="DC133" s="456"/>
      <c r="DD133" s="456"/>
      <c r="DE133" s="456"/>
      <c r="DF133" s="456"/>
      <c r="DG133" s="456"/>
      <c r="DH133" s="456"/>
      <c r="DI133" s="456"/>
      <c r="DJ133" s="456"/>
      <c r="DK133" s="456"/>
      <c r="DL133" s="456"/>
      <c r="DM133" s="456"/>
      <c r="DN133" s="456"/>
      <c r="DO133" s="456"/>
      <c r="DP133" s="456"/>
      <c r="DQ133" s="456"/>
      <c r="DR133" s="456"/>
      <c r="DS133" s="456"/>
      <c r="DT133" s="456"/>
      <c r="DU133" s="456"/>
      <c r="DV133" s="456"/>
      <c r="DW133" s="456"/>
      <c r="DX133" s="456"/>
      <c r="DY133" s="456"/>
      <c r="DZ133" s="456"/>
      <c r="EA133" s="456"/>
      <c r="EB133" s="456"/>
      <c r="EC133" s="456"/>
      <c r="ED133" s="456"/>
      <c r="EE133" s="456"/>
      <c r="EF133" s="456"/>
      <c r="EG133" s="456"/>
      <c r="EH133" s="456"/>
      <c r="EI133" s="456"/>
      <c r="EJ133" s="456"/>
      <c r="EK133" s="456"/>
      <c r="EL133" s="456"/>
      <c r="EM133" s="456"/>
      <c r="EN133" s="456"/>
      <c r="EO133" s="456"/>
      <c r="EP133" s="456"/>
      <c r="EQ133" s="456"/>
      <c r="ER133" s="456"/>
      <c r="ES133" s="456"/>
      <c r="ET133" s="456"/>
      <c r="EU133" s="456"/>
      <c r="EV133" s="456"/>
      <c r="EW133" s="456"/>
      <c r="EX133" s="456"/>
      <c r="EY133" s="456"/>
      <c r="EZ133" s="456"/>
      <c r="FA133" s="456"/>
      <c r="FB133" s="456"/>
      <c r="FC133" s="456"/>
      <c r="FD133" s="456"/>
      <c r="FE133" s="456"/>
      <c r="FF133" s="456"/>
      <c r="FG133" s="456"/>
      <c r="FH133" s="456"/>
      <c r="FI133" s="456"/>
      <c r="FJ133" s="456"/>
      <c r="FK133" s="456"/>
      <c r="FL133" s="456"/>
      <c r="FM133" s="456"/>
      <c r="FN133" s="456"/>
      <c r="FO133" s="456"/>
      <c r="FP133" s="456"/>
      <c r="FQ133" s="456"/>
      <c r="FR133" s="456"/>
      <c r="FS133" s="456"/>
      <c r="FT133" s="456"/>
      <c r="FU133" s="456"/>
      <c r="FV133" s="456"/>
      <c r="FW133" s="456"/>
      <c r="FX133" s="456"/>
      <c r="FY133" s="456"/>
      <c r="FZ133" s="456"/>
      <c r="GA133" s="456"/>
      <c r="GB133" s="456"/>
      <c r="GC133" s="456"/>
      <c r="GD133" s="456"/>
      <c r="GE133" s="456"/>
      <c r="GF133" s="456"/>
      <c r="GG133" s="456"/>
      <c r="GH133" s="456"/>
      <c r="GI133" s="456"/>
      <c r="GJ133" s="456"/>
      <c r="GK133" s="456"/>
      <c r="GL133" s="456"/>
      <c r="GM133" s="456"/>
      <c r="GN133" s="456"/>
      <c r="GO133" s="456"/>
      <c r="GP133" s="456"/>
      <c r="GQ133" s="456"/>
      <c r="GR133" s="456"/>
      <c r="GS133" s="456"/>
      <c r="GT133" s="456"/>
      <c r="GU133" s="456"/>
      <c r="GV133" s="456"/>
      <c r="GW133" s="456"/>
      <c r="GX133" s="456"/>
      <c r="GY133" s="456"/>
      <c r="GZ133" s="456"/>
      <c r="HA133" s="456"/>
      <c r="HB133" s="456"/>
      <c r="HC133" s="456"/>
      <c r="HD133" s="456"/>
      <c r="HE133" s="456"/>
      <c r="HF133" s="456"/>
      <c r="HG133" s="456"/>
      <c r="HH133" s="456"/>
      <c r="HI133" s="456"/>
      <c r="HJ133" s="456"/>
      <c r="HK133" s="456"/>
      <c r="HL133" s="456"/>
      <c r="HM133" s="456"/>
      <c r="HN133" s="456"/>
      <c r="HO133" s="456"/>
      <c r="HP133" s="456"/>
      <c r="HQ133" s="456"/>
      <c r="HR133" s="456"/>
      <c r="HS133" s="456"/>
      <c r="HT133" s="456"/>
      <c r="HU133" s="456"/>
      <c r="HV133" s="456"/>
      <c r="HW133" s="456"/>
      <c r="HX133" s="456"/>
      <c r="HY133" s="456"/>
      <c r="HZ133" s="456"/>
      <c r="IA133" s="456"/>
      <c r="IB133" s="456"/>
      <c r="IC133" s="456"/>
      <c r="ID133" s="456"/>
      <c r="IE133" s="456"/>
      <c r="IF133" s="456"/>
      <c r="IG133" s="456"/>
      <c r="IH133" s="456"/>
      <c r="II133" s="456"/>
      <c r="IJ133" s="456"/>
      <c r="IK133" s="456"/>
      <c r="IL133" s="456"/>
      <c r="IM133" s="456"/>
    </row>
    <row r="134" spans="6:247" x14ac:dyDescent="0.2">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6"/>
      <c r="AY134" s="456"/>
      <c r="AZ134" s="456"/>
      <c r="BA134" s="456"/>
      <c r="BB134" s="456"/>
      <c r="BC134" s="456"/>
      <c r="BD134" s="456"/>
      <c r="BE134" s="456"/>
      <c r="BF134" s="456"/>
      <c r="BG134" s="456"/>
      <c r="BH134" s="456"/>
      <c r="BI134" s="456"/>
      <c r="BJ134" s="456"/>
      <c r="BK134" s="456"/>
      <c r="BL134" s="456"/>
      <c r="BM134" s="456"/>
      <c r="BN134" s="456"/>
      <c r="BO134" s="456"/>
      <c r="BP134" s="456"/>
      <c r="BQ134" s="456"/>
      <c r="BR134" s="456"/>
      <c r="BS134" s="456"/>
      <c r="BT134" s="456"/>
      <c r="BU134" s="456"/>
      <c r="BV134" s="456"/>
      <c r="BW134" s="456"/>
      <c r="BX134" s="456"/>
      <c r="BY134" s="456"/>
      <c r="BZ134" s="456"/>
      <c r="CA134" s="456"/>
      <c r="CB134" s="456"/>
      <c r="CC134" s="456"/>
      <c r="CD134" s="456"/>
      <c r="CE134" s="456"/>
      <c r="CF134" s="456"/>
      <c r="CG134" s="456"/>
      <c r="CH134" s="456"/>
      <c r="CI134" s="456"/>
      <c r="CJ134" s="456"/>
      <c r="CK134" s="456"/>
      <c r="CL134" s="456"/>
      <c r="CM134" s="456"/>
      <c r="CN134" s="456"/>
      <c r="CO134" s="456"/>
      <c r="CP134" s="456"/>
      <c r="CQ134" s="456"/>
      <c r="CR134" s="456"/>
      <c r="CS134" s="456"/>
      <c r="CT134" s="456"/>
      <c r="CU134" s="456"/>
      <c r="CV134" s="456"/>
      <c r="CW134" s="456"/>
      <c r="CX134" s="456"/>
      <c r="CY134" s="456"/>
      <c r="CZ134" s="456"/>
      <c r="DA134" s="456"/>
      <c r="DB134" s="456"/>
      <c r="DC134" s="456"/>
      <c r="DD134" s="456"/>
      <c r="DE134" s="456"/>
      <c r="DF134" s="456"/>
      <c r="DG134" s="456"/>
      <c r="DH134" s="456"/>
      <c r="DI134" s="456"/>
      <c r="DJ134" s="456"/>
      <c r="DK134" s="456"/>
      <c r="DL134" s="456"/>
      <c r="DM134" s="456"/>
      <c r="DN134" s="456"/>
      <c r="DO134" s="456"/>
      <c r="DP134" s="456"/>
      <c r="DQ134" s="456"/>
      <c r="DR134" s="456"/>
      <c r="DS134" s="456"/>
      <c r="DT134" s="456"/>
      <c r="DU134" s="456"/>
      <c r="DV134" s="456"/>
      <c r="DW134" s="456"/>
      <c r="DX134" s="456"/>
      <c r="DY134" s="456"/>
      <c r="DZ134" s="456"/>
      <c r="EA134" s="456"/>
      <c r="EB134" s="456"/>
      <c r="EC134" s="456"/>
      <c r="ED134" s="456"/>
      <c r="EE134" s="456"/>
      <c r="EF134" s="456"/>
      <c r="EG134" s="456"/>
      <c r="EH134" s="456"/>
      <c r="EI134" s="456"/>
      <c r="EJ134" s="456"/>
      <c r="EK134" s="456"/>
      <c r="EL134" s="456"/>
      <c r="EM134" s="456"/>
      <c r="EN134" s="456"/>
      <c r="EO134" s="456"/>
      <c r="EP134" s="456"/>
      <c r="EQ134" s="456"/>
      <c r="ER134" s="456"/>
      <c r="ES134" s="456"/>
      <c r="ET134" s="456"/>
      <c r="EU134" s="456"/>
      <c r="EV134" s="456"/>
      <c r="EW134" s="456"/>
      <c r="EX134" s="456"/>
      <c r="EY134" s="456"/>
      <c r="EZ134" s="456"/>
      <c r="FA134" s="456"/>
      <c r="FB134" s="456"/>
      <c r="FC134" s="456"/>
      <c r="FD134" s="456"/>
      <c r="FE134" s="456"/>
      <c r="FF134" s="456"/>
      <c r="FG134" s="456"/>
      <c r="FH134" s="456"/>
      <c r="FI134" s="456"/>
      <c r="FJ134" s="456"/>
      <c r="FK134" s="456"/>
      <c r="FL134" s="456"/>
      <c r="FM134" s="456"/>
      <c r="FN134" s="456"/>
      <c r="FO134" s="456"/>
      <c r="FP134" s="456"/>
      <c r="FQ134" s="456"/>
      <c r="FR134" s="456"/>
      <c r="FS134" s="456"/>
      <c r="FT134" s="456"/>
      <c r="FU134" s="456"/>
      <c r="FV134" s="456"/>
      <c r="FW134" s="456"/>
      <c r="FX134" s="456"/>
      <c r="FY134" s="456"/>
      <c r="FZ134" s="456"/>
      <c r="GA134" s="456"/>
      <c r="GB134" s="456"/>
      <c r="GC134" s="456"/>
      <c r="GD134" s="456"/>
      <c r="GE134" s="456"/>
      <c r="GF134" s="456"/>
      <c r="GG134" s="456"/>
      <c r="GH134" s="456"/>
      <c r="GI134" s="456"/>
      <c r="GJ134" s="456"/>
      <c r="GK134" s="456"/>
      <c r="GL134" s="456"/>
      <c r="GM134" s="456"/>
      <c r="GN134" s="456"/>
      <c r="GO134" s="456"/>
      <c r="GP134" s="456"/>
      <c r="GQ134" s="456"/>
      <c r="GR134" s="456"/>
      <c r="GS134" s="456"/>
      <c r="GT134" s="456"/>
      <c r="GU134" s="456"/>
      <c r="GV134" s="456"/>
      <c r="GW134" s="456"/>
      <c r="GX134" s="456"/>
      <c r="GY134" s="456"/>
      <c r="GZ134" s="456"/>
      <c r="HA134" s="456"/>
      <c r="HB134" s="456"/>
      <c r="HC134" s="456"/>
      <c r="HD134" s="456"/>
      <c r="HE134" s="456"/>
      <c r="HF134" s="456"/>
      <c r="HG134" s="456"/>
      <c r="HH134" s="456"/>
      <c r="HI134" s="456"/>
      <c r="HJ134" s="456"/>
      <c r="HK134" s="456"/>
      <c r="HL134" s="456"/>
      <c r="HM134" s="456"/>
      <c r="HN134" s="456"/>
      <c r="HO134" s="456"/>
      <c r="HP134" s="456"/>
      <c r="HQ134" s="456"/>
      <c r="HR134" s="456"/>
      <c r="HS134" s="456"/>
      <c r="HT134" s="456"/>
      <c r="HU134" s="456"/>
      <c r="HV134" s="456"/>
      <c r="HW134" s="456"/>
      <c r="HX134" s="456"/>
      <c r="HY134" s="456"/>
      <c r="HZ134" s="456"/>
      <c r="IA134" s="456"/>
      <c r="IB134" s="456"/>
      <c r="IC134" s="456"/>
      <c r="ID134" s="456"/>
      <c r="IE134" s="456"/>
      <c r="IF134" s="456"/>
      <c r="IG134" s="456"/>
      <c r="IH134" s="456"/>
      <c r="II134" s="456"/>
      <c r="IJ134" s="456"/>
      <c r="IK134" s="456"/>
      <c r="IL134" s="456"/>
      <c r="IM134" s="456"/>
    </row>
    <row r="135" spans="6:247" x14ac:dyDescent="0.2">
      <c r="F135" s="456"/>
      <c r="G135" s="456"/>
      <c r="H135" s="456"/>
      <c r="I135" s="456"/>
      <c r="J135" s="456"/>
      <c r="K135" s="456"/>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c r="AU135" s="456"/>
      <c r="AV135" s="456"/>
      <c r="AW135" s="456"/>
      <c r="AX135" s="456"/>
      <c r="AY135" s="456"/>
      <c r="AZ135" s="456"/>
      <c r="BA135" s="456"/>
      <c r="BB135" s="456"/>
      <c r="BC135" s="456"/>
      <c r="BD135" s="456"/>
      <c r="BE135" s="456"/>
      <c r="BF135" s="456"/>
      <c r="BG135" s="456"/>
      <c r="BH135" s="456"/>
      <c r="BI135" s="456"/>
      <c r="BJ135" s="456"/>
      <c r="BK135" s="456"/>
      <c r="BL135" s="456"/>
      <c r="BM135" s="456"/>
      <c r="BN135" s="456"/>
      <c r="BO135" s="456"/>
      <c r="BP135" s="456"/>
      <c r="BQ135" s="456"/>
      <c r="BR135" s="456"/>
      <c r="BS135" s="456"/>
      <c r="BT135" s="456"/>
      <c r="BU135" s="456"/>
      <c r="BV135" s="456"/>
      <c r="BW135" s="456"/>
      <c r="BX135" s="456"/>
      <c r="BY135" s="456"/>
      <c r="BZ135" s="456"/>
      <c r="CA135" s="456"/>
      <c r="CB135" s="456"/>
      <c r="CC135" s="456"/>
      <c r="CD135" s="456"/>
      <c r="CE135" s="456"/>
      <c r="CF135" s="456"/>
      <c r="CG135" s="456"/>
      <c r="CH135" s="456"/>
      <c r="CI135" s="456"/>
      <c r="CJ135" s="456"/>
      <c r="CK135" s="456"/>
      <c r="CL135" s="456"/>
      <c r="CM135" s="456"/>
      <c r="CN135" s="456"/>
      <c r="CO135" s="456"/>
      <c r="CP135" s="456"/>
      <c r="CQ135" s="456"/>
      <c r="CR135" s="456"/>
      <c r="CS135" s="456"/>
      <c r="CT135" s="456"/>
      <c r="CU135" s="456"/>
      <c r="CV135" s="456"/>
      <c r="CW135" s="456"/>
      <c r="CX135" s="456"/>
      <c r="CY135" s="456"/>
      <c r="CZ135" s="456"/>
      <c r="DA135" s="456"/>
      <c r="DB135" s="456"/>
      <c r="DC135" s="456"/>
      <c r="DD135" s="456"/>
      <c r="DE135" s="456"/>
      <c r="DF135" s="456"/>
      <c r="DG135" s="456"/>
      <c r="DH135" s="456"/>
      <c r="DI135" s="456"/>
      <c r="DJ135" s="456"/>
      <c r="DK135" s="456"/>
      <c r="DL135" s="456"/>
      <c r="DM135" s="456"/>
      <c r="DN135" s="456"/>
      <c r="DO135" s="456"/>
      <c r="DP135" s="456"/>
      <c r="DQ135" s="456"/>
      <c r="DR135" s="456"/>
      <c r="DS135" s="456"/>
      <c r="DT135" s="456"/>
      <c r="DU135" s="456"/>
      <c r="DV135" s="456"/>
      <c r="DW135" s="456"/>
      <c r="DX135" s="456"/>
      <c r="DY135" s="456"/>
      <c r="DZ135" s="456"/>
      <c r="EA135" s="456"/>
      <c r="EB135" s="456"/>
      <c r="EC135" s="456"/>
      <c r="ED135" s="456"/>
      <c r="EE135" s="456"/>
      <c r="EF135" s="456"/>
      <c r="EG135" s="456"/>
      <c r="EH135" s="456"/>
      <c r="EI135" s="456"/>
      <c r="EJ135" s="456"/>
      <c r="EK135" s="456"/>
      <c r="EL135" s="456"/>
      <c r="EM135" s="456"/>
      <c r="EN135" s="456"/>
      <c r="EO135" s="456"/>
      <c r="EP135" s="456"/>
      <c r="EQ135" s="456"/>
      <c r="ER135" s="456"/>
      <c r="ES135" s="456"/>
      <c r="ET135" s="456"/>
      <c r="EU135" s="456"/>
      <c r="EV135" s="456"/>
      <c r="EW135" s="456"/>
      <c r="EX135" s="456"/>
      <c r="EY135" s="456"/>
      <c r="EZ135" s="456"/>
      <c r="FA135" s="456"/>
      <c r="FB135" s="456"/>
      <c r="FC135" s="456"/>
      <c r="FD135" s="456"/>
      <c r="FE135" s="456"/>
      <c r="FF135" s="456"/>
      <c r="FG135" s="456"/>
      <c r="FH135" s="456"/>
      <c r="FI135" s="456"/>
      <c r="FJ135" s="456"/>
      <c r="FK135" s="456"/>
      <c r="FL135" s="456"/>
      <c r="FM135" s="456"/>
      <c r="FN135" s="456"/>
      <c r="FO135" s="456"/>
      <c r="FP135" s="456"/>
      <c r="FQ135" s="456"/>
      <c r="FR135" s="456"/>
      <c r="FS135" s="456"/>
      <c r="FT135" s="456"/>
      <c r="FU135" s="456"/>
      <c r="FV135" s="456"/>
      <c r="FW135" s="456"/>
      <c r="FX135" s="456"/>
      <c r="FY135" s="456"/>
      <c r="FZ135" s="456"/>
      <c r="GA135" s="456"/>
      <c r="GB135" s="456"/>
      <c r="GC135" s="456"/>
      <c r="GD135" s="456"/>
      <c r="GE135" s="456"/>
      <c r="GF135" s="456"/>
      <c r="GG135" s="456"/>
      <c r="GH135" s="456"/>
      <c r="GI135" s="456"/>
      <c r="GJ135" s="456"/>
      <c r="GK135" s="456"/>
      <c r="GL135" s="456"/>
      <c r="GM135" s="456"/>
      <c r="GN135" s="456"/>
      <c r="GO135" s="456"/>
      <c r="GP135" s="456"/>
      <c r="GQ135" s="456"/>
      <c r="GR135" s="456"/>
      <c r="GS135" s="456"/>
      <c r="GT135" s="456"/>
      <c r="GU135" s="456"/>
      <c r="GV135" s="456"/>
      <c r="GW135" s="456"/>
      <c r="GX135" s="456"/>
      <c r="GY135" s="456"/>
      <c r="GZ135" s="456"/>
      <c r="HA135" s="456"/>
      <c r="HB135" s="456"/>
      <c r="HC135" s="456"/>
      <c r="HD135" s="456"/>
      <c r="HE135" s="456"/>
      <c r="HF135" s="456"/>
      <c r="HG135" s="456"/>
      <c r="HH135" s="456"/>
      <c r="HI135" s="456"/>
      <c r="HJ135" s="456"/>
      <c r="HK135" s="456"/>
      <c r="HL135" s="456"/>
      <c r="HM135" s="456"/>
      <c r="HN135" s="456"/>
      <c r="HO135" s="456"/>
      <c r="HP135" s="456"/>
      <c r="HQ135" s="456"/>
      <c r="HR135" s="456"/>
      <c r="HS135" s="456"/>
      <c r="HT135" s="456"/>
      <c r="HU135" s="456"/>
      <c r="HV135" s="456"/>
      <c r="HW135" s="456"/>
      <c r="HX135" s="456"/>
      <c r="HY135" s="456"/>
      <c r="HZ135" s="456"/>
      <c r="IA135" s="456"/>
      <c r="IB135" s="456"/>
      <c r="IC135" s="456"/>
      <c r="ID135" s="456"/>
      <c r="IE135" s="456"/>
      <c r="IF135" s="456"/>
      <c r="IG135" s="456"/>
      <c r="IH135" s="456"/>
      <c r="II135" s="456"/>
      <c r="IJ135" s="456"/>
      <c r="IK135" s="456"/>
      <c r="IL135" s="456"/>
      <c r="IM135" s="456"/>
    </row>
    <row r="136" spans="6:247" x14ac:dyDescent="0.2">
      <c r="F136" s="456"/>
      <c r="G136" s="456"/>
      <c r="H136" s="456"/>
      <c r="I136" s="456"/>
      <c r="J136" s="456"/>
      <c r="K136" s="456"/>
      <c r="L136" s="456"/>
      <c r="M136" s="456"/>
      <c r="N136" s="456"/>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6"/>
      <c r="AY136" s="456"/>
      <c r="AZ136" s="456"/>
      <c r="BA136" s="456"/>
      <c r="BB136" s="456"/>
      <c r="BC136" s="456"/>
      <c r="BD136" s="456"/>
      <c r="BE136" s="456"/>
      <c r="BF136" s="456"/>
      <c r="BG136" s="456"/>
      <c r="BH136" s="456"/>
      <c r="BI136" s="456"/>
      <c r="BJ136" s="456"/>
      <c r="BK136" s="456"/>
      <c r="BL136" s="456"/>
      <c r="BM136" s="456"/>
      <c r="BN136" s="456"/>
      <c r="BO136" s="456"/>
      <c r="BP136" s="456"/>
      <c r="BQ136" s="456"/>
      <c r="BR136" s="456"/>
      <c r="BS136" s="456"/>
      <c r="BT136" s="456"/>
      <c r="BU136" s="456"/>
      <c r="BV136" s="456"/>
      <c r="BW136" s="456"/>
      <c r="BX136" s="456"/>
      <c r="BY136" s="456"/>
      <c r="BZ136" s="456"/>
      <c r="CA136" s="456"/>
      <c r="CB136" s="456"/>
      <c r="CC136" s="456"/>
      <c r="CD136" s="456"/>
      <c r="CE136" s="456"/>
      <c r="CF136" s="456"/>
      <c r="CG136" s="456"/>
      <c r="CH136" s="456"/>
      <c r="CI136" s="456"/>
      <c r="CJ136" s="456"/>
      <c r="CK136" s="456"/>
      <c r="CL136" s="456"/>
      <c r="CM136" s="456"/>
      <c r="CN136" s="456"/>
      <c r="CO136" s="456"/>
      <c r="CP136" s="456"/>
      <c r="CQ136" s="456"/>
      <c r="CR136" s="456"/>
      <c r="CS136" s="456"/>
      <c r="CT136" s="456"/>
      <c r="CU136" s="456"/>
      <c r="CV136" s="456"/>
      <c r="CW136" s="456"/>
      <c r="CX136" s="456"/>
      <c r="CY136" s="456"/>
      <c r="CZ136" s="456"/>
      <c r="DA136" s="456"/>
      <c r="DB136" s="456"/>
      <c r="DC136" s="456"/>
      <c r="DD136" s="456"/>
      <c r="DE136" s="456"/>
      <c r="DF136" s="456"/>
      <c r="DG136" s="456"/>
      <c r="DH136" s="456"/>
      <c r="DI136" s="456"/>
      <c r="DJ136" s="456"/>
      <c r="DK136" s="456"/>
      <c r="DL136" s="456"/>
      <c r="DM136" s="456"/>
      <c r="DN136" s="456"/>
      <c r="DO136" s="456"/>
      <c r="DP136" s="456"/>
      <c r="DQ136" s="456"/>
      <c r="DR136" s="456"/>
      <c r="DS136" s="456"/>
      <c r="DT136" s="456"/>
      <c r="DU136" s="456"/>
      <c r="DV136" s="456"/>
      <c r="DW136" s="456"/>
      <c r="DX136" s="456"/>
      <c r="DY136" s="456"/>
      <c r="DZ136" s="456"/>
      <c r="EA136" s="456"/>
      <c r="EB136" s="456"/>
      <c r="EC136" s="456"/>
      <c r="ED136" s="456"/>
      <c r="EE136" s="456"/>
      <c r="EF136" s="456"/>
      <c r="EG136" s="456"/>
      <c r="EH136" s="456"/>
      <c r="EI136" s="456"/>
      <c r="EJ136" s="456"/>
      <c r="EK136" s="456"/>
      <c r="EL136" s="456"/>
      <c r="EM136" s="456"/>
      <c r="EN136" s="456"/>
      <c r="EO136" s="456"/>
      <c r="EP136" s="456"/>
      <c r="EQ136" s="456"/>
      <c r="ER136" s="456"/>
      <c r="ES136" s="456"/>
      <c r="ET136" s="456"/>
      <c r="EU136" s="456"/>
      <c r="EV136" s="456"/>
      <c r="EW136" s="456"/>
      <c r="EX136" s="456"/>
      <c r="EY136" s="456"/>
      <c r="EZ136" s="456"/>
      <c r="FA136" s="456"/>
      <c r="FB136" s="456"/>
      <c r="FC136" s="456"/>
      <c r="FD136" s="456"/>
      <c r="FE136" s="456"/>
      <c r="FF136" s="456"/>
      <c r="FG136" s="456"/>
      <c r="FH136" s="456"/>
      <c r="FI136" s="456"/>
      <c r="FJ136" s="456"/>
      <c r="FK136" s="456"/>
      <c r="FL136" s="456"/>
      <c r="FM136" s="456"/>
      <c r="FN136" s="456"/>
      <c r="FO136" s="456"/>
      <c r="FP136" s="456"/>
      <c r="FQ136" s="456"/>
      <c r="FR136" s="456"/>
      <c r="FS136" s="456"/>
      <c r="FT136" s="456"/>
      <c r="FU136" s="456"/>
      <c r="FV136" s="456"/>
      <c r="FW136" s="456"/>
      <c r="FX136" s="456"/>
      <c r="FY136" s="456"/>
      <c r="FZ136" s="456"/>
      <c r="GA136" s="456"/>
      <c r="GB136" s="456"/>
      <c r="GC136" s="456"/>
      <c r="GD136" s="456"/>
      <c r="GE136" s="456"/>
      <c r="GF136" s="456"/>
      <c r="GG136" s="456"/>
      <c r="GH136" s="456"/>
      <c r="GI136" s="456"/>
      <c r="GJ136" s="456"/>
      <c r="GK136" s="456"/>
      <c r="GL136" s="456"/>
      <c r="GM136" s="456"/>
      <c r="GN136" s="456"/>
      <c r="GO136" s="456"/>
      <c r="GP136" s="456"/>
      <c r="GQ136" s="456"/>
      <c r="GR136" s="456"/>
      <c r="GS136" s="456"/>
      <c r="GT136" s="456"/>
      <c r="GU136" s="456"/>
      <c r="GV136" s="456"/>
      <c r="GW136" s="456"/>
      <c r="GX136" s="456"/>
      <c r="GY136" s="456"/>
      <c r="GZ136" s="456"/>
      <c r="HA136" s="456"/>
      <c r="HB136" s="456"/>
      <c r="HC136" s="456"/>
      <c r="HD136" s="456"/>
      <c r="HE136" s="456"/>
      <c r="HF136" s="456"/>
      <c r="HG136" s="456"/>
      <c r="HH136" s="456"/>
      <c r="HI136" s="456"/>
      <c r="HJ136" s="456"/>
      <c r="HK136" s="456"/>
      <c r="HL136" s="456"/>
      <c r="HM136" s="456"/>
      <c r="HN136" s="456"/>
      <c r="HO136" s="456"/>
      <c r="HP136" s="456"/>
      <c r="HQ136" s="456"/>
      <c r="HR136" s="456"/>
      <c r="HS136" s="456"/>
      <c r="HT136" s="456"/>
      <c r="HU136" s="456"/>
      <c r="HV136" s="456"/>
      <c r="HW136" s="456"/>
      <c r="HX136" s="456"/>
      <c r="HY136" s="456"/>
      <c r="HZ136" s="456"/>
      <c r="IA136" s="456"/>
      <c r="IB136" s="456"/>
      <c r="IC136" s="456"/>
      <c r="ID136" s="456"/>
      <c r="IE136" s="456"/>
      <c r="IF136" s="456"/>
      <c r="IG136" s="456"/>
      <c r="IH136" s="456"/>
      <c r="II136" s="456"/>
      <c r="IJ136" s="456"/>
      <c r="IK136" s="456"/>
      <c r="IL136" s="456"/>
      <c r="IM136" s="456"/>
    </row>
    <row r="137" spans="6:247" x14ac:dyDescent="0.2">
      <c r="F137" s="456"/>
      <c r="G137" s="456"/>
      <c r="H137" s="456"/>
      <c r="I137" s="456"/>
      <c r="J137" s="456"/>
      <c r="K137" s="456"/>
      <c r="L137" s="456"/>
      <c r="M137" s="456"/>
      <c r="N137" s="456"/>
      <c r="O137" s="456"/>
      <c r="P137" s="456"/>
      <c r="Q137" s="456"/>
      <c r="R137" s="456"/>
      <c r="S137" s="456"/>
      <c r="T137" s="456"/>
      <c r="U137" s="456"/>
      <c r="V137" s="456"/>
      <c r="W137" s="456"/>
      <c r="X137" s="456"/>
      <c r="Y137" s="456"/>
      <c r="Z137" s="456"/>
      <c r="AA137" s="456"/>
      <c r="AB137" s="456"/>
      <c r="AC137" s="456"/>
      <c r="AD137" s="456"/>
      <c r="AE137" s="456"/>
      <c r="AF137" s="456"/>
      <c r="AG137" s="456"/>
      <c r="AH137" s="456"/>
      <c r="AI137" s="456"/>
      <c r="AJ137" s="456"/>
      <c r="AK137" s="456"/>
      <c r="AL137" s="456"/>
      <c r="AM137" s="456"/>
      <c r="AN137" s="456"/>
      <c r="AO137" s="456"/>
      <c r="AP137" s="456"/>
      <c r="AQ137" s="456"/>
      <c r="AR137" s="456"/>
      <c r="AS137" s="456"/>
      <c r="AT137" s="456"/>
      <c r="AU137" s="456"/>
      <c r="AV137" s="456"/>
      <c r="AW137" s="456"/>
      <c r="AX137" s="456"/>
      <c r="AY137" s="456"/>
      <c r="AZ137" s="456"/>
      <c r="BA137" s="456"/>
      <c r="BB137" s="456"/>
      <c r="BC137" s="456"/>
      <c r="BD137" s="456"/>
      <c r="BE137" s="456"/>
      <c r="BF137" s="456"/>
      <c r="BG137" s="456"/>
      <c r="BH137" s="456"/>
      <c r="BI137" s="456"/>
      <c r="BJ137" s="456"/>
      <c r="BK137" s="456"/>
      <c r="BL137" s="456"/>
      <c r="BM137" s="456"/>
      <c r="BN137" s="456"/>
      <c r="BO137" s="456"/>
      <c r="BP137" s="456"/>
      <c r="BQ137" s="456"/>
      <c r="BR137" s="456"/>
      <c r="BS137" s="456"/>
      <c r="BT137" s="456"/>
      <c r="BU137" s="456"/>
      <c r="BV137" s="456"/>
      <c r="BW137" s="456"/>
      <c r="BX137" s="456"/>
      <c r="BY137" s="456"/>
      <c r="BZ137" s="456"/>
      <c r="CA137" s="456"/>
      <c r="CB137" s="456"/>
      <c r="CC137" s="456"/>
      <c r="CD137" s="456"/>
      <c r="CE137" s="456"/>
      <c r="CF137" s="456"/>
      <c r="CG137" s="456"/>
      <c r="CH137" s="456"/>
      <c r="CI137" s="456"/>
      <c r="CJ137" s="456"/>
      <c r="CK137" s="456"/>
      <c r="CL137" s="456"/>
      <c r="CM137" s="456"/>
      <c r="CN137" s="456"/>
      <c r="CO137" s="456"/>
      <c r="CP137" s="456"/>
      <c r="CQ137" s="456"/>
      <c r="CR137" s="456"/>
      <c r="CS137" s="456"/>
      <c r="CT137" s="456"/>
      <c r="CU137" s="456"/>
      <c r="CV137" s="456"/>
      <c r="CW137" s="456"/>
      <c r="CX137" s="456"/>
      <c r="CY137" s="456"/>
      <c r="CZ137" s="456"/>
      <c r="DA137" s="456"/>
      <c r="DB137" s="456"/>
      <c r="DC137" s="456"/>
      <c r="DD137" s="456"/>
      <c r="DE137" s="456"/>
      <c r="DF137" s="456"/>
      <c r="DG137" s="456"/>
      <c r="DH137" s="456"/>
      <c r="DI137" s="456"/>
      <c r="DJ137" s="456"/>
      <c r="DK137" s="456"/>
      <c r="DL137" s="456"/>
      <c r="DM137" s="456"/>
      <c r="DN137" s="456"/>
      <c r="DO137" s="456"/>
      <c r="DP137" s="456"/>
      <c r="DQ137" s="456"/>
      <c r="DR137" s="456"/>
      <c r="DS137" s="456"/>
      <c r="DT137" s="456"/>
      <c r="DU137" s="456"/>
      <c r="DV137" s="456"/>
      <c r="DW137" s="456"/>
      <c r="DX137" s="456"/>
      <c r="DY137" s="456"/>
      <c r="DZ137" s="456"/>
      <c r="EA137" s="456"/>
      <c r="EB137" s="456"/>
      <c r="EC137" s="456"/>
      <c r="ED137" s="456"/>
      <c r="EE137" s="456"/>
      <c r="EF137" s="456"/>
      <c r="EG137" s="456"/>
      <c r="EH137" s="456"/>
      <c r="EI137" s="456"/>
      <c r="EJ137" s="456"/>
      <c r="EK137" s="456"/>
      <c r="EL137" s="456"/>
      <c r="EM137" s="456"/>
      <c r="EN137" s="456"/>
      <c r="EO137" s="456"/>
      <c r="EP137" s="456"/>
      <c r="EQ137" s="456"/>
      <c r="ER137" s="456"/>
      <c r="ES137" s="456"/>
      <c r="ET137" s="456"/>
      <c r="EU137" s="456"/>
      <c r="EV137" s="456"/>
      <c r="EW137" s="456"/>
      <c r="EX137" s="456"/>
      <c r="EY137" s="456"/>
      <c r="EZ137" s="456"/>
      <c r="FA137" s="456"/>
      <c r="FB137" s="456"/>
      <c r="FC137" s="456"/>
      <c r="FD137" s="456"/>
      <c r="FE137" s="456"/>
      <c r="FF137" s="456"/>
      <c r="FG137" s="456"/>
      <c r="FH137" s="456"/>
      <c r="FI137" s="456"/>
      <c r="FJ137" s="456"/>
      <c r="FK137" s="456"/>
      <c r="FL137" s="456"/>
      <c r="FM137" s="456"/>
      <c r="FN137" s="456"/>
      <c r="FO137" s="456"/>
      <c r="FP137" s="456"/>
      <c r="FQ137" s="456"/>
      <c r="FR137" s="456"/>
      <c r="FS137" s="456"/>
      <c r="FT137" s="456"/>
      <c r="FU137" s="456"/>
      <c r="FV137" s="456"/>
      <c r="FW137" s="456"/>
      <c r="FX137" s="456"/>
      <c r="FY137" s="456"/>
      <c r="FZ137" s="456"/>
      <c r="GA137" s="456"/>
      <c r="GB137" s="456"/>
      <c r="GC137" s="456"/>
      <c r="GD137" s="456"/>
      <c r="GE137" s="456"/>
      <c r="GF137" s="456"/>
      <c r="GG137" s="456"/>
      <c r="GH137" s="456"/>
      <c r="GI137" s="456"/>
      <c r="GJ137" s="456"/>
      <c r="GK137" s="456"/>
      <c r="GL137" s="456"/>
      <c r="GM137" s="456"/>
      <c r="GN137" s="456"/>
      <c r="GO137" s="456"/>
      <c r="GP137" s="456"/>
      <c r="GQ137" s="456"/>
      <c r="GR137" s="456"/>
      <c r="GS137" s="456"/>
      <c r="GT137" s="456"/>
      <c r="GU137" s="456"/>
      <c r="GV137" s="456"/>
      <c r="GW137" s="456"/>
      <c r="GX137" s="456"/>
      <c r="GY137" s="456"/>
      <c r="GZ137" s="456"/>
      <c r="HA137" s="456"/>
      <c r="HB137" s="456"/>
      <c r="HC137" s="456"/>
      <c r="HD137" s="456"/>
      <c r="HE137" s="456"/>
      <c r="HF137" s="456"/>
      <c r="HG137" s="456"/>
      <c r="HH137" s="456"/>
      <c r="HI137" s="456"/>
      <c r="HJ137" s="456"/>
      <c r="HK137" s="456"/>
      <c r="HL137" s="456"/>
      <c r="HM137" s="456"/>
      <c r="HN137" s="456"/>
      <c r="HO137" s="456"/>
      <c r="HP137" s="456"/>
      <c r="HQ137" s="456"/>
      <c r="HR137" s="456"/>
      <c r="HS137" s="456"/>
      <c r="HT137" s="456"/>
      <c r="HU137" s="456"/>
      <c r="HV137" s="456"/>
      <c r="HW137" s="456"/>
      <c r="HX137" s="456"/>
      <c r="HY137" s="456"/>
      <c r="HZ137" s="456"/>
      <c r="IA137" s="456"/>
      <c r="IB137" s="456"/>
      <c r="IC137" s="456"/>
      <c r="ID137" s="456"/>
      <c r="IE137" s="456"/>
      <c r="IF137" s="456"/>
      <c r="IG137" s="456"/>
      <c r="IH137" s="456"/>
      <c r="II137" s="456"/>
      <c r="IJ137" s="456"/>
      <c r="IK137" s="456"/>
      <c r="IL137" s="456"/>
      <c r="IM137" s="456"/>
    </row>
    <row r="138" spans="6:247" x14ac:dyDescent="0.2">
      <c r="F138" s="456"/>
      <c r="G138" s="456"/>
      <c r="H138" s="456"/>
      <c r="I138" s="456"/>
      <c r="J138" s="456"/>
      <c r="K138" s="456"/>
      <c r="L138" s="456"/>
      <c r="M138" s="456"/>
      <c r="N138" s="456"/>
      <c r="O138" s="456"/>
      <c r="P138" s="456"/>
      <c r="Q138" s="456"/>
      <c r="R138" s="456"/>
      <c r="S138" s="456"/>
      <c r="T138" s="456"/>
      <c r="U138" s="456"/>
      <c r="V138" s="456"/>
      <c r="W138" s="456"/>
      <c r="X138" s="456"/>
      <c r="Y138" s="456"/>
      <c r="Z138" s="456"/>
      <c r="AA138" s="456"/>
      <c r="AB138" s="456"/>
      <c r="AC138" s="456"/>
      <c r="AD138" s="456"/>
      <c r="AE138" s="456"/>
      <c r="AF138" s="456"/>
      <c r="AG138" s="456"/>
      <c r="AH138" s="456"/>
      <c r="AI138" s="456"/>
      <c r="AJ138" s="456"/>
      <c r="AK138" s="456"/>
      <c r="AL138" s="456"/>
      <c r="AM138" s="456"/>
      <c r="AN138" s="456"/>
      <c r="AO138" s="456"/>
      <c r="AP138" s="456"/>
      <c r="AQ138" s="456"/>
      <c r="AR138" s="456"/>
      <c r="AS138" s="456"/>
      <c r="AT138" s="456"/>
      <c r="AU138" s="456"/>
      <c r="AV138" s="456"/>
      <c r="AW138" s="456"/>
      <c r="AX138" s="456"/>
      <c r="AY138" s="456"/>
      <c r="AZ138" s="456"/>
      <c r="BA138" s="456"/>
      <c r="BB138" s="456"/>
      <c r="BC138" s="456"/>
      <c r="BD138" s="456"/>
      <c r="BE138" s="456"/>
      <c r="BF138" s="456"/>
      <c r="BG138" s="456"/>
      <c r="BH138" s="456"/>
      <c r="BI138" s="456"/>
      <c r="BJ138" s="456"/>
      <c r="BK138" s="456"/>
      <c r="BL138" s="456"/>
      <c r="BM138" s="456"/>
      <c r="BN138" s="456"/>
      <c r="BO138" s="456"/>
      <c r="BP138" s="456"/>
      <c r="BQ138" s="456"/>
      <c r="BR138" s="456"/>
      <c r="BS138" s="456"/>
      <c r="BT138" s="456"/>
      <c r="BU138" s="456"/>
      <c r="BV138" s="456"/>
      <c r="BW138" s="456"/>
      <c r="BX138" s="456"/>
      <c r="BY138" s="456"/>
      <c r="BZ138" s="456"/>
      <c r="CA138" s="456"/>
      <c r="CB138" s="456"/>
      <c r="CC138" s="456"/>
      <c r="CD138" s="456"/>
      <c r="CE138" s="456"/>
      <c r="CF138" s="456"/>
      <c r="CG138" s="456"/>
      <c r="CH138" s="456"/>
      <c r="CI138" s="456"/>
      <c r="CJ138" s="456"/>
      <c r="CK138" s="456"/>
      <c r="CL138" s="456"/>
      <c r="CM138" s="456"/>
      <c r="CN138" s="456"/>
      <c r="CO138" s="456"/>
      <c r="CP138" s="456"/>
      <c r="CQ138" s="456"/>
      <c r="CR138" s="456"/>
      <c r="CS138" s="456"/>
      <c r="CT138" s="456"/>
      <c r="CU138" s="456"/>
      <c r="CV138" s="456"/>
      <c r="CW138" s="456"/>
      <c r="CX138" s="456"/>
      <c r="CY138" s="456"/>
      <c r="CZ138" s="456"/>
      <c r="DA138" s="456"/>
      <c r="DB138" s="456"/>
      <c r="DC138" s="456"/>
      <c r="DD138" s="456"/>
      <c r="DE138" s="456"/>
      <c r="DF138" s="456"/>
      <c r="DG138" s="456"/>
      <c r="DH138" s="456"/>
      <c r="DI138" s="456"/>
      <c r="DJ138" s="456"/>
      <c r="DK138" s="456"/>
      <c r="DL138" s="456"/>
      <c r="DM138" s="456"/>
      <c r="DN138" s="456"/>
      <c r="DO138" s="456"/>
      <c r="DP138" s="456"/>
      <c r="DQ138" s="456"/>
      <c r="DR138" s="456"/>
      <c r="DS138" s="456"/>
      <c r="DT138" s="456"/>
      <c r="DU138" s="456"/>
      <c r="DV138" s="456"/>
      <c r="DW138" s="456"/>
      <c r="DX138" s="456"/>
      <c r="DY138" s="456"/>
      <c r="DZ138" s="456"/>
      <c r="EA138" s="456"/>
      <c r="EB138" s="456"/>
      <c r="EC138" s="456"/>
      <c r="ED138" s="456"/>
      <c r="EE138" s="456"/>
      <c r="EF138" s="456"/>
      <c r="EG138" s="456"/>
      <c r="EH138" s="456"/>
      <c r="EI138" s="456"/>
      <c r="EJ138" s="456"/>
      <c r="EK138" s="456"/>
      <c r="EL138" s="456"/>
      <c r="EM138" s="456"/>
      <c r="EN138" s="456"/>
      <c r="EO138" s="456"/>
      <c r="EP138" s="456"/>
      <c r="EQ138" s="456"/>
      <c r="ER138" s="456"/>
      <c r="ES138" s="456"/>
      <c r="ET138" s="456"/>
      <c r="EU138" s="456"/>
      <c r="EV138" s="456"/>
      <c r="EW138" s="456"/>
      <c r="EX138" s="456"/>
      <c r="EY138" s="456"/>
      <c r="EZ138" s="456"/>
      <c r="FA138" s="456"/>
      <c r="FB138" s="456"/>
      <c r="FC138" s="456"/>
      <c r="FD138" s="456"/>
      <c r="FE138" s="456"/>
      <c r="FF138" s="456"/>
      <c r="FG138" s="456"/>
      <c r="FH138" s="456"/>
      <c r="FI138" s="456"/>
      <c r="FJ138" s="456"/>
      <c r="FK138" s="456"/>
      <c r="FL138" s="456"/>
      <c r="FM138" s="456"/>
      <c r="FN138" s="456"/>
      <c r="FO138" s="456"/>
      <c r="FP138" s="456"/>
      <c r="FQ138" s="456"/>
      <c r="FR138" s="456"/>
      <c r="FS138" s="456"/>
      <c r="FT138" s="456"/>
      <c r="FU138" s="456"/>
      <c r="FV138" s="456"/>
      <c r="FW138" s="456"/>
      <c r="FX138" s="456"/>
      <c r="FY138" s="456"/>
      <c r="FZ138" s="456"/>
      <c r="GA138" s="456"/>
      <c r="GB138" s="456"/>
      <c r="GC138" s="456"/>
      <c r="GD138" s="456"/>
      <c r="GE138" s="456"/>
      <c r="GF138" s="456"/>
      <c r="GG138" s="456"/>
      <c r="GH138" s="456"/>
      <c r="GI138" s="456"/>
      <c r="GJ138" s="456"/>
      <c r="GK138" s="456"/>
      <c r="GL138" s="456"/>
      <c r="GM138" s="456"/>
      <c r="GN138" s="456"/>
      <c r="GO138" s="456"/>
      <c r="GP138" s="456"/>
      <c r="GQ138" s="456"/>
      <c r="GR138" s="456"/>
      <c r="GS138" s="456"/>
      <c r="GT138" s="456"/>
      <c r="GU138" s="456"/>
      <c r="GV138" s="456"/>
      <c r="GW138" s="456"/>
      <c r="GX138" s="456"/>
      <c r="GY138" s="456"/>
      <c r="GZ138" s="456"/>
      <c r="HA138" s="456"/>
      <c r="HB138" s="456"/>
      <c r="HC138" s="456"/>
      <c r="HD138" s="456"/>
      <c r="HE138" s="456"/>
      <c r="HF138" s="456"/>
      <c r="HG138" s="456"/>
      <c r="HH138" s="456"/>
      <c r="HI138" s="456"/>
      <c r="HJ138" s="456"/>
      <c r="HK138" s="456"/>
      <c r="HL138" s="456"/>
      <c r="HM138" s="456"/>
      <c r="HN138" s="456"/>
      <c r="HO138" s="456"/>
      <c r="HP138" s="456"/>
      <c r="HQ138" s="456"/>
      <c r="HR138" s="456"/>
      <c r="HS138" s="456"/>
      <c r="HT138" s="456"/>
      <c r="HU138" s="456"/>
      <c r="HV138" s="456"/>
      <c r="HW138" s="456"/>
      <c r="HX138" s="456"/>
      <c r="HY138" s="456"/>
      <c r="HZ138" s="456"/>
      <c r="IA138" s="456"/>
      <c r="IB138" s="456"/>
      <c r="IC138" s="456"/>
      <c r="ID138" s="456"/>
      <c r="IE138" s="456"/>
      <c r="IF138" s="456"/>
      <c r="IG138" s="456"/>
      <c r="IH138" s="456"/>
      <c r="II138" s="456"/>
      <c r="IJ138" s="456"/>
      <c r="IK138" s="456"/>
      <c r="IL138" s="456"/>
      <c r="IM138" s="456"/>
    </row>
    <row r="139" spans="6:247" x14ac:dyDescent="0.2">
      <c r="F139" s="456"/>
      <c r="G139" s="456"/>
      <c r="H139" s="456"/>
      <c r="I139" s="456"/>
      <c r="J139" s="456"/>
      <c r="K139" s="456"/>
      <c r="L139" s="456"/>
      <c r="M139" s="45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c r="AI139" s="456"/>
      <c r="AJ139" s="456"/>
      <c r="AK139" s="456"/>
      <c r="AL139" s="456"/>
      <c r="AM139" s="456"/>
      <c r="AN139" s="456"/>
      <c r="AO139" s="456"/>
      <c r="AP139" s="456"/>
      <c r="AQ139" s="456"/>
      <c r="AR139" s="456"/>
      <c r="AS139" s="456"/>
      <c r="AT139" s="456"/>
      <c r="AU139" s="456"/>
      <c r="AV139" s="456"/>
      <c r="AW139" s="456"/>
      <c r="AX139" s="456"/>
      <c r="AY139" s="456"/>
      <c r="AZ139" s="456"/>
      <c r="BA139" s="456"/>
      <c r="BB139" s="456"/>
      <c r="BC139" s="456"/>
      <c r="BD139" s="456"/>
      <c r="BE139" s="456"/>
      <c r="BF139" s="456"/>
      <c r="BG139" s="456"/>
      <c r="BH139" s="456"/>
      <c r="BI139" s="456"/>
      <c r="BJ139" s="456"/>
      <c r="BK139" s="456"/>
      <c r="BL139" s="456"/>
      <c r="BM139" s="456"/>
      <c r="BN139" s="456"/>
      <c r="BO139" s="456"/>
      <c r="BP139" s="456"/>
      <c r="BQ139" s="456"/>
      <c r="BR139" s="456"/>
      <c r="BS139" s="456"/>
      <c r="BT139" s="456"/>
      <c r="BU139" s="456"/>
      <c r="BV139" s="456"/>
      <c r="BW139" s="456"/>
      <c r="BX139" s="456"/>
      <c r="BY139" s="456"/>
      <c r="BZ139" s="456"/>
      <c r="CA139" s="456"/>
      <c r="CB139" s="456"/>
      <c r="CC139" s="456"/>
      <c r="CD139" s="456"/>
      <c r="CE139" s="456"/>
      <c r="CF139" s="456"/>
      <c r="CG139" s="456"/>
      <c r="CH139" s="456"/>
      <c r="CI139" s="456"/>
      <c r="CJ139" s="456"/>
      <c r="CK139" s="456"/>
      <c r="CL139" s="456"/>
      <c r="CM139" s="456"/>
      <c r="CN139" s="456"/>
      <c r="CO139" s="456"/>
      <c r="CP139" s="456"/>
      <c r="CQ139" s="456"/>
      <c r="CR139" s="456"/>
      <c r="CS139" s="456"/>
      <c r="CT139" s="456"/>
      <c r="CU139" s="456"/>
      <c r="CV139" s="456"/>
      <c r="CW139" s="456"/>
      <c r="CX139" s="456"/>
      <c r="CY139" s="456"/>
      <c r="CZ139" s="456"/>
      <c r="DA139" s="456"/>
      <c r="DB139" s="456"/>
      <c r="DC139" s="456"/>
      <c r="DD139" s="456"/>
      <c r="DE139" s="456"/>
      <c r="DF139" s="456"/>
      <c r="DG139" s="456"/>
      <c r="DH139" s="456"/>
      <c r="DI139" s="456"/>
      <c r="DJ139" s="456"/>
      <c r="DK139" s="456"/>
      <c r="DL139" s="456"/>
      <c r="DM139" s="456"/>
      <c r="DN139" s="456"/>
      <c r="DO139" s="456"/>
      <c r="DP139" s="456"/>
      <c r="DQ139" s="456"/>
      <c r="DR139" s="456"/>
      <c r="DS139" s="456"/>
      <c r="DT139" s="456"/>
      <c r="DU139" s="456"/>
      <c r="DV139" s="456"/>
      <c r="DW139" s="456"/>
      <c r="DX139" s="456"/>
      <c r="DY139" s="456"/>
      <c r="DZ139" s="456"/>
      <c r="EA139" s="456"/>
      <c r="EB139" s="456"/>
      <c r="EC139" s="456"/>
      <c r="ED139" s="456"/>
      <c r="EE139" s="456"/>
      <c r="EF139" s="456"/>
      <c r="EG139" s="456"/>
      <c r="EH139" s="456"/>
      <c r="EI139" s="456"/>
      <c r="EJ139" s="456"/>
      <c r="EK139" s="456"/>
      <c r="EL139" s="456"/>
      <c r="EM139" s="456"/>
      <c r="EN139" s="456"/>
      <c r="EO139" s="456"/>
      <c r="EP139" s="456"/>
      <c r="EQ139" s="456"/>
      <c r="ER139" s="456"/>
      <c r="ES139" s="456"/>
      <c r="ET139" s="456"/>
      <c r="EU139" s="456"/>
      <c r="EV139" s="456"/>
      <c r="EW139" s="456"/>
      <c r="EX139" s="456"/>
      <c r="EY139" s="456"/>
      <c r="EZ139" s="456"/>
      <c r="FA139" s="456"/>
      <c r="FB139" s="456"/>
      <c r="FC139" s="456"/>
      <c r="FD139" s="456"/>
      <c r="FE139" s="456"/>
      <c r="FF139" s="456"/>
      <c r="FG139" s="456"/>
      <c r="FH139" s="456"/>
      <c r="FI139" s="456"/>
      <c r="FJ139" s="456"/>
      <c r="FK139" s="456"/>
      <c r="FL139" s="456"/>
      <c r="FM139" s="456"/>
      <c r="FN139" s="456"/>
      <c r="FO139" s="456"/>
      <c r="FP139" s="456"/>
      <c r="FQ139" s="456"/>
      <c r="FR139" s="456"/>
      <c r="FS139" s="456"/>
      <c r="FT139" s="456"/>
      <c r="FU139" s="456"/>
      <c r="FV139" s="456"/>
      <c r="FW139" s="456"/>
      <c r="FX139" s="456"/>
      <c r="FY139" s="456"/>
      <c r="FZ139" s="456"/>
      <c r="GA139" s="456"/>
      <c r="GB139" s="456"/>
      <c r="GC139" s="456"/>
      <c r="GD139" s="456"/>
      <c r="GE139" s="456"/>
      <c r="GF139" s="456"/>
      <c r="GG139" s="456"/>
      <c r="GH139" s="456"/>
      <c r="GI139" s="456"/>
      <c r="GJ139" s="456"/>
      <c r="GK139" s="456"/>
      <c r="GL139" s="456"/>
      <c r="GM139" s="456"/>
      <c r="GN139" s="456"/>
      <c r="GO139" s="456"/>
      <c r="GP139" s="456"/>
      <c r="GQ139" s="456"/>
      <c r="GR139" s="456"/>
      <c r="GS139" s="456"/>
      <c r="GT139" s="456"/>
      <c r="GU139" s="456"/>
      <c r="GV139" s="456"/>
      <c r="GW139" s="456"/>
      <c r="GX139" s="456"/>
      <c r="GY139" s="456"/>
      <c r="GZ139" s="456"/>
      <c r="HA139" s="456"/>
      <c r="HB139" s="456"/>
      <c r="HC139" s="456"/>
      <c r="HD139" s="456"/>
      <c r="HE139" s="456"/>
      <c r="HF139" s="456"/>
      <c r="HG139" s="456"/>
      <c r="HH139" s="456"/>
      <c r="HI139" s="456"/>
      <c r="HJ139" s="456"/>
      <c r="HK139" s="456"/>
      <c r="HL139" s="456"/>
      <c r="HM139" s="456"/>
      <c r="HN139" s="456"/>
      <c r="HO139" s="456"/>
      <c r="HP139" s="456"/>
      <c r="HQ139" s="456"/>
      <c r="HR139" s="456"/>
      <c r="HS139" s="456"/>
      <c r="HT139" s="456"/>
      <c r="HU139" s="456"/>
      <c r="HV139" s="456"/>
      <c r="HW139" s="456"/>
      <c r="HX139" s="456"/>
      <c r="HY139" s="456"/>
      <c r="HZ139" s="456"/>
      <c r="IA139" s="456"/>
      <c r="IB139" s="456"/>
      <c r="IC139" s="456"/>
      <c r="ID139" s="456"/>
      <c r="IE139" s="456"/>
      <c r="IF139" s="456"/>
      <c r="IG139" s="456"/>
      <c r="IH139" s="456"/>
      <c r="II139" s="456"/>
      <c r="IJ139" s="456"/>
      <c r="IK139" s="456"/>
      <c r="IL139" s="456"/>
      <c r="IM139" s="456"/>
    </row>
    <row r="140" spans="6:247" x14ac:dyDescent="0.2">
      <c r="F140" s="456"/>
      <c r="G140" s="456"/>
      <c r="H140" s="456"/>
      <c r="I140" s="456"/>
      <c r="J140" s="456"/>
      <c r="K140" s="456"/>
      <c r="L140" s="456"/>
      <c r="M140" s="456"/>
      <c r="N140" s="456"/>
      <c r="O140" s="456"/>
      <c r="P140" s="456"/>
      <c r="Q140" s="456"/>
      <c r="R140" s="456"/>
      <c r="S140" s="456"/>
      <c r="T140" s="456"/>
      <c r="U140" s="456"/>
      <c r="V140" s="456"/>
      <c r="W140" s="456"/>
      <c r="X140" s="456"/>
      <c r="Y140" s="456"/>
      <c r="Z140" s="456"/>
      <c r="AA140" s="456"/>
      <c r="AB140" s="456"/>
      <c r="AC140" s="456"/>
      <c r="AD140" s="456"/>
      <c r="AE140" s="456"/>
      <c r="AF140" s="456"/>
      <c r="AG140" s="456"/>
      <c r="AH140" s="456"/>
      <c r="AI140" s="456"/>
      <c r="AJ140" s="456"/>
      <c r="AK140" s="456"/>
      <c r="AL140" s="456"/>
      <c r="AM140" s="456"/>
      <c r="AN140" s="456"/>
      <c r="AO140" s="456"/>
      <c r="AP140" s="456"/>
      <c r="AQ140" s="456"/>
      <c r="AR140" s="456"/>
      <c r="AS140" s="456"/>
      <c r="AT140" s="456"/>
      <c r="AU140" s="456"/>
      <c r="AV140" s="456"/>
      <c r="AW140" s="456"/>
      <c r="AX140" s="456"/>
      <c r="AY140" s="456"/>
      <c r="AZ140" s="456"/>
      <c r="BA140" s="456"/>
      <c r="BB140" s="456"/>
      <c r="BC140" s="456"/>
      <c r="BD140" s="456"/>
      <c r="BE140" s="456"/>
      <c r="BF140" s="456"/>
      <c r="BG140" s="456"/>
      <c r="BH140" s="456"/>
      <c r="BI140" s="456"/>
      <c r="BJ140" s="456"/>
      <c r="BK140" s="456"/>
      <c r="BL140" s="456"/>
      <c r="BM140" s="456"/>
      <c r="BN140" s="456"/>
      <c r="BO140" s="456"/>
      <c r="BP140" s="456"/>
      <c r="BQ140" s="456"/>
      <c r="BR140" s="456"/>
      <c r="BS140" s="456"/>
      <c r="BT140" s="456"/>
      <c r="BU140" s="456"/>
      <c r="BV140" s="456"/>
      <c r="BW140" s="456"/>
      <c r="BX140" s="456"/>
      <c r="BY140" s="456"/>
      <c r="BZ140" s="456"/>
      <c r="CA140" s="456"/>
      <c r="CB140" s="456"/>
      <c r="CC140" s="456"/>
      <c r="CD140" s="456"/>
      <c r="CE140" s="456"/>
      <c r="CF140" s="456"/>
      <c r="CG140" s="456"/>
      <c r="CH140" s="456"/>
      <c r="CI140" s="456"/>
      <c r="CJ140" s="456"/>
      <c r="CK140" s="456"/>
      <c r="CL140" s="456"/>
      <c r="CM140" s="456"/>
      <c r="CN140" s="456"/>
      <c r="CO140" s="456"/>
      <c r="CP140" s="456"/>
      <c r="CQ140" s="456"/>
      <c r="CR140" s="456"/>
      <c r="CS140" s="456"/>
      <c r="CT140" s="456"/>
      <c r="CU140" s="456"/>
      <c r="CV140" s="456"/>
      <c r="CW140" s="456"/>
      <c r="CX140" s="456"/>
      <c r="CY140" s="456"/>
      <c r="CZ140" s="456"/>
      <c r="DA140" s="456"/>
      <c r="DB140" s="456"/>
      <c r="DC140" s="456"/>
      <c r="DD140" s="456"/>
      <c r="DE140" s="456"/>
      <c r="DF140" s="456"/>
      <c r="DG140" s="456"/>
      <c r="DH140" s="456"/>
      <c r="DI140" s="456"/>
      <c r="DJ140" s="456"/>
      <c r="DK140" s="456"/>
      <c r="DL140" s="456"/>
      <c r="DM140" s="456"/>
      <c r="DN140" s="456"/>
      <c r="DO140" s="456"/>
      <c r="DP140" s="456"/>
      <c r="DQ140" s="456"/>
      <c r="DR140" s="456"/>
      <c r="DS140" s="456"/>
      <c r="DT140" s="456"/>
      <c r="DU140" s="456"/>
      <c r="DV140" s="456"/>
      <c r="DW140" s="456"/>
      <c r="DX140" s="456"/>
      <c r="DY140" s="456"/>
      <c r="DZ140" s="456"/>
      <c r="EA140" s="456"/>
      <c r="EB140" s="456"/>
      <c r="EC140" s="456"/>
      <c r="ED140" s="456"/>
      <c r="EE140" s="456"/>
      <c r="EF140" s="456"/>
      <c r="EG140" s="456"/>
      <c r="EH140" s="456"/>
      <c r="EI140" s="456"/>
      <c r="EJ140" s="456"/>
      <c r="EK140" s="456"/>
      <c r="EL140" s="456"/>
      <c r="EM140" s="456"/>
      <c r="EN140" s="456"/>
      <c r="EO140" s="456"/>
      <c r="EP140" s="456"/>
      <c r="EQ140" s="456"/>
      <c r="ER140" s="456"/>
      <c r="ES140" s="456"/>
      <c r="ET140" s="456"/>
      <c r="EU140" s="456"/>
      <c r="EV140" s="456"/>
      <c r="EW140" s="456"/>
      <c r="EX140" s="456"/>
      <c r="EY140" s="456"/>
      <c r="EZ140" s="456"/>
      <c r="FA140" s="456"/>
      <c r="FB140" s="456"/>
      <c r="FC140" s="456"/>
      <c r="FD140" s="456"/>
      <c r="FE140" s="456"/>
      <c r="FF140" s="456"/>
      <c r="FG140" s="456"/>
      <c r="FH140" s="456"/>
      <c r="FI140" s="456"/>
      <c r="FJ140" s="456"/>
      <c r="FK140" s="456"/>
      <c r="FL140" s="456"/>
      <c r="FM140" s="456"/>
      <c r="FN140" s="456"/>
      <c r="FO140" s="456"/>
      <c r="FP140" s="456"/>
      <c r="FQ140" s="456"/>
      <c r="FR140" s="456"/>
      <c r="FS140" s="456"/>
      <c r="FT140" s="456"/>
      <c r="FU140" s="456"/>
      <c r="FV140" s="456"/>
      <c r="FW140" s="456"/>
      <c r="FX140" s="456"/>
      <c r="FY140" s="456"/>
      <c r="FZ140" s="456"/>
      <c r="GA140" s="456"/>
      <c r="GB140" s="456"/>
      <c r="GC140" s="456"/>
      <c r="GD140" s="456"/>
      <c r="GE140" s="456"/>
      <c r="GF140" s="456"/>
      <c r="GG140" s="456"/>
      <c r="GH140" s="456"/>
      <c r="GI140" s="456"/>
      <c r="GJ140" s="456"/>
      <c r="GK140" s="456"/>
      <c r="GL140" s="456"/>
      <c r="GM140" s="456"/>
      <c r="GN140" s="456"/>
      <c r="GO140" s="456"/>
      <c r="GP140" s="456"/>
      <c r="GQ140" s="456"/>
      <c r="GR140" s="456"/>
      <c r="GS140" s="456"/>
      <c r="GT140" s="456"/>
      <c r="GU140" s="456"/>
      <c r="GV140" s="456"/>
      <c r="GW140" s="456"/>
      <c r="GX140" s="456"/>
      <c r="GY140" s="456"/>
      <c r="GZ140" s="456"/>
      <c r="HA140" s="456"/>
      <c r="HB140" s="456"/>
      <c r="HC140" s="456"/>
      <c r="HD140" s="456"/>
      <c r="HE140" s="456"/>
      <c r="HF140" s="456"/>
      <c r="HG140" s="456"/>
      <c r="HH140" s="456"/>
      <c r="HI140" s="456"/>
      <c r="HJ140" s="456"/>
      <c r="HK140" s="456"/>
      <c r="HL140" s="456"/>
      <c r="HM140" s="456"/>
      <c r="HN140" s="456"/>
      <c r="HO140" s="456"/>
      <c r="HP140" s="456"/>
      <c r="HQ140" s="456"/>
      <c r="HR140" s="456"/>
      <c r="HS140" s="456"/>
      <c r="HT140" s="456"/>
      <c r="HU140" s="456"/>
      <c r="HV140" s="456"/>
      <c r="HW140" s="456"/>
      <c r="HX140" s="456"/>
      <c r="HY140" s="456"/>
      <c r="HZ140" s="456"/>
      <c r="IA140" s="456"/>
      <c r="IB140" s="456"/>
      <c r="IC140" s="456"/>
      <c r="ID140" s="456"/>
      <c r="IE140" s="456"/>
      <c r="IF140" s="456"/>
      <c r="IG140" s="456"/>
      <c r="IH140" s="456"/>
      <c r="II140" s="456"/>
      <c r="IJ140" s="456"/>
      <c r="IK140" s="456"/>
      <c r="IL140" s="456"/>
      <c r="IM140" s="456"/>
    </row>
    <row r="141" spans="6:247" x14ac:dyDescent="0.2">
      <c r="F141" s="456"/>
      <c r="G141" s="456"/>
      <c r="H141" s="456"/>
      <c r="I141" s="456"/>
      <c r="J141" s="456"/>
      <c r="K141" s="456"/>
      <c r="L141" s="456"/>
      <c r="M141" s="456"/>
      <c r="N141" s="456"/>
      <c r="O141" s="456"/>
      <c r="P141" s="456"/>
      <c r="Q141" s="456"/>
      <c r="R141" s="456"/>
      <c r="S141" s="456"/>
      <c r="T141" s="456"/>
      <c r="U141" s="456"/>
      <c r="V141" s="456"/>
      <c r="W141" s="456"/>
      <c r="X141" s="456"/>
      <c r="Y141" s="456"/>
      <c r="Z141" s="456"/>
      <c r="AA141" s="456"/>
      <c r="AB141" s="456"/>
      <c r="AC141" s="456"/>
      <c r="AD141" s="456"/>
      <c r="AE141" s="456"/>
      <c r="AF141" s="456"/>
      <c r="AG141" s="456"/>
      <c r="AH141" s="456"/>
      <c r="AI141" s="456"/>
      <c r="AJ141" s="456"/>
      <c r="AK141" s="456"/>
      <c r="AL141" s="456"/>
      <c r="AM141" s="456"/>
      <c r="AN141" s="456"/>
      <c r="AO141" s="456"/>
      <c r="AP141" s="456"/>
      <c r="AQ141" s="456"/>
      <c r="AR141" s="456"/>
      <c r="AS141" s="456"/>
      <c r="AT141" s="456"/>
      <c r="AU141" s="456"/>
      <c r="AV141" s="456"/>
      <c r="AW141" s="456"/>
      <c r="AX141" s="456"/>
      <c r="AY141" s="456"/>
      <c r="AZ141" s="456"/>
      <c r="BA141" s="456"/>
      <c r="BB141" s="456"/>
      <c r="BC141" s="456"/>
      <c r="BD141" s="456"/>
      <c r="BE141" s="456"/>
      <c r="BF141" s="456"/>
      <c r="BG141" s="456"/>
      <c r="BH141" s="456"/>
      <c r="BI141" s="456"/>
      <c r="BJ141" s="456"/>
      <c r="BK141" s="456"/>
      <c r="BL141" s="456"/>
      <c r="BM141" s="456"/>
      <c r="BN141" s="456"/>
      <c r="BO141" s="456"/>
      <c r="BP141" s="456"/>
      <c r="BQ141" s="456"/>
      <c r="BR141" s="456"/>
      <c r="BS141" s="456"/>
      <c r="BT141" s="456"/>
      <c r="BU141" s="456"/>
      <c r="BV141" s="456"/>
      <c r="BW141" s="456"/>
      <c r="BX141" s="456"/>
      <c r="BY141" s="456"/>
      <c r="BZ141" s="456"/>
      <c r="CA141" s="456"/>
      <c r="CB141" s="456"/>
      <c r="CC141" s="456"/>
      <c r="CD141" s="456"/>
      <c r="CE141" s="456"/>
      <c r="CF141" s="456"/>
      <c r="CG141" s="456"/>
      <c r="CH141" s="456"/>
      <c r="CI141" s="456"/>
      <c r="CJ141" s="456"/>
      <c r="CK141" s="456"/>
      <c r="CL141" s="456"/>
      <c r="CM141" s="456"/>
      <c r="CN141" s="456"/>
      <c r="CO141" s="456"/>
      <c r="CP141" s="456"/>
      <c r="CQ141" s="456"/>
      <c r="CR141" s="456"/>
      <c r="CS141" s="456"/>
      <c r="CT141" s="456"/>
      <c r="CU141" s="456"/>
      <c r="CV141" s="456"/>
      <c r="CW141" s="456"/>
      <c r="CX141" s="456"/>
      <c r="CY141" s="456"/>
      <c r="CZ141" s="456"/>
      <c r="DA141" s="456"/>
      <c r="DB141" s="456"/>
      <c r="DC141" s="456"/>
      <c r="DD141" s="456"/>
      <c r="DE141" s="456"/>
      <c r="DF141" s="456"/>
      <c r="DG141" s="456"/>
      <c r="DH141" s="456"/>
      <c r="DI141" s="456"/>
      <c r="DJ141" s="456"/>
      <c r="DK141" s="456"/>
      <c r="DL141" s="456"/>
      <c r="DM141" s="456"/>
      <c r="DN141" s="456"/>
      <c r="DO141" s="456"/>
      <c r="DP141" s="456"/>
      <c r="DQ141" s="456"/>
      <c r="DR141" s="456"/>
      <c r="DS141" s="456"/>
      <c r="DT141" s="456"/>
      <c r="DU141" s="456"/>
      <c r="DV141" s="456"/>
      <c r="DW141" s="456"/>
      <c r="DX141" s="456"/>
      <c r="DY141" s="456"/>
      <c r="DZ141" s="456"/>
      <c r="EA141" s="456"/>
      <c r="EB141" s="456"/>
      <c r="EC141" s="456"/>
      <c r="ED141" s="456"/>
      <c r="EE141" s="456"/>
      <c r="EF141" s="456"/>
      <c r="EG141" s="456"/>
      <c r="EH141" s="456"/>
      <c r="EI141" s="456"/>
      <c r="EJ141" s="456"/>
      <c r="EK141" s="456"/>
      <c r="EL141" s="456"/>
      <c r="EM141" s="456"/>
      <c r="EN141" s="456"/>
      <c r="EO141" s="456"/>
      <c r="EP141" s="456"/>
      <c r="EQ141" s="456"/>
      <c r="ER141" s="456"/>
      <c r="ES141" s="456"/>
      <c r="ET141" s="456"/>
      <c r="EU141" s="456"/>
      <c r="EV141" s="456"/>
      <c r="EW141" s="456"/>
      <c r="EX141" s="456"/>
      <c r="EY141" s="456"/>
      <c r="EZ141" s="456"/>
      <c r="FA141" s="456"/>
      <c r="FB141" s="456"/>
      <c r="FC141" s="456"/>
      <c r="FD141" s="456"/>
      <c r="FE141" s="456"/>
      <c r="FF141" s="456"/>
      <c r="FG141" s="456"/>
      <c r="FH141" s="456"/>
      <c r="FI141" s="456"/>
      <c r="FJ141" s="456"/>
      <c r="FK141" s="456"/>
      <c r="FL141" s="456"/>
      <c r="FM141" s="456"/>
      <c r="FN141" s="456"/>
      <c r="FO141" s="456"/>
      <c r="FP141" s="456"/>
      <c r="FQ141" s="456"/>
      <c r="FR141" s="456"/>
      <c r="FS141" s="456"/>
      <c r="FT141" s="456"/>
      <c r="FU141" s="456"/>
      <c r="FV141" s="456"/>
      <c r="FW141" s="456"/>
      <c r="FX141" s="456"/>
      <c r="FY141" s="456"/>
      <c r="FZ141" s="456"/>
      <c r="GA141" s="456"/>
      <c r="GB141" s="456"/>
      <c r="GC141" s="456"/>
      <c r="GD141" s="456"/>
      <c r="GE141" s="456"/>
      <c r="GF141" s="456"/>
      <c r="GG141" s="456"/>
      <c r="GH141" s="456"/>
      <c r="GI141" s="456"/>
      <c r="GJ141" s="456"/>
      <c r="GK141" s="456"/>
      <c r="GL141" s="456"/>
      <c r="GM141" s="456"/>
      <c r="GN141" s="456"/>
      <c r="GO141" s="456"/>
      <c r="GP141" s="456"/>
      <c r="GQ141" s="456"/>
      <c r="GR141" s="456"/>
      <c r="GS141" s="456"/>
      <c r="GT141" s="456"/>
      <c r="GU141" s="456"/>
      <c r="GV141" s="456"/>
      <c r="GW141" s="456"/>
      <c r="GX141" s="456"/>
      <c r="GY141" s="456"/>
      <c r="GZ141" s="456"/>
      <c r="HA141" s="456"/>
      <c r="HB141" s="456"/>
      <c r="HC141" s="456"/>
      <c r="HD141" s="456"/>
      <c r="HE141" s="456"/>
      <c r="HF141" s="456"/>
      <c r="HG141" s="456"/>
      <c r="HH141" s="456"/>
      <c r="HI141" s="456"/>
      <c r="HJ141" s="456"/>
      <c r="HK141" s="456"/>
      <c r="HL141" s="456"/>
      <c r="HM141" s="456"/>
      <c r="HN141" s="456"/>
      <c r="HO141" s="456"/>
      <c r="HP141" s="456"/>
      <c r="HQ141" s="456"/>
      <c r="HR141" s="456"/>
      <c r="HS141" s="456"/>
      <c r="HT141" s="456"/>
      <c r="HU141" s="456"/>
      <c r="HV141" s="456"/>
      <c r="HW141" s="456"/>
      <c r="HX141" s="456"/>
      <c r="HY141" s="456"/>
      <c r="HZ141" s="456"/>
      <c r="IA141" s="456"/>
      <c r="IB141" s="456"/>
      <c r="IC141" s="456"/>
      <c r="ID141" s="456"/>
      <c r="IE141" s="456"/>
      <c r="IF141" s="456"/>
      <c r="IG141" s="456"/>
      <c r="IH141" s="456"/>
      <c r="II141" s="456"/>
      <c r="IJ141" s="456"/>
      <c r="IK141" s="456"/>
      <c r="IL141" s="456"/>
      <c r="IM141" s="456"/>
    </row>
    <row r="142" spans="6:247" x14ac:dyDescent="0.2">
      <c r="F142" s="456"/>
      <c r="G142" s="456"/>
      <c r="H142" s="456"/>
      <c r="I142" s="456"/>
      <c r="J142" s="456"/>
      <c r="K142" s="456"/>
      <c r="L142" s="456"/>
      <c r="M142" s="456"/>
      <c r="N142" s="456"/>
      <c r="O142" s="456"/>
      <c r="P142" s="456"/>
      <c r="Q142" s="456"/>
      <c r="R142" s="456"/>
      <c r="S142" s="456"/>
      <c r="T142" s="456"/>
      <c r="U142" s="456"/>
      <c r="V142" s="456"/>
      <c r="W142" s="456"/>
      <c r="X142" s="456"/>
      <c r="Y142" s="456"/>
      <c r="Z142" s="456"/>
      <c r="AA142" s="456"/>
      <c r="AB142" s="456"/>
      <c r="AC142" s="456"/>
      <c r="AD142" s="456"/>
      <c r="AE142" s="456"/>
      <c r="AF142" s="456"/>
      <c r="AG142" s="456"/>
      <c r="AH142" s="456"/>
      <c r="AI142" s="456"/>
      <c r="AJ142" s="456"/>
      <c r="AK142" s="456"/>
      <c r="AL142" s="456"/>
      <c r="AM142" s="456"/>
      <c r="AN142" s="456"/>
      <c r="AO142" s="456"/>
      <c r="AP142" s="456"/>
      <c r="AQ142" s="456"/>
      <c r="AR142" s="456"/>
      <c r="AS142" s="456"/>
      <c r="AT142" s="456"/>
      <c r="AU142" s="456"/>
      <c r="AV142" s="456"/>
      <c r="AW142" s="456"/>
      <c r="AX142" s="456"/>
      <c r="AY142" s="456"/>
      <c r="AZ142" s="456"/>
      <c r="BA142" s="456"/>
      <c r="BB142" s="456"/>
      <c r="BC142" s="456"/>
      <c r="BD142" s="456"/>
      <c r="BE142" s="456"/>
      <c r="BF142" s="456"/>
      <c r="BG142" s="456"/>
      <c r="BH142" s="456"/>
      <c r="BI142" s="456"/>
      <c r="BJ142" s="456"/>
      <c r="BK142" s="456"/>
      <c r="BL142" s="456"/>
      <c r="BM142" s="456"/>
      <c r="BN142" s="456"/>
      <c r="BO142" s="456"/>
      <c r="BP142" s="456"/>
      <c r="BQ142" s="456"/>
      <c r="BR142" s="456"/>
      <c r="BS142" s="456"/>
      <c r="BT142" s="456"/>
      <c r="BU142" s="456"/>
      <c r="BV142" s="456"/>
      <c r="BW142" s="456"/>
      <c r="BX142" s="456"/>
      <c r="BY142" s="456"/>
      <c r="BZ142" s="456"/>
      <c r="CA142" s="456"/>
      <c r="CB142" s="456"/>
      <c r="CC142" s="456"/>
      <c r="CD142" s="456"/>
      <c r="CE142" s="456"/>
      <c r="CF142" s="456"/>
      <c r="CG142" s="456"/>
      <c r="CH142" s="456"/>
      <c r="CI142" s="456"/>
      <c r="CJ142" s="456"/>
      <c r="CK142" s="456"/>
      <c r="CL142" s="456"/>
      <c r="CM142" s="456"/>
      <c r="CN142" s="456"/>
      <c r="CO142" s="456"/>
      <c r="CP142" s="456"/>
      <c r="CQ142" s="456"/>
      <c r="CR142" s="456"/>
      <c r="CS142" s="456"/>
      <c r="CT142" s="456"/>
      <c r="CU142" s="456"/>
      <c r="CV142" s="456"/>
      <c r="CW142" s="456"/>
      <c r="CX142" s="456"/>
      <c r="CY142" s="456"/>
      <c r="CZ142" s="456"/>
      <c r="DA142" s="456"/>
      <c r="DB142" s="456"/>
      <c r="DC142" s="456"/>
      <c r="DD142" s="456"/>
      <c r="DE142" s="456"/>
      <c r="DF142" s="456"/>
      <c r="DG142" s="456"/>
      <c r="DH142" s="456"/>
      <c r="DI142" s="456"/>
      <c r="DJ142" s="456"/>
      <c r="DK142" s="456"/>
      <c r="DL142" s="456"/>
      <c r="DM142" s="456"/>
      <c r="DN142" s="456"/>
      <c r="DO142" s="456"/>
      <c r="DP142" s="456"/>
      <c r="DQ142" s="456"/>
      <c r="DR142" s="456"/>
      <c r="DS142" s="456"/>
      <c r="DT142" s="456"/>
      <c r="DU142" s="456"/>
      <c r="DV142" s="456"/>
      <c r="DW142" s="456"/>
      <c r="DX142" s="456"/>
      <c r="DY142" s="456"/>
      <c r="DZ142" s="456"/>
      <c r="EA142" s="456"/>
      <c r="EB142" s="456"/>
      <c r="EC142" s="456"/>
      <c r="ED142" s="456"/>
      <c r="EE142" s="456"/>
      <c r="EF142" s="456"/>
      <c r="EG142" s="456"/>
      <c r="EH142" s="456"/>
      <c r="EI142" s="456"/>
      <c r="EJ142" s="456"/>
      <c r="EK142" s="456"/>
      <c r="EL142" s="456"/>
      <c r="EM142" s="456"/>
      <c r="EN142" s="456"/>
      <c r="EO142" s="456"/>
      <c r="EP142" s="456"/>
      <c r="EQ142" s="456"/>
      <c r="ER142" s="456"/>
      <c r="ES142" s="456"/>
      <c r="ET142" s="456"/>
      <c r="EU142" s="456"/>
      <c r="EV142" s="456"/>
      <c r="EW142" s="456"/>
      <c r="EX142" s="456"/>
      <c r="EY142" s="456"/>
      <c r="EZ142" s="456"/>
      <c r="FA142" s="456"/>
      <c r="FB142" s="456"/>
      <c r="FC142" s="456"/>
      <c r="FD142" s="456"/>
      <c r="FE142" s="456"/>
      <c r="FF142" s="456"/>
      <c r="FG142" s="456"/>
      <c r="FH142" s="456"/>
      <c r="FI142" s="456"/>
      <c r="FJ142" s="456"/>
      <c r="FK142" s="456"/>
      <c r="FL142" s="456"/>
      <c r="FM142" s="456"/>
      <c r="FN142" s="456"/>
      <c r="FO142" s="456"/>
      <c r="FP142" s="456"/>
      <c r="FQ142" s="456"/>
      <c r="FR142" s="456"/>
      <c r="FS142" s="456"/>
      <c r="FT142" s="456"/>
      <c r="FU142" s="456"/>
      <c r="FV142" s="456"/>
      <c r="FW142" s="456"/>
      <c r="FX142" s="456"/>
      <c r="FY142" s="456"/>
      <c r="FZ142" s="456"/>
      <c r="GA142" s="456"/>
      <c r="GB142" s="456"/>
      <c r="GC142" s="456"/>
      <c r="GD142" s="456"/>
      <c r="GE142" s="456"/>
      <c r="GF142" s="456"/>
      <c r="GG142" s="456"/>
      <c r="GH142" s="456"/>
      <c r="GI142" s="456"/>
      <c r="GJ142" s="456"/>
      <c r="GK142" s="456"/>
      <c r="GL142" s="456"/>
      <c r="GM142" s="456"/>
      <c r="GN142" s="456"/>
      <c r="GO142" s="456"/>
      <c r="GP142" s="456"/>
      <c r="GQ142" s="456"/>
      <c r="GR142" s="456"/>
      <c r="GS142" s="456"/>
      <c r="GT142" s="456"/>
      <c r="GU142" s="456"/>
      <c r="GV142" s="456"/>
      <c r="GW142" s="456"/>
      <c r="GX142" s="456"/>
      <c r="GY142" s="456"/>
      <c r="GZ142" s="456"/>
      <c r="HA142" s="456"/>
      <c r="HB142" s="456"/>
      <c r="HC142" s="456"/>
      <c r="HD142" s="456"/>
      <c r="HE142" s="456"/>
      <c r="HF142" s="456"/>
      <c r="HG142" s="456"/>
      <c r="HH142" s="456"/>
      <c r="HI142" s="456"/>
      <c r="HJ142" s="456"/>
      <c r="HK142" s="456"/>
      <c r="HL142" s="456"/>
      <c r="HM142" s="456"/>
      <c r="HN142" s="456"/>
      <c r="HO142" s="456"/>
      <c r="HP142" s="456"/>
      <c r="HQ142" s="456"/>
      <c r="HR142" s="456"/>
      <c r="HS142" s="456"/>
      <c r="HT142" s="456"/>
      <c r="HU142" s="456"/>
      <c r="HV142" s="456"/>
      <c r="HW142" s="456"/>
      <c r="HX142" s="456"/>
      <c r="HY142" s="456"/>
      <c r="HZ142" s="456"/>
      <c r="IA142" s="456"/>
      <c r="IB142" s="456"/>
      <c r="IC142" s="456"/>
      <c r="ID142" s="456"/>
      <c r="IE142" s="456"/>
      <c r="IF142" s="456"/>
      <c r="IG142" s="456"/>
      <c r="IH142" s="456"/>
      <c r="II142" s="456"/>
      <c r="IJ142" s="456"/>
      <c r="IK142" s="456"/>
      <c r="IL142" s="456"/>
      <c r="IM142" s="456"/>
    </row>
    <row r="143" spans="6:247" x14ac:dyDescent="0.2">
      <c r="F143" s="456"/>
      <c r="G143" s="456"/>
      <c r="H143" s="456"/>
      <c r="I143" s="456"/>
      <c r="J143" s="456"/>
      <c r="K143" s="456"/>
      <c r="L143" s="456"/>
      <c r="M143" s="456"/>
      <c r="N143" s="456"/>
      <c r="O143" s="456"/>
      <c r="P143" s="456"/>
      <c r="Q143" s="456"/>
      <c r="R143" s="456"/>
      <c r="S143" s="456"/>
      <c r="T143" s="456"/>
      <c r="U143" s="456"/>
      <c r="V143" s="456"/>
      <c r="W143" s="456"/>
      <c r="X143" s="456"/>
      <c r="Y143" s="456"/>
      <c r="Z143" s="456"/>
      <c r="AA143" s="456"/>
      <c r="AB143" s="456"/>
      <c r="AC143" s="456"/>
      <c r="AD143" s="456"/>
      <c r="AE143" s="456"/>
      <c r="AF143" s="456"/>
      <c r="AG143" s="456"/>
      <c r="AH143" s="456"/>
      <c r="AI143" s="456"/>
      <c r="AJ143" s="456"/>
      <c r="AK143" s="456"/>
      <c r="AL143" s="456"/>
      <c r="AM143" s="456"/>
      <c r="AN143" s="456"/>
      <c r="AO143" s="456"/>
      <c r="AP143" s="456"/>
      <c r="AQ143" s="456"/>
      <c r="AR143" s="456"/>
      <c r="AS143" s="456"/>
      <c r="AT143" s="456"/>
      <c r="AU143" s="456"/>
      <c r="AV143" s="456"/>
      <c r="AW143" s="456"/>
      <c r="AX143" s="456"/>
      <c r="AY143" s="456"/>
      <c r="AZ143" s="456"/>
      <c r="BA143" s="456"/>
      <c r="BB143" s="456"/>
      <c r="BC143" s="456"/>
      <c r="BD143" s="456"/>
      <c r="BE143" s="456"/>
      <c r="BF143" s="456"/>
      <c r="BG143" s="456"/>
      <c r="BH143" s="456"/>
      <c r="BI143" s="456"/>
      <c r="BJ143" s="456"/>
      <c r="BK143" s="456"/>
      <c r="BL143" s="456"/>
      <c r="BM143" s="456"/>
      <c r="BN143" s="456"/>
      <c r="BO143" s="456"/>
      <c r="BP143" s="456"/>
      <c r="BQ143" s="456"/>
      <c r="BR143" s="456"/>
      <c r="BS143" s="456"/>
      <c r="BT143" s="456"/>
      <c r="BU143" s="456"/>
      <c r="BV143" s="456"/>
      <c r="BW143" s="456"/>
      <c r="BX143" s="456"/>
      <c r="BY143" s="456"/>
      <c r="BZ143" s="456"/>
      <c r="CA143" s="456"/>
      <c r="CB143" s="456"/>
      <c r="CC143" s="456"/>
      <c r="CD143" s="456"/>
      <c r="CE143" s="456"/>
      <c r="CF143" s="456"/>
      <c r="CG143" s="456"/>
      <c r="CH143" s="456"/>
      <c r="CI143" s="456"/>
      <c r="CJ143" s="456"/>
      <c r="CK143" s="456"/>
      <c r="CL143" s="456"/>
      <c r="CM143" s="456"/>
      <c r="CN143" s="456"/>
      <c r="CO143" s="456"/>
      <c r="CP143" s="456"/>
      <c r="CQ143" s="456"/>
      <c r="CR143" s="456"/>
      <c r="CS143" s="456"/>
      <c r="CT143" s="456"/>
      <c r="CU143" s="456"/>
      <c r="CV143" s="456"/>
      <c r="CW143" s="456"/>
      <c r="CX143" s="456"/>
      <c r="CY143" s="456"/>
      <c r="CZ143" s="456"/>
      <c r="DA143" s="456"/>
      <c r="DB143" s="456"/>
      <c r="DC143" s="456"/>
      <c r="DD143" s="456"/>
      <c r="DE143" s="456"/>
      <c r="DF143" s="456"/>
      <c r="DG143" s="456"/>
      <c r="DH143" s="456"/>
      <c r="DI143" s="456"/>
      <c r="DJ143" s="456"/>
      <c r="DK143" s="456"/>
      <c r="DL143" s="456"/>
      <c r="DM143" s="456"/>
      <c r="DN143" s="456"/>
      <c r="DO143" s="456"/>
      <c r="DP143" s="456"/>
      <c r="DQ143" s="456"/>
      <c r="DR143" s="456"/>
      <c r="DS143" s="456"/>
      <c r="DT143" s="456"/>
      <c r="DU143" s="456"/>
      <c r="DV143" s="456"/>
      <c r="DW143" s="456"/>
      <c r="DX143" s="456"/>
      <c r="DY143" s="456"/>
      <c r="DZ143" s="456"/>
      <c r="EA143" s="456"/>
      <c r="EB143" s="456"/>
      <c r="EC143" s="456"/>
      <c r="ED143" s="456"/>
      <c r="EE143" s="456"/>
      <c r="EF143" s="456"/>
      <c r="EG143" s="456"/>
      <c r="EH143" s="456"/>
      <c r="EI143" s="456"/>
      <c r="EJ143" s="456"/>
      <c r="EK143" s="456"/>
      <c r="EL143" s="456"/>
      <c r="EM143" s="456"/>
      <c r="EN143" s="456"/>
      <c r="EO143" s="456"/>
      <c r="EP143" s="456"/>
      <c r="EQ143" s="456"/>
      <c r="ER143" s="456"/>
      <c r="ES143" s="456"/>
      <c r="ET143" s="456"/>
      <c r="EU143" s="456"/>
      <c r="EV143" s="456"/>
      <c r="EW143" s="456"/>
      <c r="EX143" s="456"/>
      <c r="EY143" s="456"/>
      <c r="EZ143" s="456"/>
      <c r="FA143" s="456"/>
      <c r="FB143" s="456"/>
      <c r="FC143" s="456"/>
      <c r="FD143" s="456"/>
      <c r="FE143" s="456"/>
      <c r="FF143" s="456"/>
      <c r="FG143" s="456"/>
      <c r="FH143" s="456"/>
      <c r="FI143" s="456"/>
      <c r="FJ143" s="456"/>
      <c r="FK143" s="456"/>
      <c r="FL143" s="456"/>
      <c r="FM143" s="456"/>
      <c r="FN143" s="456"/>
      <c r="FO143" s="456"/>
      <c r="FP143" s="456"/>
      <c r="FQ143" s="456"/>
      <c r="FR143" s="456"/>
      <c r="FS143" s="456"/>
      <c r="FT143" s="456"/>
      <c r="FU143" s="456"/>
      <c r="FV143" s="456"/>
      <c r="FW143" s="456"/>
      <c r="FX143" s="456"/>
      <c r="FY143" s="456"/>
      <c r="FZ143" s="456"/>
      <c r="GA143" s="456"/>
      <c r="GB143" s="456"/>
      <c r="GC143" s="456"/>
      <c r="GD143" s="456"/>
      <c r="GE143" s="456"/>
      <c r="GF143" s="456"/>
      <c r="GG143" s="456"/>
      <c r="GH143" s="456"/>
      <c r="GI143" s="456"/>
      <c r="GJ143" s="456"/>
      <c r="GK143" s="456"/>
      <c r="GL143" s="456"/>
      <c r="GM143" s="456"/>
      <c r="GN143" s="456"/>
      <c r="GO143" s="456"/>
      <c r="GP143" s="456"/>
      <c r="GQ143" s="456"/>
      <c r="GR143" s="456"/>
      <c r="GS143" s="456"/>
      <c r="GT143" s="456"/>
      <c r="GU143" s="456"/>
      <c r="GV143" s="456"/>
      <c r="GW143" s="456"/>
      <c r="GX143" s="456"/>
      <c r="GY143" s="456"/>
      <c r="GZ143" s="456"/>
      <c r="HA143" s="456"/>
      <c r="HB143" s="456"/>
      <c r="HC143" s="456"/>
      <c r="HD143" s="456"/>
      <c r="HE143" s="456"/>
      <c r="HF143" s="456"/>
      <c r="HG143" s="456"/>
      <c r="HH143" s="456"/>
      <c r="HI143" s="456"/>
      <c r="HJ143" s="456"/>
      <c r="HK143" s="456"/>
      <c r="HL143" s="456"/>
      <c r="HM143" s="456"/>
      <c r="HN143" s="456"/>
      <c r="HO143" s="456"/>
      <c r="HP143" s="456"/>
      <c r="HQ143" s="456"/>
      <c r="HR143" s="456"/>
      <c r="HS143" s="456"/>
      <c r="HT143" s="456"/>
      <c r="HU143" s="456"/>
      <c r="HV143" s="456"/>
      <c r="HW143" s="456"/>
      <c r="HX143" s="456"/>
      <c r="HY143" s="456"/>
      <c r="HZ143" s="456"/>
      <c r="IA143" s="456"/>
      <c r="IB143" s="456"/>
      <c r="IC143" s="456"/>
      <c r="ID143" s="456"/>
      <c r="IE143" s="456"/>
      <c r="IF143" s="456"/>
      <c r="IG143" s="456"/>
      <c r="IH143" s="456"/>
      <c r="II143" s="456"/>
      <c r="IJ143" s="456"/>
      <c r="IK143" s="456"/>
      <c r="IL143" s="456"/>
      <c r="IM143" s="456"/>
    </row>
    <row r="144" spans="6:247" x14ac:dyDescent="0.2">
      <c r="F144" s="456"/>
      <c r="G144" s="456"/>
      <c r="H144" s="456"/>
      <c r="I144" s="456"/>
      <c r="J144" s="456"/>
      <c r="K144" s="456"/>
      <c r="L144" s="456"/>
      <c r="M144" s="456"/>
      <c r="N144" s="456"/>
      <c r="O144" s="456"/>
      <c r="P144" s="456"/>
      <c r="Q144" s="456"/>
      <c r="R144" s="456"/>
      <c r="S144" s="456"/>
      <c r="T144" s="456"/>
      <c r="U144" s="456"/>
      <c r="V144" s="456"/>
      <c r="W144" s="456"/>
      <c r="X144" s="456"/>
      <c r="Y144" s="456"/>
      <c r="Z144" s="456"/>
      <c r="AA144" s="456"/>
      <c r="AB144" s="456"/>
      <c r="AC144" s="456"/>
      <c r="AD144" s="456"/>
      <c r="AE144" s="456"/>
      <c r="AF144" s="456"/>
      <c r="AG144" s="456"/>
      <c r="AH144" s="456"/>
      <c r="AI144" s="456"/>
      <c r="AJ144" s="456"/>
      <c r="AK144" s="456"/>
      <c r="AL144" s="456"/>
      <c r="AM144" s="456"/>
      <c r="AN144" s="456"/>
      <c r="AO144" s="456"/>
      <c r="AP144" s="456"/>
      <c r="AQ144" s="456"/>
      <c r="AR144" s="456"/>
      <c r="AS144" s="456"/>
      <c r="AT144" s="456"/>
      <c r="AU144" s="456"/>
      <c r="AV144" s="456"/>
      <c r="AW144" s="456"/>
      <c r="AX144" s="456"/>
      <c r="AY144" s="456"/>
      <c r="AZ144" s="456"/>
      <c r="BA144" s="456"/>
      <c r="BB144" s="456"/>
      <c r="BC144" s="456"/>
      <c r="BD144" s="456"/>
      <c r="BE144" s="456"/>
      <c r="BF144" s="456"/>
      <c r="BG144" s="456"/>
      <c r="BH144" s="456"/>
      <c r="BI144" s="456"/>
      <c r="BJ144" s="456"/>
      <c r="BK144" s="456"/>
      <c r="BL144" s="456"/>
      <c r="BM144" s="456"/>
      <c r="BN144" s="456"/>
      <c r="BO144" s="456"/>
      <c r="BP144" s="456"/>
      <c r="BQ144" s="456"/>
      <c r="BR144" s="456"/>
      <c r="BS144" s="456"/>
      <c r="BT144" s="456"/>
      <c r="BU144" s="456"/>
      <c r="BV144" s="456"/>
      <c r="BW144" s="456"/>
      <c r="BX144" s="456"/>
      <c r="BY144" s="456"/>
      <c r="BZ144" s="456"/>
      <c r="CA144" s="456"/>
      <c r="CB144" s="456"/>
      <c r="CC144" s="456"/>
      <c r="CD144" s="456"/>
      <c r="CE144" s="456"/>
      <c r="CF144" s="456"/>
      <c r="CG144" s="456"/>
      <c r="CH144" s="456"/>
      <c r="CI144" s="456"/>
      <c r="CJ144" s="456"/>
      <c r="CK144" s="456"/>
      <c r="CL144" s="456"/>
      <c r="CM144" s="456"/>
      <c r="CN144" s="456"/>
      <c r="CO144" s="456"/>
      <c r="CP144" s="456"/>
      <c r="CQ144" s="456"/>
      <c r="CR144" s="456"/>
      <c r="CS144" s="456"/>
      <c r="CT144" s="456"/>
      <c r="CU144" s="456"/>
      <c r="CV144" s="456"/>
      <c r="CW144" s="456"/>
      <c r="CX144" s="456"/>
      <c r="CY144" s="456"/>
      <c r="CZ144" s="456"/>
      <c r="DA144" s="456"/>
      <c r="DB144" s="456"/>
      <c r="DC144" s="456"/>
      <c r="DD144" s="456"/>
      <c r="DE144" s="456"/>
      <c r="DF144" s="456"/>
      <c r="DG144" s="456"/>
      <c r="DH144" s="456"/>
      <c r="DI144" s="456"/>
      <c r="DJ144" s="456"/>
      <c r="DK144" s="456"/>
      <c r="DL144" s="456"/>
      <c r="DM144" s="456"/>
      <c r="DN144" s="456"/>
      <c r="DO144" s="456"/>
      <c r="DP144" s="456"/>
      <c r="DQ144" s="456"/>
      <c r="DR144" s="456"/>
      <c r="DS144" s="456"/>
      <c r="DT144" s="456"/>
      <c r="DU144" s="456"/>
      <c r="DV144" s="456"/>
      <c r="DW144" s="456"/>
      <c r="DX144" s="456"/>
      <c r="DY144" s="456"/>
      <c r="DZ144" s="456"/>
      <c r="EA144" s="456"/>
      <c r="EB144" s="456"/>
      <c r="EC144" s="456"/>
      <c r="ED144" s="456"/>
      <c r="EE144" s="456"/>
      <c r="EF144" s="456"/>
      <c r="EG144" s="456"/>
      <c r="EH144" s="456"/>
      <c r="EI144" s="456"/>
      <c r="EJ144" s="456"/>
      <c r="EK144" s="456"/>
      <c r="EL144" s="456"/>
      <c r="EM144" s="456"/>
      <c r="EN144" s="456"/>
      <c r="EO144" s="456"/>
      <c r="EP144" s="456"/>
      <c r="EQ144" s="456"/>
      <c r="ER144" s="456"/>
      <c r="ES144" s="456"/>
      <c r="ET144" s="456"/>
      <c r="EU144" s="456"/>
      <c r="EV144" s="456"/>
      <c r="EW144" s="456"/>
      <c r="EX144" s="456"/>
      <c r="EY144" s="456"/>
      <c r="EZ144" s="456"/>
      <c r="FA144" s="456"/>
      <c r="FB144" s="456"/>
      <c r="FC144" s="456"/>
      <c r="FD144" s="456"/>
      <c r="FE144" s="456"/>
      <c r="FF144" s="456"/>
      <c r="FG144" s="456"/>
      <c r="FH144" s="456"/>
      <c r="FI144" s="456"/>
      <c r="FJ144" s="456"/>
      <c r="FK144" s="456"/>
      <c r="FL144" s="456"/>
      <c r="FM144" s="456"/>
      <c r="FN144" s="456"/>
      <c r="FO144" s="456"/>
      <c r="FP144" s="456"/>
      <c r="FQ144" s="456"/>
      <c r="FR144" s="456"/>
      <c r="FS144" s="456"/>
      <c r="FT144" s="456"/>
      <c r="FU144" s="456"/>
      <c r="FV144" s="456"/>
      <c r="FW144" s="456"/>
      <c r="FX144" s="456"/>
      <c r="FY144" s="456"/>
      <c r="FZ144" s="456"/>
      <c r="GA144" s="456"/>
      <c r="GB144" s="456"/>
      <c r="GC144" s="456"/>
      <c r="GD144" s="456"/>
      <c r="GE144" s="456"/>
      <c r="GF144" s="456"/>
      <c r="GG144" s="456"/>
      <c r="GH144" s="456"/>
      <c r="GI144" s="456"/>
      <c r="GJ144" s="456"/>
      <c r="GK144" s="456"/>
      <c r="GL144" s="456"/>
      <c r="GM144" s="456"/>
      <c r="GN144" s="456"/>
      <c r="GO144" s="456"/>
      <c r="GP144" s="456"/>
      <c r="GQ144" s="456"/>
      <c r="GR144" s="456"/>
      <c r="GS144" s="456"/>
      <c r="GT144" s="456"/>
      <c r="GU144" s="456"/>
      <c r="GV144" s="456"/>
      <c r="GW144" s="456"/>
      <c r="GX144" s="456"/>
      <c r="GY144" s="456"/>
      <c r="GZ144" s="456"/>
      <c r="HA144" s="456"/>
      <c r="HB144" s="456"/>
      <c r="HC144" s="456"/>
      <c r="HD144" s="456"/>
      <c r="HE144" s="456"/>
      <c r="HF144" s="456"/>
      <c r="HG144" s="456"/>
      <c r="HH144" s="456"/>
      <c r="HI144" s="456"/>
      <c r="HJ144" s="456"/>
      <c r="HK144" s="456"/>
      <c r="HL144" s="456"/>
      <c r="HM144" s="456"/>
      <c r="HN144" s="456"/>
      <c r="HO144" s="456"/>
      <c r="HP144" s="456"/>
      <c r="HQ144" s="456"/>
      <c r="HR144" s="456"/>
      <c r="HS144" s="456"/>
      <c r="HT144" s="456"/>
      <c r="HU144" s="456"/>
      <c r="HV144" s="456"/>
      <c r="HW144" s="456"/>
      <c r="HX144" s="456"/>
      <c r="HY144" s="456"/>
      <c r="HZ144" s="456"/>
      <c r="IA144" s="456"/>
      <c r="IB144" s="456"/>
      <c r="IC144" s="456"/>
      <c r="ID144" s="456"/>
      <c r="IE144" s="456"/>
      <c r="IF144" s="456"/>
      <c r="IG144" s="456"/>
      <c r="IH144" s="456"/>
      <c r="II144" s="456"/>
      <c r="IJ144" s="456"/>
      <c r="IK144" s="456"/>
      <c r="IL144" s="456"/>
      <c r="IM144" s="456"/>
    </row>
    <row r="145" spans="6:247" x14ac:dyDescent="0.2">
      <c r="F145" s="456"/>
      <c r="G145" s="456"/>
      <c r="H145" s="456"/>
      <c r="I145" s="456"/>
      <c r="J145" s="456"/>
      <c r="K145" s="456"/>
      <c r="L145" s="456"/>
      <c r="M145" s="456"/>
      <c r="N145" s="456"/>
      <c r="O145" s="456"/>
      <c r="P145" s="456"/>
      <c r="Q145" s="456"/>
      <c r="R145" s="456"/>
      <c r="S145" s="456"/>
      <c r="T145" s="456"/>
      <c r="U145" s="456"/>
      <c r="V145" s="456"/>
      <c r="W145" s="456"/>
      <c r="X145" s="456"/>
      <c r="Y145" s="456"/>
      <c r="Z145" s="456"/>
      <c r="AA145" s="456"/>
      <c r="AB145" s="456"/>
      <c r="AC145" s="456"/>
      <c r="AD145" s="456"/>
      <c r="AE145" s="456"/>
      <c r="AF145" s="456"/>
      <c r="AG145" s="456"/>
      <c r="AH145" s="456"/>
      <c r="AI145" s="456"/>
      <c r="AJ145" s="456"/>
      <c r="AK145" s="456"/>
      <c r="AL145" s="456"/>
      <c r="AM145" s="456"/>
      <c r="AN145" s="456"/>
      <c r="AO145" s="456"/>
      <c r="AP145" s="456"/>
      <c r="AQ145" s="456"/>
      <c r="AR145" s="456"/>
      <c r="AS145" s="456"/>
      <c r="AT145" s="456"/>
      <c r="AU145" s="456"/>
      <c r="AV145" s="456"/>
      <c r="AW145" s="456"/>
      <c r="AX145" s="456"/>
      <c r="AY145" s="456"/>
      <c r="AZ145" s="456"/>
      <c r="BA145" s="456"/>
      <c r="BB145" s="456"/>
      <c r="BC145" s="456"/>
      <c r="BD145" s="456"/>
      <c r="BE145" s="456"/>
      <c r="BF145" s="456"/>
      <c r="BG145" s="456"/>
      <c r="BH145" s="456"/>
      <c r="BI145" s="456"/>
      <c r="BJ145" s="456"/>
      <c r="BK145" s="456"/>
      <c r="BL145" s="456"/>
      <c r="BM145" s="456"/>
      <c r="BN145" s="456"/>
      <c r="BO145" s="456"/>
      <c r="BP145" s="456"/>
      <c r="BQ145" s="456"/>
      <c r="BR145" s="456"/>
      <c r="BS145" s="456"/>
      <c r="BT145" s="456"/>
      <c r="BU145" s="456"/>
      <c r="BV145" s="456"/>
      <c r="BW145" s="456"/>
      <c r="BX145" s="456"/>
      <c r="BY145" s="456"/>
      <c r="BZ145" s="456"/>
      <c r="CA145" s="456"/>
      <c r="CB145" s="456"/>
      <c r="CC145" s="456"/>
      <c r="CD145" s="456"/>
      <c r="CE145" s="456"/>
      <c r="CF145" s="456"/>
      <c r="CG145" s="456"/>
      <c r="CH145" s="456"/>
      <c r="CI145" s="456"/>
      <c r="CJ145" s="456"/>
      <c r="CK145" s="456"/>
      <c r="CL145" s="456"/>
      <c r="CM145" s="456"/>
      <c r="CN145" s="456"/>
      <c r="CO145" s="456"/>
      <c r="CP145" s="456"/>
      <c r="CQ145" s="456"/>
      <c r="CR145" s="456"/>
      <c r="CS145" s="456"/>
      <c r="CT145" s="456"/>
      <c r="CU145" s="456"/>
      <c r="CV145" s="456"/>
      <c r="CW145" s="456"/>
      <c r="CX145" s="456"/>
      <c r="CY145" s="456"/>
      <c r="CZ145" s="456"/>
      <c r="DA145" s="456"/>
      <c r="DB145" s="456"/>
      <c r="DC145" s="456"/>
      <c r="DD145" s="456"/>
      <c r="DE145" s="456"/>
      <c r="DF145" s="456"/>
      <c r="DG145" s="456"/>
      <c r="DH145" s="456"/>
      <c r="DI145" s="456"/>
      <c r="DJ145" s="456"/>
      <c r="DK145" s="456"/>
      <c r="DL145" s="456"/>
      <c r="DM145" s="456"/>
      <c r="DN145" s="456"/>
      <c r="DO145" s="456"/>
      <c r="DP145" s="456"/>
      <c r="DQ145" s="456"/>
      <c r="DR145" s="456"/>
      <c r="DS145" s="456"/>
      <c r="DT145" s="456"/>
      <c r="DU145" s="456"/>
      <c r="DV145" s="456"/>
      <c r="DW145" s="456"/>
      <c r="DX145" s="456"/>
      <c r="DY145" s="456"/>
      <c r="DZ145" s="456"/>
      <c r="EA145" s="456"/>
      <c r="EB145" s="456"/>
      <c r="EC145" s="456"/>
      <c r="ED145" s="456"/>
      <c r="EE145" s="456"/>
      <c r="EF145" s="456"/>
      <c r="EG145" s="456"/>
      <c r="EH145" s="456"/>
      <c r="EI145" s="456"/>
      <c r="EJ145" s="456"/>
      <c r="EK145" s="456"/>
      <c r="EL145" s="456"/>
      <c r="EM145" s="456"/>
      <c r="EN145" s="456"/>
      <c r="EO145" s="456"/>
      <c r="EP145" s="456"/>
      <c r="EQ145" s="456"/>
      <c r="ER145" s="456"/>
      <c r="ES145" s="456"/>
      <c r="ET145" s="456"/>
      <c r="EU145" s="456"/>
      <c r="EV145" s="456"/>
      <c r="EW145" s="456"/>
      <c r="EX145" s="456"/>
      <c r="EY145" s="456"/>
      <c r="EZ145" s="456"/>
      <c r="FA145" s="456"/>
      <c r="FB145" s="456"/>
      <c r="FC145" s="456"/>
      <c r="FD145" s="456"/>
      <c r="FE145" s="456"/>
      <c r="FF145" s="456"/>
      <c r="FG145" s="456"/>
      <c r="FH145" s="456"/>
      <c r="FI145" s="456"/>
      <c r="FJ145" s="456"/>
      <c r="FK145" s="456"/>
      <c r="FL145" s="456"/>
      <c r="FM145" s="456"/>
      <c r="FN145" s="456"/>
      <c r="FO145" s="456"/>
      <c r="FP145" s="456"/>
      <c r="FQ145" s="456"/>
      <c r="FR145" s="456"/>
      <c r="FS145" s="456"/>
      <c r="FT145" s="456"/>
      <c r="FU145" s="456"/>
      <c r="FV145" s="456"/>
      <c r="FW145" s="456"/>
      <c r="FX145" s="456"/>
      <c r="FY145" s="456"/>
      <c r="FZ145" s="456"/>
      <c r="GA145" s="456"/>
      <c r="GB145" s="456"/>
      <c r="GC145" s="456"/>
      <c r="GD145" s="456"/>
      <c r="GE145" s="456"/>
      <c r="GF145" s="456"/>
      <c r="GG145" s="456"/>
      <c r="GH145" s="456"/>
      <c r="GI145" s="456"/>
      <c r="GJ145" s="456"/>
      <c r="GK145" s="456"/>
      <c r="GL145" s="456"/>
      <c r="GM145" s="456"/>
      <c r="GN145" s="456"/>
      <c r="GO145" s="456"/>
      <c r="GP145" s="456"/>
      <c r="GQ145" s="456"/>
      <c r="GR145" s="456"/>
      <c r="GS145" s="456"/>
      <c r="GT145" s="456"/>
      <c r="GU145" s="456"/>
      <c r="GV145" s="456"/>
      <c r="GW145" s="456"/>
      <c r="GX145" s="456"/>
      <c r="GY145" s="456"/>
      <c r="GZ145" s="456"/>
      <c r="HA145" s="456"/>
      <c r="HB145" s="456"/>
      <c r="HC145" s="456"/>
      <c r="HD145" s="456"/>
      <c r="HE145" s="456"/>
      <c r="HF145" s="456"/>
      <c r="HG145" s="456"/>
      <c r="HH145" s="456"/>
      <c r="HI145" s="456"/>
      <c r="HJ145" s="456"/>
      <c r="HK145" s="456"/>
      <c r="HL145" s="456"/>
      <c r="HM145" s="456"/>
      <c r="HN145" s="456"/>
      <c r="HO145" s="456"/>
      <c r="HP145" s="456"/>
      <c r="HQ145" s="456"/>
      <c r="HR145" s="456"/>
      <c r="HS145" s="456"/>
      <c r="HT145" s="456"/>
      <c r="HU145" s="456"/>
      <c r="HV145" s="456"/>
      <c r="HW145" s="456"/>
      <c r="HX145" s="456"/>
      <c r="HY145" s="456"/>
      <c r="HZ145" s="456"/>
      <c r="IA145" s="456"/>
      <c r="IB145" s="456"/>
      <c r="IC145" s="456"/>
      <c r="ID145" s="456"/>
      <c r="IE145" s="456"/>
      <c r="IF145" s="456"/>
      <c r="IG145" s="456"/>
      <c r="IH145" s="456"/>
      <c r="II145" s="456"/>
      <c r="IJ145" s="456"/>
      <c r="IK145" s="456"/>
      <c r="IL145" s="456"/>
      <c r="IM145" s="456"/>
    </row>
    <row r="146" spans="6:247" x14ac:dyDescent="0.2">
      <c r="F146" s="456"/>
      <c r="G146" s="456"/>
      <c r="H146" s="456"/>
      <c r="I146" s="456"/>
      <c r="J146" s="456"/>
      <c r="K146" s="456"/>
      <c r="L146" s="456"/>
      <c r="M146" s="456"/>
      <c r="N146" s="456"/>
      <c r="O146" s="456"/>
      <c r="P146" s="456"/>
      <c r="Q146" s="456"/>
      <c r="R146" s="456"/>
      <c r="S146" s="456"/>
      <c r="T146" s="456"/>
      <c r="U146" s="456"/>
      <c r="V146" s="456"/>
      <c r="W146" s="456"/>
      <c r="X146" s="456"/>
      <c r="Y146" s="456"/>
      <c r="Z146" s="456"/>
      <c r="AA146" s="456"/>
      <c r="AB146" s="456"/>
      <c r="AC146" s="456"/>
      <c r="AD146" s="456"/>
      <c r="AE146" s="456"/>
      <c r="AF146" s="456"/>
      <c r="AG146" s="456"/>
      <c r="AH146" s="456"/>
      <c r="AI146" s="456"/>
      <c r="AJ146" s="456"/>
      <c r="AK146" s="456"/>
      <c r="AL146" s="456"/>
      <c r="AM146" s="456"/>
      <c r="AN146" s="456"/>
      <c r="AO146" s="456"/>
      <c r="AP146" s="456"/>
      <c r="AQ146" s="456"/>
      <c r="AR146" s="456"/>
      <c r="AS146" s="456"/>
      <c r="AT146" s="456"/>
      <c r="AU146" s="456"/>
      <c r="AV146" s="456"/>
      <c r="AW146" s="456"/>
      <c r="AX146" s="456"/>
      <c r="AY146" s="456"/>
      <c r="AZ146" s="456"/>
      <c r="BA146" s="456"/>
      <c r="BB146" s="456"/>
      <c r="BC146" s="456"/>
      <c r="BD146" s="456"/>
      <c r="BE146" s="456"/>
      <c r="BF146" s="456"/>
      <c r="BG146" s="456"/>
      <c r="BH146" s="456"/>
      <c r="BI146" s="456"/>
      <c r="BJ146" s="456"/>
      <c r="BK146" s="456"/>
      <c r="BL146" s="456"/>
      <c r="BM146" s="456"/>
      <c r="BN146" s="456"/>
      <c r="BO146" s="456"/>
      <c r="BP146" s="456"/>
      <c r="BQ146" s="456"/>
      <c r="BR146" s="456"/>
      <c r="BS146" s="456"/>
      <c r="BT146" s="456"/>
      <c r="BU146" s="456"/>
      <c r="BV146" s="456"/>
      <c r="BW146" s="456"/>
      <c r="BX146" s="456"/>
      <c r="BY146" s="456"/>
      <c r="BZ146" s="456"/>
      <c r="CA146" s="456"/>
      <c r="CB146" s="456"/>
      <c r="CC146" s="456"/>
      <c r="CD146" s="456"/>
      <c r="CE146" s="456"/>
      <c r="CF146" s="456"/>
      <c r="CG146" s="456"/>
      <c r="CH146" s="456"/>
      <c r="CI146" s="456"/>
      <c r="CJ146" s="456"/>
      <c r="CK146" s="456"/>
      <c r="CL146" s="456"/>
      <c r="CM146" s="456"/>
      <c r="CN146" s="456"/>
      <c r="CO146" s="456"/>
      <c r="CP146" s="456"/>
      <c r="CQ146" s="456"/>
      <c r="CR146" s="456"/>
      <c r="CS146" s="456"/>
      <c r="CT146" s="456"/>
      <c r="CU146" s="456"/>
      <c r="CV146" s="456"/>
      <c r="CW146" s="456"/>
      <c r="CX146" s="456"/>
      <c r="CY146" s="456"/>
      <c r="CZ146" s="456"/>
      <c r="DA146" s="456"/>
      <c r="DB146" s="456"/>
      <c r="DC146" s="456"/>
      <c r="DD146" s="456"/>
      <c r="DE146" s="456"/>
      <c r="DF146" s="456"/>
      <c r="DG146" s="456"/>
      <c r="DH146" s="456"/>
      <c r="DI146" s="456"/>
      <c r="DJ146" s="456"/>
      <c r="DK146" s="456"/>
      <c r="DL146" s="456"/>
      <c r="DM146" s="456"/>
      <c r="DN146" s="456"/>
      <c r="DO146" s="456"/>
      <c r="DP146" s="456"/>
      <c r="DQ146" s="456"/>
      <c r="DR146" s="456"/>
      <c r="DS146" s="456"/>
      <c r="DT146" s="456"/>
      <c r="DU146" s="456"/>
      <c r="DV146" s="456"/>
      <c r="DW146" s="456"/>
      <c r="DX146" s="456"/>
      <c r="DY146" s="456"/>
      <c r="DZ146" s="456"/>
      <c r="EA146" s="456"/>
      <c r="EB146" s="456"/>
      <c r="EC146" s="456"/>
      <c r="ED146" s="456"/>
      <c r="EE146" s="456"/>
      <c r="EF146" s="456"/>
      <c r="EG146" s="456"/>
      <c r="EH146" s="456"/>
      <c r="EI146" s="456"/>
      <c r="EJ146" s="456"/>
      <c r="EK146" s="456"/>
      <c r="EL146" s="456"/>
      <c r="EM146" s="456"/>
      <c r="EN146" s="456"/>
      <c r="EO146" s="456"/>
      <c r="EP146" s="456"/>
      <c r="EQ146" s="456"/>
      <c r="ER146" s="456"/>
      <c r="ES146" s="456"/>
      <c r="ET146" s="456"/>
      <c r="EU146" s="456"/>
      <c r="EV146" s="456"/>
      <c r="EW146" s="456"/>
      <c r="EX146" s="456"/>
      <c r="EY146" s="456"/>
      <c r="EZ146" s="456"/>
      <c r="FA146" s="456"/>
      <c r="FB146" s="456"/>
      <c r="FC146" s="456"/>
      <c r="FD146" s="456"/>
      <c r="FE146" s="456"/>
      <c r="FF146" s="456"/>
      <c r="FG146" s="456"/>
      <c r="FH146" s="456"/>
      <c r="FI146" s="456"/>
      <c r="FJ146" s="456"/>
      <c r="FK146" s="456"/>
      <c r="FL146" s="456"/>
      <c r="FM146" s="456"/>
      <c r="FN146" s="456"/>
      <c r="FO146" s="456"/>
      <c r="FP146" s="456"/>
      <c r="FQ146" s="456"/>
      <c r="FR146" s="456"/>
      <c r="FS146" s="456"/>
      <c r="FT146" s="456"/>
      <c r="FU146" s="456"/>
      <c r="FV146" s="456"/>
      <c r="FW146" s="456"/>
      <c r="FX146" s="456"/>
      <c r="FY146" s="456"/>
      <c r="FZ146" s="456"/>
      <c r="GA146" s="456"/>
      <c r="GB146" s="456"/>
      <c r="GC146" s="456"/>
      <c r="GD146" s="456"/>
      <c r="GE146" s="456"/>
      <c r="GF146" s="456"/>
      <c r="GG146" s="456"/>
      <c r="GH146" s="456"/>
      <c r="GI146" s="456"/>
      <c r="GJ146" s="456"/>
      <c r="GK146" s="456"/>
      <c r="GL146" s="456"/>
      <c r="GM146" s="456"/>
      <c r="GN146" s="456"/>
      <c r="GO146" s="456"/>
      <c r="GP146" s="456"/>
      <c r="GQ146" s="456"/>
      <c r="GR146" s="456"/>
      <c r="GS146" s="456"/>
      <c r="GT146" s="456"/>
      <c r="GU146" s="456"/>
      <c r="GV146" s="456"/>
      <c r="GW146" s="456"/>
      <c r="GX146" s="456"/>
      <c r="GY146" s="456"/>
      <c r="GZ146" s="456"/>
      <c r="HA146" s="456"/>
      <c r="HB146" s="456"/>
      <c r="HC146" s="456"/>
      <c r="HD146" s="456"/>
      <c r="HE146" s="456"/>
      <c r="HF146" s="456"/>
      <c r="HG146" s="456"/>
      <c r="HH146" s="456"/>
      <c r="HI146" s="456"/>
      <c r="HJ146" s="456"/>
      <c r="HK146" s="456"/>
      <c r="HL146" s="456"/>
      <c r="HM146" s="456"/>
      <c r="HN146" s="456"/>
      <c r="HO146" s="456"/>
      <c r="HP146" s="456"/>
      <c r="HQ146" s="456"/>
      <c r="HR146" s="456"/>
      <c r="HS146" s="456"/>
      <c r="HT146" s="456"/>
      <c r="HU146" s="456"/>
      <c r="HV146" s="456"/>
      <c r="HW146" s="456"/>
      <c r="HX146" s="456"/>
      <c r="HY146" s="456"/>
      <c r="HZ146" s="456"/>
      <c r="IA146" s="456"/>
      <c r="IB146" s="456"/>
      <c r="IC146" s="456"/>
      <c r="ID146" s="456"/>
      <c r="IE146" s="456"/>
      <c r="IF146" s="456"/>
      <c r="IG146" s="456"/>
      <c r="IH146" s="456"/>
      <c r="II146" s="456"/>
      <c r="IJ146" s="456"/>
      <c r="IK146" s="456"/>
      <c r="IL146" s="456"/>
      <c r="IM146" s="456"/>
    </row>
    <row r="147" spans="6:247" x14ac:dyDescent="0.2">
      <c r="F147" s="456"/>
      <c r="G147" s="456"/>
      <c r="H147" s="456"/>
      <c r="I147" s="456"/>
      <c r="J147" s="456"/>
      <c r="K147" s="456"/>
      <c r="L147" s="456"/>
      <c r="M147" s="456"/>
      <c r="N147" s="456"/>
      <c r="O147" s="456"/>
      <c r="P147" s="456"/>
      <c r="Q147" s="456"/>
      <c r="R147" s="456"/>
      <c r="S147" s="456"/>
      <c r="T147" s="456"/>
      <c r="U147" s="456"/>
      <c r="V147" s="456"/>
      <c r="W147" s="456"/>
      <c r="X147" s="456"/>
      <c r="Y147" s="456"/>
      <c r="Z147" s="456"/>
      <c r="AA147" s="456"/>
      <c r="AB147" s="456"/>
      <c r="AC147" s="456"/>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6"/>
      <c r="AY147" s="456"/>
      <c r="AZ147" s="456"/>
      <c r="BA147" s="456"/>
      <c r="BB147" s="456"/>
      <c r="BC147" s="456"/>
      <c r="BD147" s="456"/>
      <c r="BE147" s="456"/>
      <c r="BF147" s="456"/>
      <c r="BG147" s="456"/>
      <c r="BH147" s="456"/>
      <c r="BI147" s="456"/>
      <c r="BJ147" s="456"/>
      <c r="BK147" s="456"/>
      <c r="BL147" s="456"/>
      <c r="BM147" s="456"/>
      <c r="BN147" s="456"/>
      <c r="BO147" s="456"/>
      <c r="BP147" s="456"/>
      <c r="BQ147" s="456"/>
      <c r="BR147" s="456"/>
      <c r="BS147" s="456"/>
      <c r="BT147" s="456"/>
      <c r="BU147" s="456"/>
      <c r="BV147" s="456"/>
      <c r="BW147" s="456"/>
      <c r="BX147" s="456"/>
      <c r="BY147" s="456"/>
      <c r="BZ147" s="456"/>
      <c r="CA147" s="456"/>
      <c r="CB147" s="456"/>
      <c r="CC147" s="456"/>
      <c r="CD147" s="456"/>
      <c r="CE147" s="456"/>
      <c r="CF147" s="456"/>
      <c r="CG147" s="456"/>
      <c r="CH147" s="456"/>
      <c r="CI147" s="456"/>
      <c r="CJ147" s="456"/>
      <c r="CK147" s="456"/>
      <c r="CL147" s="456"/>
      <c r="CM147" s="456"/>
      <c r="CN147" s="456"/>
      <c r="CO147" s="456"/>
      <c r="CP147" s="456"/>
      <c r="CQ147" s="456"/>
      <c r="CR147" s="456"/>
      <c r="CS147" s="456"/>
      <c r="CT147" s="456"/>
      <c r="CU147" s="456"/>
      <c r="CV147" s="456"/>
      <c r="CW147" s="456"/>
      <c r="CX147" s="456"/>
      <c r="CY147" s="456"/>
      <c r="CZ147" s="456"/>
      <c r="DA147" s="456"/>
      <c r="DB147" s="456"/>
      <c r="DC147" s="456"/>
      <c r="DD147" s="456"/>
      <c r="DE147" s="456"/>
      <c r="DF147" s="456"/>
      <c r="DG147" s="456"/>
      <c r="DH147" s="456"/>
      <c r="DI147" s="456"/>
      <c r="DJ147" s="456"/>
      <c r="DK147" s="456"/>
      <c r="DL147" s="456"/>
      <c r="DM147" s="456"/>
      <c r="DN147" s="456"/>
      <c r="DO147" s="456"/>
      <c r="DP147" s="456"/>
      <c r="DQ147" s="456"/>
      <c r="DR147" s="456"/>
      <c r="DS147" s="456"/>
      <c r="DT147" s="456"/>
      <c r="DU147" s="456"/>
      <c r="DV147" s="456"/>
      <c r="DW147" s="456"/>
      <c r="DX147" s="456"/>
      <c r="DY147" s="456"/>
      <c r="DZ147" s="456"/>
      <c r="EA147" s="456"/>
      <c r="EB147" s="456"/>
      <c r="EC147" s="456"/>
      <c r="ED147" s="456"/>
      <c r="EE147" s="456"/>
      <c r="EF147" s="456"/>
      <c r="EG147" s="456"/>
      <c r="EH147" s="456"/>
      <c r="EI147" s="456"/>
      <c r="EJ147" s="456"/>
      <c r="EK147" s="456"/>
      <c r="EL147" s="456"/>
      <c r="EM147" s="456"/>
      <c r="EN147" s="456"/>
      <c r="EO147" s="456"/>
      <c r="EP147" s="456"/>
      <c r="EQ147" s="456"/>
      <c r="ER147" s="456"/>
      <c r="ES147" s="456"/>
      <c r="ET147" s="456"/>
      <c r="EU147" s="456"/>
      <c r="EV147" s="456"/>
      <c r="EW147" s="456"/>
      <c r="EX147" s="456"/>
      <c r="EY147" s="456"/>
      <c r="EZ147" s="456"/>
      <c r="FA147" s="456"/>
      <c r="FB147" s="456"/>
      <c r="FC147" s="456"/>
      <c r="FD147" s="456"/>
      <c r="FE147" s="456"/>
      <c r="FF147" s="456"/>
      <c r="FG147" s="456"/>
      <c r="FH147" s="456"/>
      <c r="FI147" s="456"/>
      <c r="FJ147" s="456"/>
      <c r="FK147" s="456"/>
      <c r="FL147" s="456"/>
      <c r="FM147" s="456"/>
      <c r="FN147" s="456"/>
      <c r="FO147" s="456"/>
      <c r="FP147" s="456"/>
      <c r="FQ147" s="456"/>
      <c r="FR147" s="456"/>
      <c r="FS147" s="456"/>
      <c r="FT147" s="456"/>
      <c r="FU147" s="456"/>
      <c r="FV147" s="456"/>
      <c r="FW147" s="456"/>
      <c r="FX147" s="456"/>
      <c r="FY147" s="456"/>
      <c r="FZ147" s="456"/>
      <c r="GA147" s="456"/>
      <c r="GB147" s="456"/>
      <c r="GC147" s="456"/>
      <c r="GD147" s="456"/>
      <c r="GE147" s="456"/>
      <c r="GF147" s="456"/>
      <c r="GG147" s="456"/>
      <c r="GH147" s="456"/>
      <c r="GI147" s="456"/>
      <c r="GJ147" s="456"/>
      <c r="GK147" s="456"/>
      <c r="GL147" s="456"/>
      <c r="GM147" s="456"/>
      <c r="GN147" s="456"/>
      <c r="GO147" s="456"/>
      <c r="GP147" s="456"/>
      <c r="GQ147" s="456"/>
      <c r="GR147" s="456"/>
      <c r="GS147" s="456"/>
      <c r="GT147" s="456"/>
      <c r="GU147" s="456"/>
      <c r="GV147" s="456"/>
      <c r="GW147" s="456"/>
      <c r="GX147" s="456"/>
      <c r="GY147" s="456"/>
      <c r="GZ147" s="456"/>
      <c r="HA147" s="456"/>
      <c r="HB147" s="456"/>
      <c r="HC147" s="456"/>
      <c r="HD147" s="456"/>
      <c r="HE147" s="456"/>
      <c r="HF147" s="456"/>
      <c r="HG147" s="456"/>
      <c r="HH147" s="456"/>
      <c r="HI147" s="456"/>
      <c r="HJ147" s="456"/>
      <c r="HK147" s="456"/>
      <c r="HL147" s="456"/>
      <c r="HM147" s="456"/>
      <c r="HN147" s="456"/>
      <c r="HO147" s="456"/>
      <c r="HP147" s="456"/>
      <c r="HQ147" s="456"/>
      <c r="HR147" s="456"/>
      <c r="HS147" s="456"/>
      <c r="HT147" s="456"/>
      <c r="HU147" s="456"/>
      <c r="HV147" s="456"/>
      <c r="HW147" s="456"/>
      <c r="HX147" s="456"/>
      <c r="HY147" s="456"/>
      <c r="HZ147" s="456"/>
      <c r="IA147" s="456"/>
      <c r="IB147" s="456"/>
      <c r="IC147" s="456"/>
      <c r="ID147" s="456"/>
      <c r="IE147" s="456"/>
      <c r="IF147" s="456"/>
      <c r="IG147" s="456"/>
      <c r="IH147" s="456"/>
      <c r="II147" s="456"/>
      <c r="IJ147" s="456"/>
      <c r="IK147" s="456"/>
      <c r="IL147" s="456"/>
      <c r="IM147" s="456"/>
    </row>
    <row r="148" spans="6:247" x14ac:dyDescent="0.2">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c r="AK148" s="456"/>
      <c r="AL148" s="456"/>
      <c r="AM148" s="456"/>
      <c r="AN148" s="456"/>
      <c r="AO148" s="456"/>
      <c r="AP148" s="456"/>
      <c r="AQ148" s="456"/>
      <c r="AR148" s="456"/>
      <c r="AS148" s="456"/>
      <c r="AT148" s="456"/>
      <c r="AU148" s="456"/>
      <c r="AV148" s="456"/>
      <c r="AW148" s="456"/>
      <c r="AX148" s="456"/>
      <c r="AY148" s="456"/>
      <c r="AZ148" s="456"/>
      <c r="BA148" s="456"/>
      <c r="BB148" s="456"/>
      <c r="BC148" s="456"/>
      <c r="BD148" s="456"/>
      <c r="BE148" s="456"/>
      <c r="BF148" s="456"/>
      <c r="BG148" s="456"/>
      <c r="BH148" s="456"/>
      <c r="BI148" s="456"/>
      <c r="BJ148" s="456"/>
      <c r="BK148" s="456"/>
      <c r="BL148" s="456"/>
      <c r="BM148" s="456"/>
      <c r="BN148" s="456"/>
      <c r="BO148" s="456"/>
      <c r="BP148" s="456"/>
      <c r="BQ148" s="456"/>
      <c r="BR148" s="456"/>
      <c r="BS148" s="456"/>
      <c r="BT148" s="456"/>
      <c r="BU148" s="456"/>
      <c r="BV148" s="456"/>
      <c r="BW148" s="456"/>
      <c r="BX148" s="456"/>
      <c r="BY148" s="456"/>
      <c r="BZ148" s="456"/>
      <c r="CA148" s="456"/>
      <c r="CB148" s="456"/>
      <c r="CC148" s="456"/>
      <c r="CD148" s="456"/>
      <c r="CE148" s="456"/>
      <c r="CF148" s="456"/>
      <c r="CG148" s="456"/>
      <c r="CH148" s="456"/>
      <c r="CI148" s="456"/>
      <c r="CJ148" s="456"/>
      <c r="CK148" s="456"/>
      <c r="CL148" s="456"/>
      <c r="CM148" s="456"/>
      <c r="CN148" s="456"/>
      <c r="CO148" s="456"/>
      <c r="CP148" s="456"/>
      <c r="CQ148" s="456"/>
      <c r="CR148" s="456"/>
      <c r="CS148" s="456"/>
      <c r="CT148" s="456"/>
      <c r="CU148" s="456"/>
      <c r="CV148" s="456"/>
      <c r="CW148" s="456"/>
      <c r="CX148" s="456"/>
      <c r="CY148" s="456"/>
      <c r="CZ148" s="456"/>
      <c r="DA148" s="456"/>
      <c r="DB148" s="456"/>
      <c r="DC148" s="456"/>
      <c r="DD148" s="456"/>
      <c r="DE148" s="456"/>
      <c r="DF148" s="456"/>
      <c r="DG148" s="456"/>
      <c r="DH148" s="456"/>
      <c r="DI148" s="456"/>
      <c r="DJ148" s="456"/>
      <c r="DK148" s="456"/>
      <c r="DL148" s="456"/>
      <c r="DM148" s="456"/>
      <c r="DN148" s="456"/>
      <c r="DO148" s="456"/>
      <c r="DP148" s="456"/>
      <c r="DQ148" s="456"/>
      <c r="DR148" s="456"/>
      <c r="DS148" s="456"/>
      <c r="DT148" s="456"/>
      <c r="DU148" s="456"/>
      <c r="DV148" s="456"/>
      <c r="DW148" s="456"/>
      <c r="DX148" s="456"/>
      <c r="DY148" s="456"/>
      <c r="DZ148" s="456"/>
      <c r="EA148" s="456"/>
      <c r="EB148" s="456"/>
      <c r="EC148" s="456"/>
      <c r="ED148" s="456"/>
      <c r="EE148" s="456"/>
      <c r="EF148" s="456"/>
      <c r="EG148" s="456"/>
      <c r="EH148" s="456"/>
      <c r="EI148" s="456"/>
      <c r="EJ148" s="456"/>
      <c r="EK148" s="456"/>
      <c r="EL148" s="456"/>
      <c r="EM148" s="456"/>
      <c r="EN148" s="456"/>
      <c r="EO148" s="456"/>
      <c r="EP148" s="456"/>
      <c r="EQ148" s="456"/>
      <c r="ER148" s="456"/>
      <c r="ES148" s="456"/>
      <c r="ET148" s="456"/>
      <c r="EU148" s="456"/>
      <c r="EV148" s="456"/>
      <c r="EW148" s="456"/>
      <c r="EX148" s="456"/>
      <c r="EY148" s="456"/>
      <c r="EZ148" s="456"/>
      <c r="FA148" s="456"/>
      <c r="FB148" s="456"/>
      <c r="FC148" s="456"/>
      <c r="FD148" s="456"/>
      <c r="FE148" s="456"/>
      <c r="FF148" s="456"/>
      <c r="FG148" s="456"/>
      <c r="FH148" s="456"/>
      <c r="FI148" s="456"/>
      <c r="FJ148" s="456"/>
      <c r="FK148" s="456"/>
      <c r="FL148" s="456"/>
      <c r="FM148" s="456"/>
      <c r="FN148" s="456"/>
      <c r="FO148" s="456"/>
      <c r="FP148" s="456"/>
      <c r="FQ148" s="456"/>
      <c r="FR148" s="456"/>
      <c r="FS148" s="456"/>
      <c r="FT148" s="456"/>
      <c r="FU148" s="456"/>
      <c r="FV148" s="456"/>
      <c r="FW148" s="456"/>
      <c r="FX148" s="456"/>
      <c r="FY148" s="456"/>
      <c r="FZ148" s="456"/>
      <c r="GA148" s="456"/>
      <c r="GB148" s="456"/>
      <c r="GC148" s="456"/>
      <c r="GD148" s="456"/>
      <c r="GE148" s="456"/>
      <c r="GF148" s="456"/>
      <c r="GG148" s="456"/>
      <c r="GH148" s="456"/>
      <c r="GI148" s="456"/>
      <c r="GJ148" s="456"/>
      <c r="GK148" s="456"/>
      <c r="GL148" s="456"/>
      <c r="GM148" s="456"/>
      <c r="GN148" s="456"/>
      <c r="GO148" s="456"/>
      <c r="GP148" s="456"/>
      <c r="GQ148" s="456"/>
      <c r="GR148" s="456"/>
      <c r="GS148" s="456"/>
      <c r="GT148" s="456"/>
      <c r="GU148" s="456"/>
      <c r="GV148" s="456"/>
      <c r="GW148" s="456"/>
      <c r="GX148" s="456"/>
      <c r="GY148" s="456"/>
      <c r="GZ148" s="456"/>
      <c r="HA148" s="456"/>
      <c r="HB148" s="456"/>
      <c r="HC148" s="456"/>
      <c r="HD148" s="456"/>
      <c r="HE148" s="456"/>
      <c r="HF148" s="456"/>
      <c r="HG148" s="456"/>
      <c r="HH148" s="456"/>
      <c r="HI148" s="456"/>
      <c r="HJ148" s="456"/>
      <c r="HK148" s="456"/>
      <c r="HL148" s="456"/>
      <c r="HM148" s="456"/>
      <c r="HN148" s="456"/>
      <c r="HO148" s="456"/>
      <c r="HP148" s="456"/>
      <c r="HQ148" s="456"/>
      <c r="HR148" s="456"/>
      <c r="HS148" s="456"/>
      <c r="HT148" s="456"/>
      <c r="HU148" s="456"/>
      <c r="HV148" s="456"/>
      <c r="HW148" s="456"/>
      <c r="HX148" s="456"/>
      <c r="HY148" s="456"/>
      <c r="HZ148" s="456"/>
      <c r="IA148" s="456"/>
      <c r="IB148" s="456"/>
      <c r="IC148" s="456"/>
      <c r="ID148" s="456"/>
      <c r="IE148" s="456"/>
      <c r="IF148" s="456"/>
      <c r="IG148" s="456"/>
      <c r="IH148" s="456"/>
      <c r="II148" s="456"/>
      <c r="IJ148" s="456"/>
      <c r="IK148" s="456"/>
      <c r="IL148" s="456"/>
      <c r="IM148" s="456"/>
    </row>
    <row r="149" spans="6:247" x14ac:dyDescent="0.2">
      <c r="F149" s="456"/>
      <c r="G149" s="456"/>
      <c r="H149" s="456"/>
      <c r="I149" s="456"/>
      <c r="J149" s="456"/>
      <c r="K149" s="456"/>
      <c r="L149" s="456"/>
      <c r="M149" s="456"/>
      <c r="N149" s="456"/>
      <c r="O149" s="456"/>
      <c r="P149" s="456"/>
      <c r="Q149" s="456"/>
      <c r="R149" s="456"/>
      <c r="S149" s="456"/>
      <c r="T149" s="456"/>
      <c r="U149" s="456"/>
      <c r="V149" s="456"/>
      <c r="W149" s="456"/>
      <c r="X149" s="456"/>
      <c r="Y149" s="456"/>
      <c r="Z149" s="456"/>
      <c r="AA149" s="456"/>
      <c r="AB149" s="456"/>
      <c r="AC149" s="456"/>
      <c r="AD149" s="456"/>
      <c r="AE149" s="456"/>
      <c r="AF149" s="456"/>
      <c r="AG149" s="456"/>
      <c r="AH149" s="456"/>
      <c r="AI149" s="456"/>
      <c r="AJ149" s="456"/>
      <c r="AK149" s="456"/>
      <c r="AL149" s="456"/>
      <c r="AM149" s="456"/>
      <c r="AN149" s="456"/>
      <c r="AO149" s="456"/>
      <c r="AP149" s="456"/>
      <c r="AQ149" s="456"/>
      <c r="AR149" s="456"/>
      <c r="AS149" s="456"/>
      <c r="AT149" s="456"/>
      <c r="AU149" s="456"/>
      <c r="AV149" s="456"/>
      <c r="AW149" s="456"/>
      <c r="AX149" s="456"/>
      <c r="AY149" s="456"/>
      <c r="AZ149" s="456"/>
      <c r="BA149" s="456"/>
      <c r="BB149" s="456"/>
      <c r="BC149" s="456"/>
      <c r="BD149" s="456"/>
      <c r="BE149" s="456"/>
      <c r="BF149" s="456"/>
      <c r="BG149" s="456"/>
      <c r="BH149" s="456"/>
      <c r="BI149" s="456"/>
      <c r="BJ149" s="456"/>
      <c r="BK149" s="456"/>
      <c r="BL149" s="456"/>
      <c r="BM149" s="456"/>
      <c r="BN149" s="456"/>
      <c r="BO149" s="456"/>
      <c r="BP149" s="456"/>
      <c r="BQ149" s="456"/>
      <c r="BR149" s="456"/>
      <c r="BS149" s="456"/>
      <c r="BT149" s="456"/>
      <c r="BU149" s="456"/>
      <c r="BV149" s="456"/>
      <c r="BW149" s="456"/>
      <c r="BX149" s="456"/>
      <c r="BY149" s="456"/>
      <c r="BZ149" s="456"/>
      <c r="CA149" s="456"/>
      <c r="CB149" s="456"/>
      <c r="CC149" s="456"/>
      <c r="CD149" s="456"/>
      <c r="CE149" s="456"/>
      <c r="CF149" s="456"/>
      <c r="CG149" s="456"/>
      <c r="CH149" s="456"/>
      <c r="CI149" s="456"/>
      <c r="CJ149" s="456"/>
      <c r="CK149" s="456"/>
      <c r="CL149" s="456"/>
      <c r="CM149" s="456"/>
      <c r="CN149" s="456"/>
      <c r="CO149" s="456"/>
      <c r="CP149" s="456"/>
      <c r="CQ149" s="456"/>
      <c r="CR149" s="456"/>
      <c r="CS149" s="456"/>
      <c r="CT149" s="456"/>
      <c r="CU149" s="456"/>
      <c r="CV149" s="456"/>
      <c r="CW149" s="456"/>
      <c r="CX149" s="456"/>
      <c r="CY149" s="456"/>
      <c r="CZ149" s="456"/>
      <c r="DA149" s="456"/>
      <c r="DB149" s="456"/>
      <c r="DC149" s="456"/>
      <c r="DD149" s="456"/>
      <c r="DE149" s="456"/>
      <c r="DF149" s="456"/>
      <c r="DG149" s="456"/>
      <c r="DH149" s="456"/>
      <c r="DI149" s="456"/>
      <c r="DJ149" s="456"/>
      <c r="DK149" s="456"/>
      <c r="DL149" s="456"/>
      <c r="DM149" s="456"/>
      <c r="DN149" s="456"/>
      <c r="DO149" s="456"/>
      <c r="DP149" s="456"/>
      <c r="DQ149" s="456"/>
      <c r="DR149" s="456"/>
      <c r="DS149" s="456"/>
      <c r="DT149" s="456"/>
      <c r="DU149" s="456"/>
      <c r="DV149" s="456"/>
      <c r="DW149" s="456"/>
      <c r="DX149" s="456"/>
      <c r="DY149" s="456"/>
      <c r="DZ149" s="456"/>
      <c r="EA149" s="456"/>
      <c r="EB149" s="456"/>
      <c r="EC149" s="456"/>
      <c r="ED149" s="456"/>
      <c r="EE149" s="456"/>
      <c r="EF149" s="456"/>
      <c r="EG149" s="456"/>
      <c r="EH149" s="456"/>
      <c r="EI149" s="456"/>
      <c r="EJ149" s="456"/>
      <c r="EK149" s="456"/>
      <c r="EL149" s="456"/>
      <c r="EM149" s="456"/>
      <c r="EN149" s="456"/>
      <c r="EO149" s="456"/>
      <c r="EP149" s="456"/>
      <c r="EQ149" s="456"/>
      <c r="ER149" s="456"/>
      <c r="ES149" s="456"/>
      <c r="ET149" s="456"/>
      <c r="EU149" s="456"/>
      <c r="EV149" s="456"/>
      <c r="EW149" s="456"/>
      <c r="EX149" s="456"/>
      <c r="EY149" s="456"/>
      <c r="EZ149" s="456"/>
      <c r="FA149" s="456"/>
      <c r="FB149" s="456"/>
      <c r="FC149" s="456"/>
      <c r="FD149" s="456"/>
      <c r="FE149" s="456"/>
      <c r="FF149" s="456"/>
      <c r="FG149" s="456"/>
      <c r="FH149" s="456"/>
      <c r="FI149" s="456"/>
      <c r="FJ149" s="456"/>
      <c r="FK149" s="456"/>
      <c r="FL149" s="456"/>
      <c r="FM149" s="456"/>
      <c r="FN149" s="456"/>
      <c r="FO149" s="456"/>
      <c r="FP149" s="456"/>
      <c r="FQ149" s="456"/>
      <c r="FR149" s="456"/>
      <c r="FS149" s="456"/>
      <c r="FT149" s="456"/>
      <c r="FU149" s="456"/>
      <c r="FV149" s="456"/>
      <c r="FW149" s="456"/>
      <c r="FX149" s="456"/>
      <c r="FY149" s="456"/>
      <c r="FZ149" s="456"/>
      <c r="GA149" s="456"/>
      <c r="GB149" s="456"/>
      <c r="GC149" s="456"/>
      <c r="GD149" s="456"/>
      <c r="GE149" s="456"/>
      <c r="GF149" s="456"/>
      <c r="GG149" s="456"/>
      <c r="GH149" s="456"/>
      <c r="GI149" s="456"/>
      <c r="GJ149" s="456"/>
      <c r="GK149" s="456"/>
      <c r="GL149" s="456"/>
      <c r="GM149" s="456"/>
      <c r="GN149" s="456"/>
      <c r="GO149" s="456"/>
      <c r="GP149" s="456"/>
      <c r="GQ149" s="456"/>
      <c r="GR149" s="456"/>
      <c r="GS149" s="456"/>
      <c r="GT149" s="456"/>
      <c r="GU149" s="456"/>
      <c r="GV149" s="456"/>
      <c r="GW149" s="456"/>
      <c r="GX149" s="456"/>
      <c r="GY149" s="456"/>
      <c r="GZ149" s="456"/>
      <c r="HA149" s="456"/>
      <c r="HB149" s="456"/>
      <c r="HC149" s="456"/>
      <c r="HD149" s="456"/>
      <c r="HE149" s="456"/>
      <c r="HF149" s="456"/>
      <c r="HG149" s="456"/>
      <c r="HH149" s="456"/>
      <c r="HI149" s="456"/>
      <c r="HJ149" s="456"/>
      <c r="HK149" s="456"/>
      <c r="HL149" s="456"/>
      <c r="HM149" s="456"/>
      <c r="HN149" s="456"/>
      <c r="HO149" s="456"/>
      <c r="HP149" s="456"/>
      <c r="HQ149" s="456"/>
      <c r="HR149" s="456"/>
      <c r="HS149" s="456"/>
      <c r="HT149" s="456"/>
      <c r="HU149" s="456"/>
      <c r="HV149" s="456"/>
      <c r="HW149" s="456"/>
      <c r="HX149" s="456"/>
      <c r="HY149" s="456"/>
      <c r="HZ149" s="456"/>
      <c r="IA149" s="456"/>
      <c r="IB149" s="456"/>
      <c r="IC149" s="456"/>
      <c r="ID149" s="456"/>
      <c r="IE149" s="456"/>
      <c r="IF149" s="456"/>
      <c r="IG149" s="456"/>
      <c r="IH149" s="456"/>
      <c r="II149" s="456"/>
      <c r="IJ149" s="456"/>
      <c r="IK149" s="456"/>
      <c r="IL149" s="456"/>
      <c r="IM149" s="456"/>
    </row>
    <row r="150" spans="6:247" x14ac:dyDescent="0.2">
      <c r="F150" s="456"/>
      <c r="G150" s="456"/>
      <c r="H150" s="456"/>
      <c r="I150" s="456"/>
      <c r="J150" s="456"/>
      <c r="K150" s="456"/>
      <c r="L150" s="456"/>
      <c r="M150" s="456"/>
      <c r="N150" s="456"/>
      <c r="O150" s="456"/>
      <c r="P150" s="456"/>
      <c r="Q150" s="456"/>
      <c r="R150" s="456"/>
      <c r="S150" s="456"/>
      <c r="T150" s="456"/>
      <c r="U150" s="456"/>
      <c r="V150" s="456"/>
      <c r="W150" s="456"/>
      <c r="X150" s="456"/>
      <c r="Y150" s="456"/>
      <c r="Z150" s="456"/>
      <c r="AA150" s="456"/>
      <c r="AB150" s="456"/>
      <c r="AC150" s="456"/>
      <c r="AD150" s="456"/>
      <c r="AE150" s="456"/>
      <c r="AF150" s="456"/>
      <c r="AG150" s="456"/>
      <c r="AH150" s="456"/>
      <c r="AI150" s="456"/>
      <c r="AJ150" s="456"/>
      <c r="AK150" s="456"/>
      <c r="AL150" s="456"/>
      <c r="AM150" s="456"/>
      <c r="AN150" s="456"/>
      <c r="AO150" s="456"/>
      <c r="AP150" s="456"/>
      <c r="AQ150" s="456"/>
      <c r="AR150" s="456"/>
      <c r="AS150" s="456"/>
      <c r="AT150" s="456"/>
      <c r="AU150" s="456"/>
      <c r="AV150" s="456"/>
      <c r="AW150" s="456"/>
      <c r="AX150" s="456"/>
      <c r="AY150" s="456"/>
      <c r="AZ150" s="456"/>
      <c r="BA150" s="456"/>
      <c r="BB150" s="456"/>
      <c r="BC150" s="456"/>
      <c r="BD150" s="456"/>
      <c r="BE150" s="456"/>
      <c r="BF150" s="456"/>
      <c r="BG150" s="456"/>
      <c r="BH150" s="456"/>
      <c r="BI150" s="456"/>
      <c r="BJ150" s="456"/>
      <c r="BK150" s="456"/>
      <c r="BL150" s="456"/>
      <c r="BM150" s="456"/>
      <c r="BN150" s="456"/>
      <c r="BO150" s="456"/>
      <c r="BP150" s="456"/>
      <c r="BQ150" s="456"/>
      <c r="BR150" s="456"/>
      <c r="BS150" s="456"/>
      <c r="BT150" s="456"/>
      <c r="BU150" s="456"/>
      <c r="BV150" s="456"/>
      <c r="BW150" s="456"/>
      <c r="BX150" s="456"/>
      <c r="BY150" s="456"/>
      <c r="BZ150" s="456"/>
      <c r="CA150" s="456"/>
      <c r="CB150" s="456"/>
      <c r="CC150" s="456"/>
      <c r="CD150" s="456"/>
      <c r="CE150" s="456"/>
      <c r="CF150" s="456"/>
      <c r="CG150" s="456"/>
      <c r="CH150" s="456"/>
      <c r="CI150" s="456"/>
      <c r="CJ150" s="456"/>
      <c r="CK150" s="456"/>
      <c r="CL150" s="456"/>
      <c r="CM150" s="456"/>
      <c r="CN150" s="456"/>
      <c r="CO150" s="456"/>
      <c r="CP150" s="456"/>
      <c r="CQ150" s="456"/>
      <c r="CR150" s="456"/>
      <c r="CS150" s="456"/>
      <c r="CT150" s="456"/>
      <c r="CU150" s="456"/>
      <c r="CV150" s="456"/>
      <c r="CW150" s="456"/>
      <c r="CX150" s="456"/>
      <c r="CY150" s="456"/>
      <c r="CZ150" s="456"/>
      <c r="DA150" s="456"/>
      <c r="DB150" s="456"/>
      <c r="DC150" s="456"/>
      <c r="DD150" s="456"/>
      <c r="DE150" s="456"/>
      <c r="DF150" s="456"/>
      <c r="DG150" s="456"/>
      <c r="DH150" s="456"/>
      <c r="DI150" s="456"/>
      <c r="DJ150" s="456"/>
      <c r="DK150" s="456"/>
      <c r="DL150" s="456"/>
      <c r="DM150" s="456"/>
      <c r="DN150" s="456"/>
      <c r="DO150" s="456"/>
      <c r="DP150" s="456"/>
      <c r="DQ150" s="456"/>
      <c r="DR150" s="456"/>
      <c r="DS150" s="456"/>
      <c r="DT150" s="456"/>
      <c r="DU150" s="456"/>
      <c r="DV150" s="456"/>
      <c r="DW150" s="456"/>
      <c r="DX150" s="456"/>
      <c r="DY150" s="456"/>
      <c r="DZ150" s="456"/>
      <c r="EA150" s="456"/>
      <c r="EB150" s="456"/>
      <c r="EC150" s="456"/>
      <c r="ED150" s="456"/>
      <c r="EE150" s="456"/>
      <c r="EF150" s="456"/>
      <c r="EG150" s="456"/>
      <c r="EH150" s="456"/>
      <c r="EI150" s="456"/>
      <c r="EJ150" s="456"/>
      <c r="EK150" s="456"/>
      <c r="EL150" s="456"/>
      <c r="EM150" s="456"/>
      <c r="EN150" s="456"/>
      <c r="EO150" s="456"/>
      <c r="EP150" s="456"/>
      <c r="EQ150" s="456"/>
      <c r="ER150" s="456"/>
      <c r="ES150" s="456"/>
      <c r="ET150" s="456"/>
      <c r="EU150" s="456"/>
      <c r="EV150" s="456"/>
      <c r="EW150" s="456"/>
      <c r="EX150" s="456"/>
      <c r="EY150" s="456"/>
      <c r="EZ150" s="456"/>
      <c r="FA150" s="456"/>
      <c r="FB150" s="456"/>
      <c r="FC150" s="456"/>
      <c r="FD150" s="456"/>
      <c r="FE150" s="456"/>
      <c r="FF150" s="456"/>
      <c r="FG150" s="456"/>
      <c r="FH150" s="456"/>
      <c r="FI150" s="456"/>
      <c r="FJ150" s="456"/>
      <c r="FK150" s="456"/>
      <c r="FL150" s="456"/>
      <c r="FM150" s="456"/>
      <c r="FN150" s="456"/>
      <c r="FO150" s="456"/>
      <c r="FP150" s="456"/>
      <c r="FQ150" s="456"/>
      <c r="FR150" s="456"/>
      <c r="FS150" s="456"/>
      <c r="FT150" s="456"/>
      <c r="FU150" s="456"/>
      <c r="FV150" s="456"/>
      <c r="FW150" s="456"/>
      <c r="FX150" s="456"/>
      <c r="FY150" s="456"/>
      <c r="FZ150" s="456"/>
      <c r="GA150" s="456"/>
      <c r="GB150" s="456"/>
      <c r="GC150" s="456"/>
      <c r="GD150" s="456"/>
      <c r="GE150" s="456"/>
      <c r="GF150" s="456"/>
      <c r="GG150" s="456"/>
      <c r="GH150" s="456"/>
      <c r="GI150" s="456"/>
      <c r="GJ150" s="456"/>
      <c r="GK150" s="456"/>
      <c r="GL150" s="456"/>
      <c r="GM150" s="456"/>
      <c r="GN150" s="456"/>
      <c r="GO150" s="456"/>
      <c r="GP150" s="456"/>
      <c r="GQ150" s="456"/>
      <c r="GR150" s="456"/>
      <c r="GS150" s="456"/>
      <c r="GT150" s="456"/>
      <c r="GU150" s="456"/>
      <c r="GV150" s="456"/>
      <c r="GW150" s="456"/>
      <c r="GX150" s="456"/>
      <c r="GY150" s="456"/>
      <c r="GZ150" s="456"/>
      <c r="HA150" s="456"/>
      <c r="HB150" s="456"/>
      <c r="HC150" s="456"/>
      <c r="HD150" s="456"/>
      <c r="HE150" s="456"/>
      <c r="HF150" s="456"/>
      <c r="HG150" s="456"/>
      <c r="HH150" s="456"/>
      <c r="HI150" s="456"/>
      <c r="HJ150" s="456"/>
      <c r="HK150" s="456"/>
      <c r="HL150" s="456"/>
      <c r="HM150" s="456"/>
      <c r="HN150" s="456"/>
      <c r="HO150" s="456"/>
      <c r="HP150" s="456"/>
      <c r="HQ150" s="456"/>
      <c r="HR150" s="456"/>
      <c r="HS150" s="456"/>
      <c r="HT150" s="456"/>
      <c r="HU150" s="456"/>
      <c r="HV150" s="456"/>
      <c r="HW150" s="456"/>
      <c r="HX150" s="456"/>
      <c r="HY150" s="456"/>
      <c r="HZ150" s="456"/>
      <c r="IA150" s="456"/>
      <c r="IB150" s="456"/>
      <c r="IC150" s="456"/>
      <c r="ID150" s="456"/>
      <c r="IE150" s="456"/>
      <c r="IF150" s="456"/>
      <c r="IG150" s="456"/>
      <c r="IH150" s="456"/>
      <c r="II150" s="456"/>
      <c r="IJ150" s="456"/>
      <c r="IK150" s="456"/>
      <c r="IL150" s="456"/>
      <c r="IM150" s="456"/>
    </row>
    <row r="151" spans="6:247" x14ac:dyDescent="0.2">
      <c r="F151" s="456"/>
      <c r="G151" s="456"/>
      <c r="H151" s="456"/>
      <c r="I151" s="456"/>
      <c r="J151" s="456"/>
      <c r="K151" s="456"/>
      <c r="L151" s="456"/>
      <c r="M151" s="456"/>
      <c r="N151" s="456"/>
      <c r="O151" s="456"/>
      <c r="P151" s="456"/>
      <c r="Q151" s="456"/>
      <c r="R151" s="456"/>
      <c r="S151" s="456"/>
      <c r="T151" s="456"/>
      <c r="U151" s="456"/>
      <c r="V151" s="456"/>
      <c r="W151" s="456"/>
      <c r="X151" s="456"/>
      <c r="Y151" s="456"/>
      <c r="Z151" s="456"/>
      <c r="AA151" s="456"/>
      <c r="AB151" s="456"/>
      <c r="AC151" s="456"/>
      <c r="AD151" s="456"/>
      <c r="AE151" s="456"/>
      <c r="AF151" s="456"/>
      <c r="AG151" s="456"/>
      <c r="AH151" s="456"/>
      <c r="AI151" s="456"/>
      <c r="AJ151" s="456"/>
      <c r="AK151" s="456"/>
      <c r="AL151" s="456"/>
      <c r="AM151" s="456"/>
      <c r="AN151" s="456"/>
      <c r="AO151" s="456"/>
      <c r="AP151" s="456"/>
      <c r="AQ151" s="456"/>
      <c r="AR151" s="456"/>
      <c r="AS151" s="456"/>
      <c r="AT151" s="456"/>
      <c r="AU151" s="456"/>
      <c r="AV151" s="456"/>
      <c r="AW151" s="456"/>
      <c r="AX151" s="456"/>
      <c r="AY151" s="456"/>
      <c r="AZ151" s="456"/>
      <c r="BA151" s="456"/>
      <c r="BB151" s="456"/>
      <c r="BC151" s="456"/>
      <c r="BD151" s="456"/>
      <c r="BE151" s="456"/>
      <c r="BF151" s="456"/>
      <c r="BG151" s="456"/>
      <c r="BH151" s="456"/>
      <c r="BI151" s="456"/>
      <c r="BJ151" s="456"/>
      <c r="BK151" s="456"/>
      <c r="BL151" s="456"/>
      <c r="BM151" s="456"/>
      <c r="BN151" s="456"/>
      <c r="BO151" s="456"/>
      <c r="BP151" s="456"/>
      <c r="BQ151" s="456"/>
      <c r="BR151" s="456"/>
      <c r="BS151" s="456"/>
      <c r="BT151" s="456"/>
      <c r="BU151" s="456"/>
      <c r="BV151" s="456"/>
      <c r="BW151" s="456"/>
      <c r="BX151" s="456"/>
      <c r="BY151" s="456"/>
      <c r="BZ151" s="456"/>
      <c r="CA151" s="456"/>
      <c r="CB151" s="456"/>
      <c r="CC151" s="456"/>
      <c r="CD151" s="456"/>
      <c r="CE151" s="456"/>
      <c r="CF151" s="456"/>
      <c r="CG151" s="456"/>
      <c r="CH151" s="456"/>
      <c r="CI151" s="456"/>
      <c r="CJ151" s="456"/>
      <c r="CK151" s="456"/>
      <c r="CL151" s="456"/>
      <c r="CM151" s="456"/>
      <c r="CN151" s="456"/>
      <c r="CO151" s="456"/>
      <c r="CP151" s="456"/>
      <c r="CQ151" s="456"/>
      <c r="CR151" s="456"/>
      <c r="CS151" s="456"/>
      <c r="CT151" s="456"/>
      <c r="CU151" s="456"/>
      <c r="CV151" s="456"/>
      <c r="CW151" s="456"/>
      <c r="CX151" s="456"/>
      <c r="CY151" s="456"/>
      <c r="CZ151" s="456"/>
      <c r="DA151" s="456"/>
      <c r="DB151" s="456"/>
      <c r="DC151" s="456"/>
      <c r="DD151" s="456"/>
      <c r="DE151" s="456"/>
      <c r="DF151" s="456"/>
      <c r="DG151" s="456"/>
      <c r="DH151" s="456"/>
      <c r="DI151" s="456"/>
      <c r="DJ151" s="456"/>
      <c r="DK151" s="456"/>
      <c r="DL151" s="456"/>
      <c r="DM151" s="456"/>
      <c r="DN151" s="456"/>
      <c r="DO151" s="456"/>
      <c r="DP151" s="456"/>
      <c r="DQ151" s="456"/>
      <c r="DR151" s="456"/>
      <c r="DS151" s="456"/>
      <c r="DT151" s="456"/>
      <c r="DU151" s="456"/>
      <c r="DV151" s="456"/>
      <c r="DW151" s="456"/>
      <c r="DX151" s="456"/>
      <c r="DY151" s="456"/>
      <c r="DZ151" s="456"/>
      <c r="EA151" s="456"/>
      <c r="EB151" s="456"/>
      <c r="EC151" s="456"/>
      <c r="ED151" s="456"/>
      <c r="EE151" s="456"/>
      <c r="EF151" s="456"/>
      <c r="EG151" s="456"/>
      <c r="EH151" s="456"/>
      <c r="EI151" s="456"/>
      <c r="EJ151" s="456"/>
      <c r="EK151" s="456"/>
      <c r="EL151" s="456"/>
      <c r="EM151" s="456"/>
      <c r="EN151" s="456"/>
      <c r="EO151" s="456"/>
      <c r="EP151" s="456"/>
      <c r="EQ151" s="456"/>
      <c r="ER151" s="456"/>
      <c r="ES151" s="456"/>
      <c r="ET151" s="456"/>
      <c r="EU151" s="456"/>
      <c r="EV151" s="456"/>
      <c r="EW151" s="456"/>
      <c r="EX151" s="456"/>
      <c r="EY151" s="456"/>
      <c r="EZ151" s="456"/>
      <c r="FA151" s="456"/>
      <c r="FB151" s="456"/>
      <c r="FC151" s="456"/>
      <c r="FD151" s="456"/>
      <c r="FE151" s="456"/>
      <c r="FF151" s="456"/>
      <c r="FG151" s="456"/>
      <c r="FH151" s="456"/>
      <c r="FI151" s="456"/>
      <c r="FJ151" s="456"/>
      <c r="FK151" s="456"/>
      <c r="FL151" s="456"/>
      <c r="FM151" s="456"/>
      <c r="FN151" s="456"/>
      <c r="FO151" s="456"/>
      <c r="FP151" s="456"/>
      <c r="FQ151" s="456"/>
      <c r="FR151" s="456"/>
      <c r="FS151" s="456"/>
      <c r="FT151" s="456"/>
      <c r="FU151" s="456"/>
      <c r="FV151" s="456"/>
      <c r="FW151" s="456"/>
      <c r="FX151" s="456"/>
      <c r="FY151" s="456"/>
      <c r="FZ151" s="456"/>
      <c r="GA151" s="456"/>
      <c r="GB151" s="456"/>
      <c r="GC151" s="456"/>
      <c r="GD151" s="456"/>
      <c r="GE151" s="456"/>
      <c r="GF151" s="456"/>
      <c r="GG151" s="456"/>
      <c r="GH151" s="456"/>
      <c r="GI151" s="456"/>
      <c r="GJ151" s="456"/>
      <c r="GK151" s="456"/>
      <c r="GL151" s="456"/>
      <c r="GM151" s="456"/>
      <c r="GN151" s="456"/>
      <c r="GO151" s="456"/>
      <c r="GP151" s="456"/>
      <c r="GQ151" s="456"/>
      <c r="GR151" s="456"/>
      <c r="GS151" s="456"/>
      <c r="GT151" s="456"/>
      <c r="GU151" s="456"/>
      <c r="GV151" s="456"/>
      <c r="GW151" s="456"/>
      <c r="GX151" s="456"/>
      <c r="GY151" s="456"/>
      <c r="GZ151" s="456"/>
      <c r="HA151" s="456"/>
      <c r="HB151" s="456"/>
      <c r="HC151" s="456"/>
      <c r="HD151" s="456"/>
      <c r="HE151" s="456"/>
      <c r="HF151" s="456"/>
      <c r="HG151" s="456"/>
      <c r="HH151" s="456"/>
      <c r="HI151" s="456"/>
      <c r="HJ151" s="456"/>
      <c r="HK151" s="456"/>
      <c r="HL151" s="456"/>
      <c r="HM151" s="456"/>
      <c r="HN151" s="456"/>
      <c r="HO151" s="456"/>
      <c r="HP151" s="456"/>
      <c r="HQ151" s="456"/>
      <c r="HR151" s="456"/>
      <c r="HS151" s="456"/>
      <c r="HT151" s="456"/>
      <c r="HU151" s="456"/>
      <c r="HV151" s="456"/>
      <c r="HW151" s="456"/>
      <c r="HX151" s="456"/>
      <c r="HY151" s="456"/>
      <c r="HZ151" s="456"/>
      <c r="IA151" s="456"/>
      <c r="IB151" s="456"/>
      <c r="IC151" s="456"/>
      <c r="ID151" s="456"/>
      <c r="IE151" s="456"/>
      <c r="IF151" s="456"/>
      <c r="IG151" s="456"/>
      <c r="IH151" s="456"/>
      <c r="II151" s="456"/>
      <c r="IJ151" s="456"/>
      <c r="IK151" s="456"/>
      <c r="IL151" s="456"/>
      <c r="IM151" s="456"/>
    </row>
    <row r="152" spans="6:247" x14ac:dyDescent="0.2">
      <c r="F152" s="456"/>
      <c r="G152" s="456"/>
      <c r="H152" s="456"/>
      <c r="I152" s="456"/>
      <c r="J152" s="456"/>
      <c r="K152" s="456"/>
      <c r="L152" s="456"/>
      <c r="M152" s="456"/>
      <c r="N152" s="456"/>
      <c r="O152" s="456"/>
      <c r="P152" s="456"/>
      <c r="Q152" s="456"/>
      <c r="R152" s="456"/>
      <c r="S152" s="456"/>
      <c r="T152" s="456"/>
      <c r="U152" s="456"/>
      <c r="V152" s="456"/>
      <c r="W152" s="456"/>
      <c r="X152" s="456"/>
      <c r="Y152" s="456"/>
      <c r="Z152" s="456"/>
      <c r="AA152" s="456"/>
      <c r="AB152" s="456"/>
      <c r="AC152" s="456"/>
      <c r="AD152" s="456"/>
      <c r="AE152" s="456"/>
      <c r="AF152" s="456"/>
      <c r="AG152" s="456"/>
      <c r="AH152" s="456"/>
      <c r="AI152" s="456"/>
      <c r="AJ152" s="456"/>
      <c r="AK152" s="456"/>
      <c r="AL152" s="456"/>
      <c r="AM152" s="456"/>
      <c r="AN152" s="456"/>
      <c r="AO152" s="456"/>
      <c r="AP152" s="456"/>
      <c r="AQ152" s="456"/>
      <c r="AR152" s="456"/>
      <c r="AS152" s="456"/>
      <c r="AT152" s="456"/>
      <c r="AU152" s="456"/>
      <c r="AV152" s="456"/>
      <c r="AW152" s="456"/>
      <c r="AX152" s="456"/>
      <c r="AY152" s="456"/>
      <c r="AZ152" s="456"/>
      <c r="BA152" s="456"/>
      <c r="BB152" s="456"/>
      <c r="BC152" s="456"/>
      <c r="BD152" s="456"/>
      <c r="BE152" s="456"/>
      <c r="BF152" s="456"/>
      <c r="BG152" s="456"/>
      <c r="BH152" s="456"/>
      <c r="BI152" s="456"/>
      <c r="BJ152" s="456"/>
      <c r="BK152" s="456"/>
      <c r="BL152" s="456"/>
      <c r="BM152" s="456"/>
      <c r="BN152" s="456"/>
      <c r="BO152" s="456"/>
      <c r="BP152" s="456"/>
      <c r="BQ152" s="456"/>
      <c r="BR152" s="456"/>
      <c r="BS152" s="456"/>
      <c r="BT152" s="456"/>
      <c r="BU152" s="456"/>
      <c r="BV152" s="456"/>
      <c r="BW152" s="456"/>
      <c r="BX152" s="456"/>
      <c r="BY152" s="456"/>
      <c r="BZ152" s="456"/>
      <c r="CA152" s="456"/>
      <c r="CB152" s="456"/>
      <c r="CC152" s="456"/>
      <c r="CD152" s="456"/>
      <c r="CE152" s="456"/>
      <c r="CF152" s="456"/>
      <c r="CG152" s="456"/>
      <c r="CH152" s="456"/>
      <c r="CI152" s="456"/>
      <c r="CJ152" s="456"/>
      <c r="CK152" s="456"/>
      <c r="CL152" s="456"/>
      <c r="CM152" s="456"/>
      <c r="CN152" s="456"/>
      <c r="CO152" s="456"/>
      <c r="CP152" s="456"/>
      <c r="CQ152" s="456"/>
      <c r="CR152" s="456"/>
      <c r="CS152" s="456"/>
      <c r="CT152" s="456"/>
      <c r="CU152" s="456"/>
      <c r="CV152" s="456"/>
      <c r="CW152" s="456"/>
      <c r="CX152" s="456"/>
      <c r="CY152" s="456"/>
      <c r="CZ152" s="456"/>
      <c r="DA152" s="456"/>
      <c r="DB152" s="456"/>
      <c r="DC152" s="456"/>
      <c r="DD152" s="456"/>
      <c r="DE152" s="456"/>
      <c r="DF152" s="456"/>
      <c r="DG152" s="456"/>
      <c r="DH152" s="456"/>
      <c r="DI152" s="456"/>
      <c r="DJ152" s="456"/>
      <c r="DK152" s="456"/>
      <c r="DL152" s="456"/>
      <c r="DM152" s="456"/>
      <c r="DN152" s="456"/>
      <c r="DO152" s="456"/>
      <c r="DP152" s="456"/>
      <c r="DQ152" s="456"/>
      <c r="DR152" s="456"/>
      <c r="DS152" s="456"/>
      <c r="DT152" s="456"/>
      <c r="DU152" s="456"/>
      <c r="DV152" s="456"/>
      <c r="DW152" s="456"/>
      <c r="DX152" s="456"/>
      <c r="DY152" s="456"/>
      <c r="DZ152" s="456"/>
      <c r="EA152" s="456"/>
      <c r="EB152" s="456"/>
      <c r="EC152" s="456"/>
      <c r="ED152" s="456"/>
      <c r="EE152" s="456"/>
      <c r="EF152" s="456"/>
      <c r="EG152" s="456"/>
      <c r="EH152" s="456"/>
      <c r="EI152" s="456"/>
      <c r="EJ152" s="456"/>
      <c r="EK152" s="456"/>
      <c r="EL152" s="456"/>
      <c r="EM152" s="456"/>
      <c r="EN152" s="456"/>
      <c r="EO152" s="456"/>
      <c r="EP152" s="456"/>
      <c r="EQ152" s="456"/>
      <c r="ER152" s="456"/>
      <c r="ES152" s="456"/>
      <c r="ET152" s="456"/>
      <c r="EU152" s="456"/>
      <c r="EV152" s="456"/>
      <c r="EW152" s="456"/>
      <c r="EX152" s="456"/>
      <c r="EY152" s="456"/>
      <c r="EZ152" s="456"/>
      <c r="FA152" s="456"/>
      <c r="FB152" s="456"/>
      <c r="FC152" s="456"/>
      <c r="FD152" s="456"/>
      <c r="FE152" s="456"/>
      <c r="FF152" s="456"/>
      <c r="FG152" s="456"/>
      <c r="FH152" s="456"/>
      <c r="FI152" s="456"/>
      <c r="FJ152" s="456"/>
      <c r="FK152" s="456"/>
      <c r="FL152" s="456"/>
      <c r="FM152" s="456"/>
      <c r="FN152" s="456"/>
      <c r="FO152" s="456"/>
      <c r="FP152" s="456"/>
      <c r="FQ152" s="456"/>
      <c r="FR152" s="456"/>
      <c r="FS152" s="456"/>
      <c r="FT152" s="456"/>
      <c r="FU152" s="456"/>
      <c r="FV152" s="456"/>
      <c r="FW152" s="456"/>
      <c r="FX152" s="456"/>
      <c r="FY152" s="456"/>
      <c r="FZ152" s="456"/>
      <c r="GA152" s="456"/>
      <c r="GB152" s="456"/>
      <c r="GC152" s="456"/>
      <c r="GD152" s="456"/>
      <c r="GE152" s="456"/>
      <c r="GF152" s="456"/>
      <c r="GG152" s="456"/>
      <c r="GH152" s="456"/>
      <c r="GI152" s="456"/>
      <c r="GJ152" s="456"/>
      <c r="GK152" s="456"/>
      <c r="GL152" s="456"/>
      <c r="GM152" s="456"/>
      <c r="GN152" s="456"/>
      <c r="GO152" s="456"/>
      <c r="GP152" s="456"/>
      <c r="GQ152" s="456"/>
      <c r="GR152" s="456"/>
      <c r="GS152" s="456"/>
      <c r="GT152" s="456"/>
      <c r="GU152" s="456"/>
      <c r="GV152" s="456"/>
      <c r="GW152" s="456"/>
      <c r="GX152" s="456"/>
      <c r="GY152" s="456"/>
      <c r="GZ152" s="456"/>
      <c r="HA152" s="456"/>
      <c r="HB152" s="456"/>
      <c r="HC152" s="456"/>
      <c r="HD152" s="456"/>
      <c r="HE152" s="456"/>
      <c r="HF152" s="456"/>
      <c r="HG152" s="456"/>
      <c r="HH152" s="456"/>
      <c r="HI152" s="456"/>
      <c r="HJ152" s="456"/>
      <c r="HK152" s="456"/>
      <c r="HL152" s="456"/>
      <c r="HM152" s="456"/>
      <c r="HN152" s="456"/>
      <c r="HO152" s="456"/>
      <c r="HP152" s="456"/>
      <c r="HQ152" s="456"/>
      <c r="HR152" s="456"/>
      <c r="HS152" s="456"/>
      <c r="HT152" s="456"/>
      <c r="HU152" s="456"/>
      <c r="HV152" s="456"/>
      <c r="HW152" s="456"/>
      <c r="HX152" s="456"/>
      <c r="HY152" s="456"/>
      <c r="HZ152" s="456"/>
      <c r="IA152" s="456"/>
      <c r="IB152" s="456"/>
      <c r="IC152" s="456"/>
      <c r="ID152" s="456"/>
      <c r="IE152" s="456"/>
      <c r="IF152" s="456"/>
      <c r="IG152" s="456"/>
      <c r="IH152" s="456"/>
      <c r="II152" s="456"/>
      <c r="IJ152" s="456"/>
      <c r="IK152" s="456"/>
      <c r="IL152" s="456"/>
      <c r="IM152" s="456"/>
    </row>
    <row r="153" spans="6:247" x14ac:dyDescent="0.2">
      <c r="F153" s="456"/>
      <c r="G153" s="456"/>
      <c r="H153" s="456"/>
      <c r="I153" s="456"/>
      <c r="J153" s="456"/>
      <c r="K153" s="456"/>
      <c r="L153" s="456"/>
      <c r="M153" s="456"/>
      <c r="N153" s="456"/>
      <c r="O153" s="456"/>
      <c r="P153" s="456"/>
      <c r="Q153" s="456"/>
      <c r="R153" s="456"/>
      <c r="S153" s="456"/>
      <c r="T153" s="456"/>
      <c r="U153" s="456"/>
      <c r="V153" s="456"/>
      <c r="W153" s="456"/>
      <c r="X153" s="456"/>
      <c r="Y153" s="456"/>
      <c r="Z153" s="456"/>
      <c r="AA153" s="456"/>
      <c r="AB153" s="456"/>
      <c r="AC153" s="456"/>
      <c r="AD153" s="456"/>
      <c r="AE153" s="456"/>
      <c r="AF153" s="456"/>
      <c r="AG153" s="456"/>
      <c r="AH153" s="456"/>
      <c r="AI153" s="456"/>
      <c r="AJ153" s="456"/>
      <c r="AK153" s="456"/>
      <c r="AL153" s="456"/>
      <c r="AM153" s="456"/>
      <c r="AN153" s="456"/>
      <c r="AO153" s="456"/>
      <c r="AP153" s="456"/>
      <c r="AQ153" s="456"/>
      <c r="AR153" s="456"/>
      <c r="AS153" s="456"/>
      <c r="AT153" s="456"/>
      <c r="AU153" s="456"/>
      <c r="AV153" s="456"/>
      <c r="AW153" s="456"/>
      <c r="AX153" s="456"/>
      <c r="AY153" s="456"/>
      <c r="AZ153" s="456"/>
      <c r="BA153" s="456"/>
      <c r="BB153" s="456"/>
      <c r="BC153" s="456"/>
      <c r="BD153" s="456"/>
      <c r="BE153" s="456"/>
      <c r="BF153" s="456"/>
      <c r="BG153" s="456"/>
      <c r="BH153" s="456"/>
      <c r="BI153" s="456"/>
      <c r="BJ153" s="456"/>
      <c r="BK153" s="456"/>
      <c r="BL153" s="456"/>
      <c r="BM153" s="456"/>
      <c r="BN153" s="456"/>
      <c r="BO153" s="456"/>
      <c r="BP153" s="456"/>
      <c r="BQ153" s="456"/>
      <c r="BR153" s="456"/>
      <c r="BS153" s="456"/>
      <c r="BT153" s="456"/>
      <c r="BU153" s="456"/>
      <c r="BV153" s="456"/>
      <c r="BW153" s="456"/>
      <c r="BX153" s="456"/>
      <c r="BY153" s="456"/>
      <c r="BZ153" s="456"/>
      <c r="CA153" s="456"/>
      <c r="CB153" s="456"/>
      <c r="CC153" s="456"/>
      <c r="CD153" s="456"/>
      <c r="CE153" s="456"/>
      <c r="CF153" s="456"/>
      <c r="CG153" s="456"/>
      <c r="CH153" s="456"/>
      <c r="CI153" s="456"/>
      <c r="CJ153" s="456"/>
      <c r="CK153" s="456"/>
      <c r="CL153" s="456"/>
      <c r="CM153" s="456"/>
      <c r="CN153" s="456"/>
      <c r="CO153" s="456"/>
      <c r="CP153" s="456"/>
      <c r="CQ153" s="456"/>
      <c r="CR153" s="456"/>
      <c r="CS153" s="456"/>
      <c r="CT153" s="456"/>
      <c r="CU153" s="456"/>
      <c r="CV153" s="456"/>
      <c r="CW153" s="456"/>
      <c r="CX153" s="456"/>
      <c r="CY153" s="456"/>
      <c r="CZ153" s="456"/>
      <c r="DA153" s="456"/>
      <c r="DB153" s="456"/>
      <c r="DC153" s="456"/>
      <c r="DD153" s="456"/>
      <c r="DE153" s="456"/>
      <c r="DF153" s="456"/>
      <c r="DG153" s="456"/>
      <c r="DH153" s="456"/>
      <c r="DI153" s="456"/>
      <c r="DJ153" s="456"/>
      <c r="DK153" s="456"/>
      <c r="DL153" s="456"/>
      <c r="DM153" s="456"/>
      <c r="DN153" s="456"/>
      <c r="DO153" s="456"/>
      <c r="DP153" s="456"/>
      <c r="DQ153" s="456"/>
      <c r="DR153" s="456"/>
      <c r="DS153" s="456"/>
      <c r="DT153" s="456"/>
      <c r="DU153" s="456"/>
      <c r="DV153" s="456"/>
      <c r="DW153" s="456"/>
      <c r="DX153" s="456"/>
      <c r="DY153" s="456"/>
      <c r="DZ153" s="456"/>
      <c r="EA153" s="456"/>
      <c r="EB153" s="456"/>
      <c r="EC153" s="456"/>
      <c r="ED153" s="456"/>
      <c r="EE153" s="456"/>
      <c r="EF153" s="456"/>
      <c r="EG153" s="456"/>
      <c r="EH153" s="456"/>
      <c r="EI153" s="456"/>
      <c r="EJ153" s="456"/>
      <c r="EK153" s="456"/>
      <c r="EL153" s="456"/>
      <c r="EM153" s="456"/>
      <c r="EN153" s="456"/>
      <c r="EO153" s="456"/>
      <c r="EP153" s="456"/>
      <c r="EQ153" s="456"/>
      <c r="ER153" s="456"/>
      <c r="ES153" s="456"/>
      <c r="ET153" s="456"/>
      <c r="EU153" s="456"/>
      <c r="EV153" s="456"/>
      <c r="EW153" s="456"/>
      <c r="EX153" s="456"/>
      <c r="EY153" s="456"/>
      <c r="EZ153" s="456"/>
      <c r="FA153" s="456"/>
      <c r="FB153" s="456"/>
      <c r="FC153" s="456"/>
      <c r="FD153" s="456"/>
      <c r="FE153" s="456"/>
      <c r="FF153" s="456"/>
      <c r="FG153" s="456"/>
      <c r="FH153" s="456"/>
      <c r="FI153" s="456"/>
      <c r="FJ153" s="456"/>
      <c r="FK153" s="456"/>
      <c r="FL153" s="456"/>
      <c r="FM153" s="456"/>
      <c r="FN153" s="456"/>
      <c r="FO153" s="456"/>
      <c r="FP153" s="456"/>
      <c r="FQ153" s="456"/>
      <c r="FR153" s="456"/>
      <c r="FS153" s="456"/>
      <c r="FT153" s="456"/>
      <c r="FU153" s="456"/>
      <c r="FV153" s="456"/>
      <c r="FW153" s="456"/>
      <c r="FX153" s="456"/>
      <c r="FY153" s="456"/>
      <c r="FZ153" s="456"/>
      <c r="GA153" s="456"/>
      <c r="GB153" s="456"/>
      <c r="GC153" s="456"/>
      <c r="GD153" s="456"/>
      <c r="GE153" s="456"/>
      <c r="GF153" s="456"/>
      <c r="GG153" s="456"/>
      <c r="GH153" s="456"/>
      <c r="GI153" s="456"/>
      <c r="GJ153" s="456"/>
      <c r="GK153" s="456"/>
      <c r="GL153" s="456"/>
      <c r="GM153" s="456"/>
      <c r="GN153" s="456"/>
      <c r="GO153" s="456"/>
      <c r="GP153" s="456"/>
      <c r="GQ153" s="456"/>
      <c r="GR153" s="456"/>
      <c r="GS153" s="456"/>
      <c r="GT153" s="456"/>
      <c r="GU153" s="456"/>
      <c r="GV153" s="456"/>
      <c r="GW153" s="456"/>
      <c r="GX153" s="456"/>
      <c r="GY153" s="456"/>
      <c r="GZ153" s="456"/>
      <c r="HA153" s="456"/>
      <c r="HB153" s="456"/>
      <c r="HC153" s="456"/>
      <c r="HD153" s="456"/>
      <c r="HE153" s="456"/>
      <c r="HF153" s="456"/>
      <c r="HG153" s="456"/>
      <c r="HH153" s="456"/>
      <c r="HI153" s="456"/>
      <c r="HJ153" s="456"/>
      <c r="HK153" s="456"/>
      <c r="HL153" s="456"/>
      <c r="HM153" s="456"/>
      <c r="HN153" s="456"/>
      <c r="HO153" s="456"/>
      <c r="HP153" s="456"/>
      <c r="HQ153" s="456"/>
      <c r="HR153" s="456"/>
      <c r="HS153" s="456"/>
      <c r="HT153" s="456"/>
      <c r="HU153" s="456"/>
      <c r="HV153" s="456"/>
      <c r="HW153" s="456"/>
      <c r="HX153" s="456"/>
      <c r="HY153" s="456"/>
      <c r="HZ153" s="456"/>
      <c r="IA153" s="456"/>
      <c r="IB153" s="456"/>
      <c r="IC153" s="456"/>
      <c r="ID153" s="456"/>
      <c r="IE153" s="456"/>
      <c r="IF153" s="456"/>
      <c r="IG153" s="456"/>
      <c r="IH153" s="456"/>
      <c r="II153" s="456"/>
      <c r="IJ153" s="456"/>
      <c r="IK153" s="456"/>
      <c r="IL153" s="456"/>
      <c r="IM153" s="456"/>
    </row>
    <row r="154" spans="6:247" x14ac:dyDescent="0.2">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6"/>
      <c r="AL154" s="456"/>
      <c r="AM154" s="456"/>
      <c r="AN154" s="456"/>
      <c r="AO154" s="456"/>
      <c r="AP154" s="456"/>
      <c r="AQ154" s="456"/>
      <c r="AR154" s="456"/>
      <c r="AS154" s="456"/>
      <c r="AT154" s="456"/>
      <c r="AU154" s="456"/>
      <c r="AV154" s="456"/>
      <c r="AW154" s="456"/>
      <c r="AX154" s="456"/>
      <c r="AY154" s="456"/>
      <c r="AZ154" s="456"/>
      <c r="BA154" s="456"/>
      <c r="BB154" s="456"/>
      <c r="BC154" s="456"/>
      <c r="BD154" s="456"/>
      <c r="BE154" s="456"/>
      <c r="BF154" s="456"/>
      <c r="BG154" s="456"/>
      <c r="BH154" s="456"/>
      <c r="BI154" s="456"/>
      <c r="BJ154" s="456"/>
      <c r="BK154" s="456"/>
      <c r="BL154" s="456"/>
      <c r="BM154" s="456"/>
      <c r="BN154" s="456"/>
      <c r="BO154" s="456"/>
      <c r="BP154" s="456"/>
      <c r="BQ154" s="456"/>
      <c r="BR154" s="456"/>
      <c r="BS154" s="456"/>
      <c r="BT154" s="456"/>
      <c r="BU154" s="456"/>
      <c r="BV154" s="456"/>
      <c r="BW154" s="456"/>
      <c r="BX154" s="456"/>
      <c r="BY154" s="456"/>
      <c r="BZ154" s="456"/>
      <c r="CA154" s="456"/>
      <c r="CB154" s="456"/>
      <c r="CC154" s="456"/>
      <c r="CD154" s="456"/>
      <c r="CE154" s="456"/>
      <c r="CF154" s="456"/>
      <c r="CG154" s="456"/>
      <c r="CH154" s="456"/>
      <c r="CI154" s="456"/>
      <c r="CJ154" s="456"/>
      <c r="CK154" s="456"/>
      <c r="CL154" s="456"/>
      <c r="CM154" s="456"/>
      <c r="CN154" s="456"/>
      <c r="CO154" s="456"/>
      <c r="CP154" s="456"/>
      <c r="CQ154" s="456"/>
      <c r="CR154" s="456"/>
      <c r="CS154" s="456"/>
      <c r="CT154" s="456"/>
      <c r="CU154" s="456"/>
      <c r="CV154" s="456"/>
      <c r="CW154" s="456"/>
      <c r="CX154" s="456"/>
      <c r="CY154" s="456"/>
      <c r="CZ154" s="456"/>
      <c r="DA154" s="456"/>
      <c r="DB154" s="456"/>
      <c r="DC154" s="456"/>
      <c r="DD154" s="456"/>
      <c r="DE154" s="456"/>
      <c r="DF154" s="456"/>
      <c r="DG154" s="456"/>
      <c r="DH154" s="456"/>
      <c r="DI154" s="456"/>
      <c r="DJ154" s="456"/>
      <c r="DK154" s="456"/>
      <c r="DL154" s="456"/>
      <c r="DM154" s="456"/>
      <c r="DN154" s="456"/>
      <c r="DO154" s="456"/>
      <c r="DP154" s="456"/>
      <c r="DQ154" s="456"/>
      <c r="DR154" s="456"/>
      <c r="DS154" s="456"/>
      <c r="DT154" s="456"/>
      <c r="DU154" s="456"/>
      <c r="DV154" s="456"/>
      <c r="DW154" s="456"/>
      <c r="DX154" s="456"/>
      <c r="DY154" s="456"/>
      <c r="DZ154" s="456"/>
      <c r="EA154" s="456"/>
      <c r="EB154" s="456"/>
      <c r="EC154" s="456"/>
      <c r="ED154" s="456"/>
      <c r="EE154" s="456"/>
      <c r="EF154" s="456"/>
      <c r="EG154" s="456"/>
      <c r="EH154" s="456"/>
      <c r="EI154" s="456"/>
      <c r="EJ154" s="456"/>
      <c r="EK154" s="456"/>
      <c r="EL154" s="456"/>
      <c r="EM154" s="456"/>
      <c r="EN154" s="456"/>
      <c r="EO154" s="456"/>
      <c r="EP154" s="456"/>
      <c r="EQ154" s="456"/>
      <c r="ER154" s="456"/>
      <c r="ES154" s="456"/>
      <c r="ET154" s="456"/>
      <c r="EU154" s="456"/>
      <c r="EV154" s="456"/>
      <c r="EW154" s="456"/>
      <c r="EX154" s="456"/>
      <c r="EY154" s="456"/>
      <c r="EZ154" s="456"/>
      <c r="FA154" s="456"/>
      <c r="FB154" s="456"/>
      <c r="FC154" s="456"/>
      <c r="FD154" s="456"/>
      <c r="FE154" s="456"/>
      <c r="FF154" s="456"/>
      <c r="FG154" s="456"/>
      <c r="FH154" s="456"/>
      <c r="FI154" s="456"/>
      <c r="FJ154" s="456"/>
      <c r="FK154" s="456"/>
      <c r="FL154" s="456"/>
      <c r="FM154" s="456"/>
      <c r="FN154" s="456"/>
      <c r="FO154" s="456"/>
      <c r="FP154" s="456"/>
      <c r="FQ154" s="456"/>
      <c r="FR154" s="456"/>
      <c r="FS154" s="456"/>
      <c r="FT154" s="456"/>
      <c r="FU154" s="456"/>
      <c r="FV154" s="456"/>
      <c r="FW154" s="456"/>
      <c r="FX154" s="456"/>
      <c r="FY154" s="456"/>
      <c r="FZ154" s="456"/>
      <c r="GA154" s="456"/>
      <c r="GB154" s="456"/>
      <c r="GC154" s="456"/>
      <c r="GD154" s="456"/>
      <c r="GE154" s="456"/>
      <c r="GF154" s="456"/>
      <c r="GG154" s="456"/>
      <c r="GH154" s="456"/>
      <c r="GI154" s="456"/>
      <c r="GJ154" s="456"/>
      <c r="GK154" s="456"/>
      <c r="GL154" s="456"/>
      <c r="GM154" s="456"/>
      <c r="GN154" s="456"/>
      <c r="GO154" s="456"/>
      <c r="GP154" s="456"/>
      <c r="GQ154" s="456"/>
      <c r="GR154" s="456"/>
      <c r="GS154" s="456"/>
      <c r="GT154" s="456"/>
      <c r="GU154" s="456"/>
      <c r="GV154" s="456"/>
      <c r="GW154" s="456"/>
      <c r="GX154" s="456"/>
      <c r="GY154" s="456"/>
      <c r="GZ154" s="456"/>
      <c r="HA154" s="456"/>
      <c r="HB154" s="456"/>
      <c r="HC154" s="456"/>
      <c r="HD154" s="456"/>
      <c r="HE154" s="456"/>
      <c r="HF154" s="456"/>
      <c r="HG154" s="456"/>
      <c r="HH154" s="456"/>
      <c r="HI154" s="456"/>
      <c r="HJ154" s="456"/>
      <c r="HK154" s="456"/>
      <c r="HL154" s="456"/>
      <c r="HM154" s="456"/>
      <c r="HN154" s="456"/>
      <c r="HO154" s="456"/>
      <c r="HP154" s="456"/>
      <c r="HQ154" s="456"/>
      <c r="HR154" s="456"/>
      <c r="HS154" s="456"/>
      <c r="HT154" s="456"/>
      <c r="HU154" s="456"/>
      <c r="HV154" s="456"/>
      <c r="HW154" s="456"/>
      <c r="HX154" s="456"/>
      <c r="HY154" s="456"/>
      <c r="HZ154" s="456"/>
      <c r="IA154" s="456"/>
      <c r="IB154" s="456"/>
      <c r="IC154" s="456"/>
      <c r="ID154" s="456"/>
      <c r="IE154" s="456"/>
      <c r="IF154" s="456"/>
      <c r="IG154" s="456"/>
      <c r="IH154" s="456"/>
      <c r="II154" s="456"/>
      <c r="IJ154" s="456"/>
      <c r="IK154" s="456"/>
      <c r="IL154" s="456"/>
      <c r="IM154" s="456"/>
    </row>
    <row r="155" spans="6:247" x14ac:dyDescent="0.2">
      <c r="F155" s="456"/>
      <c r="G155" s="456"/>
      <c r="H155" s="456"/>
      <c r="I155" s="456"/>
      <c r="J155" s="456"/>
      <c r="K155" s="456"/>
      <c r="L155" s="456"/>
      <c r="M155" s="456"/>
      <c r="N155" s="456"/>
      <c r="O155" s="456"/>
      <c r="P155" s="456"/>
      <c r="Q155" s="456"/>
      <c r="R155" s="456"/>
      <c r="S155" s="456"/>
      <c r="T155" s="456"/>
      <c r="U155" s="456"/>
      <c r="V155" s="456"/>
      <c r="W155" s="456"/>
      <c r="X155" s="456"/>
      <c r="Y155" s="456"/>
      <c r="Z155" s="456"/>
      <c r="AA155" s="456"/>
      <c r="AB155" s="456"/>
      <c r="AC155" s="456"/>
      <c r="AD155" s="456"/>
      <c r="AE155" s="456"/>
      <c r="AF155" s="456"/>
      <c r="AG155" s="456"/>
      <c r="AH155" s="456"/>
      <c r="AI155" s="456"/>
      <c r="AJ155" s="456"/>
      <c r="AK155" s="456"/>
      <c r="AL155" s="456"/>
      <c r="AM155" s="456"/>
      <c r="AN155" s="456"/>
      <c r="AO155" s="456"/>
      <c r="AP155" s="456"/>
      <c r="AQ155" s="456"/>
      <c r="AR155" s="456"/>
      <c r="AS155" s="456"/>
      <c r="AT155" s="456"/>
      <c r="AU155" s="456"/>
      <c r="AV155" s="456"/>
      <c r="AW155" s="456"/>
      <c r="AX155" s="456"/>
      <c r="AY155" s="456"/>
      <c r="AZ155" s="456"/>
      <c r="BA155" s="456"/>
      <c r="BB155" s="456"/>
      <c r="BC155" s="456"/>
      <c r="BD155" s="456"/>
      <c r="BE155" s="456"/>
      <c r="BF155" s="456"/>
      <c r="BG155" s="456"/>
      <c r="BH155" s="456"/>
      <c r="BI155" s="456"/>
      <c r="BJ155" s="456"/>
      <c r="BK155" s="456"/>
      <c r="BL155" s="456"/>
      <c r="BM155" s="456"/>
      <c r="BN155" s="456"/>
      <c r="BO155" s="456"/>
      <c r="BP155" s="456"/>
      <c r="BQ155" s="456"/>
      <c r="BR155" s="456"/>
      <c r="BS155" s="456"/>
      <c r="BT155" s="456"/>
      <c r="BU155" s="456"/>
      <c r="BV155" s="456"/>
      <c r="BW155" s="456"/>
      <c r="BX155" s="456"/>
      <c r="BY155" s="456"/>
      <c r="BZ155" s="456"/>
      <c r="CA155" s="456"/>
      <c r="CB155" s="456"/>
      <c r="CC155" s="456"/>
      <c r="CD155" s="456"/>
      <c r="CE155" s="456"/>
      <c r="CF155" s="456"/>
      <c r="CG155" s="456"/>
      <c r="CH155" s="456"/>
      <c r="CI155" s="456"/>
      <c r="CJ155" s="456"/>
      <c r="CK155" s="456"/>
      <c r="CL155" s="456"/>
      <c r="CM155" s="456"/>
      <c r="CN155" s="456"/>
      <c r="CO155" s="456"/>
      <c r="CP155" s="456"/>
      <c r="CQ155" s="456"/>
      <c r="CR155" s="456"/>
      <c r="CS155" s="456"/>
      <c r="CT155" s="456"/>
      <c r="CU155" s="456"/>
      <c r="CV155" s="456"/>
      <c r="CW155" s="456"/>
      <c r="CX155" s="456"/>
      <c r="CY155" s="456"/>
      <c r="CZ155" s="456"/>
      <c r="DA155" s="456"/>
      <c r="DB155" s="456"/>
      <c r="DC155" s="456"/>
      <c r="DD155" s="456"/>
      <c r="DE155" s="456"/>
      <c r="DF155" s="456"/>
      <c r="DG155" s="456"/>
      <c r="DH155" s="456"/>
      <c r="DI155" s="456"/>
      <c r="DJ155" s="456"/>
      <c r="DK155" s="456"/>
      <c r="DL155" s="456"/>
      <c r="DM155" s="456"/>
      <c r="DN155" s="456"/>
      <c r="DO155" s="456"/>
      <c r="DP155" s="456"/>
      <c r="DQ155" s="456"/>
      <c r="DR155" s="456"/>
      <c r="DS155" s="456"/>
      <c r="DT155" s="456"/>
      <c r="DU155" s="456"/>
      <c r="DV155" s="456"/>
      <c r="DW155" s="456"/>
      <c r="DX155" s="456"/>
      <c r="DY155" s="456"/>
      <c r="DZ155" s="456"/>
      <c r="EA155" s="456"/>
      <c r="EB155" s="456"/>
      <c r="EC155" s="456"/>
      <c r="ED155" s="456"/>
      <c r="EE155" s="456"/>
      <c r="EF155" s="456"/>
      <c r="EG155" s="456"/>
      <c r="EH155" s="456"/>
      <c r="EI155" s="456"/>
      <c r="EJ155" s="456"/>
      <c r="EK155" s="456"/>
      <c r="EL155" s="456"/>
      <c r="EM155" s="456"/>
      <c r="EN155" s="456"/>
      <c r="EO155" s="456"/>
      <c r="EP155" s="456"/>
      <c r="EQ155" s="456"/>
      <c r="ER155" s="456"/>
      <c r="ES155" s="456"/>
      <c r="ET155" s="456"/>
      <c r="EU155" s="456"/>
      <c r="EV155" s="456"/>
      <c r="EW155" s="456"/>
      <c r="EX155" s="456"/>
      <c r="EY155" s="456"/>
      <c r="EZ155" s="456"/>
      <c r="FA155" s="456"/>
      <c r="FB155" s="456"/>
      <c r="FC155" s="456"/>
      <c r="FD155" s="456"/>
      <c r="FE155" s="456"/>
      <c r="FF155" s="456"/>
      <c r="FG155" s="456"/>
      <c r="FH155" s="456"/>
      <c r="FI155" s="456"/>
      <c r="FJ155" s="456"/>
      <c r="FK155" s="456"/>
      <c r="FL155" s="456"/>
      <c r="FM155" s="456"/>
      <c r="FN155" s="456"/>
      <c r="FO155" s="456"/>
      <c r="FP155" s="456"/>
      <c r="FQ155" s="456"/>
      <c r="FR155" s="456"/>
      <c r="FS155" s="456"/>
      <c r="FT155" s="456"/>
      <c r="FU155" s="456"/>
      <c r="FV155" s="456"/>
      <c r="FW155" s="456"/>
      <c r="FX155" s="456"/>
      <c r="FY155" s="456"/>
      <c r="FZ155" s="456"/>
      <c r="GA155" s="456"/>
      <c r="GB155" s="456"/>
      <c r="GC155" s="456"/>
      <c r="GD155" s="456"/>
      <c r="GE155" s="456"/>
      <c r="GF155" s="456"/>
      <c r="GG155" s="456"/>
      <c r="GH155" s="456"/>
      <c r="GI155" s="456"/>
      <c r="GJ155" s="456"/>
      <c r="GK155" s="456"/>
      <c r="GL155" s="456"/>
      <c r="GM155" s="456"/>
      <c r="GN155" s="456"/>
      <c r="GO155" s="456"/>
      <c r="GP155" s="456"/>
      <c r="GQ155" s="456"/>
      <c r="GR155" s="456"/>
      <c r="GS155" s="456"/>
      <c r="GT155" s="456"/>
      <c r="GU155" s="456"/>
      <c r="GV155" s="456"/>
      <c r="GW155" s="456"/>
      <c r="GX155" s="456"/>
      <c r="GY155" s="456"/>
      <c r="GZ155" s="456"/>
      <c r="HA155" s="456"/>
      <c r="HB155" s="456"/>
      <c r="HC155" s="456"/>
      <c r="HD155" s="456"/>
      <c r="HE155" s="456"/>
      <c r="HF155" s="456"/>
      <c r="HG155" s="456"/>
      <c r="HH155" s="456"/>
      <c r="HI155" s="456"/>
      <c r="HJ155" s="456"/>
      <c r="HK155" s="456"/>
      <c r="HL155" s="456"/>
      <c r="HM155" s="456"/>
      <c r="HN155" s="456"/>
      <c r="HO155" s="456"/>
      <c r="HP155" s="456"/>
      <c r="HQ155" s="456"/>
      <c r="HR155" s="456"/>
      <c r="HS155" s="456"/>
      <c r="HT155" s="456"/>
      <c r="HU155" s="456"/>
      <c r="HV155" s="456"/>
      <c r="HW155" s="456"/>
      <c r="HX155" s="456"/>
      <c r="HY155" s="456"/>
      <c r="HZ155" s="456"/>
      <c r="IA155" s="456"/>
      <c r="IB155" s="456"/>
      <c r="IC155" s="456"/>
      <c r="ID155" s="456"/>
      <c r="IE155" s="456"/>
      <c r="IF155" s="456"/>
      <c r="IG155" s="456"/>
      <c r="IH155" s="456"/>
      <c r="II155" s="456"/>
      <c r="IJ155" s="456"/>
      <c r="IK155" s="456"/>
      <c r="IL155" s="456"/>
      <c r="IM155" s="456"/>
    </row>
    <row r="156" spans="6:247" x14ac:dyDescent="0.2">
      <c r="F156" s="456"/>
      <c r="G156" s="456"/>
      <c r="H156" s="456"/>
      <c r="I156" s="456"/>
      <c r="J156" s="456"/>
      <c r="K156" s="456"/>
      <c r="L156" s="456"/>
      <c r="M156" s="456"/>
      <c r="N156" s="456"/>
      <c r="O156" s="456"/>
      <c r="P156" s="456"/>
      <c r="Q156" s="456"/>
      <c r="R156" s="456"/>
      <c r="S156" s="456"/>
      <c r="T156" s="456"/>
      <c r="U156" s="456"/>
      <c r="V156" s="456"/>
      <c r="W156" s="456"/>
      <c r="X156" s="456"/>
      <c r="Y156" s="456"/>
      <c r="Z156" s="456"/>
      <c r="AA156" s="456"/>
      <c r="AB156" s="456"/>
      <c r="AC156" s="456"/>
      <c r="AD156" s="456"/>
      <c r="AE156" s="456"/>
      <c r="AF156" s="456"/>
      <c r="AG156" s="456"/>
      <c r="AH156" s="456"/>
      <c r="AI156" s="456"/>
      <c r="AJ156" s="456"/>
      <c r="AK156" s="456"/>
      <c r="AL156" s="456"/>
      <c r="AM156" s="456"/>
      <c r="AN156" s="456"/>
      <c r="AO156" s="456"/>
      <c r="AP156" s="456"/>
      <c r="AQ156" s="456"/>
      <c r="AR156" s="456"/>
      <c r="AS156" s="456"/>
      <c r="AT156" s="456"/>
      <c r="AU156" s="456"/>
      <c r="AV156" s="456"/>
      <c r="AW156" s="456"/>
      <c r="AX156" s="456"/>
      <c r="AY156" s="456"/>
      <c r="AZ156" s="456"/>
      <c r="BA156" s="456"/>
      <c r="BB156" s="456"/>
      <c r="BC156" s="456"/>
      <c r="BD156" s="456"/>
      <c r="BE156" s="456"/>
      <c r="BF156" s="456"/>
      <c r="BG156" s="456"/>
      <c r="BH156" s="456"/>
      <c r="BI156" s="456"/>
      <c r="BJ156" s="456"/>
      <c r="BK156" s="456"/>
      <c r="BL156" s="456"/>
      <c r="BM156" s="456"/>
      <c r="BN156" s="456"/>
      <c r="BO156" s="456"/>
      <c r="BP156" s="456"/>
      <c r="BQ156" s="456"/>
      <c r="BR156" s="456"/>
      <c r="BS156" s="456"/>
      <c r="BT156" s="456"/>
      <c r="BU156" s="456"/>
      <c r="BV156" s="456"/>
      <c r="BW156" s="456"/>
      <c r="BX156" s="456"/>
      <c r="BY156" s="456"/>
      <c r="BZ156" s="456"/>
      <c r="CA156" s="456"/>
      <c r="CB156" s="456"/>
      <c r="CC156" s="456"/>
      <c r="CD156" s="456"/>
      <c r="CE156" s="456"/>
      <c r="CF156" s="456"/>
      <c r="CG156" s="456"/>
      <c r="CH156" s="456"/>
      <c r="CI156" s="456"/>
      <c r="CJ156" s="456"/>
      <c r="CK156" s="456"/>
      <c r="CL156" s="456"/>
      <c r="CM156" s="456"/>
      <c r="CN156" s="456"/>
      <c r="CO156" s="456"/>
      <c r="CP156" s="456"/>
      <c r="CQ156" s="456"/>
      <c r="CR156" s="456"/>
      <c r="CS156" s="456"/>
      <c r="CT156" s="456"/>
      <c r="CU156" s="456"/>
      <c r="CV156" s="456"/>
      <c r="CW156" s="456"/>
      <c r="CX156" s="456"/>
      <c r="CY156" s="456"/>
      <c r="CZ156" s="456"/>
      <c r="DA156" s="456"/>
      <c r="DB156" s="456"/>
      <c r="DC156" s="456"/>
      <c r="DD156" s="456"/>
      <c r="DE156" s="456"/>
      <c r="DF156" s="456"/>
      <c r="DG156" s="456"/>
      <c r="DH156" s="456"/>
      <c r="DI156" s="456"/>
      <c r="DJ156" s="456"/>
      <c r="DK156" s="456"/>
      <c r="DL156" s="456"/>
      <c r="DM156" s="456"/>
      <c r="DN156" s="456"/>
      <c r="DO156" s="456"/>
      <c r="DP156" s="456"/>
      <c r="DQ156" s="456"/>
      <c r="DR156" s="456"/>
      <c r="DS156" s="456"/>
      <c r="DT156" s="456"/>
      <c r="DU156" s="456"/>
      <c r="DV156" s="456"/>
      <c r="DW156" s="456"/>
      <c r="DX156" s="456"/>
      <c r="DY156" s="456"/>
      <c r="DZ156" s="456"/>
      <c r="EA156" s="456"/>
      <c r="EB156" s="456"/>
      <c r="EC156" s="456"/>
      <c r="ED156" s="456"/>
      <c r="EE156" s="456"/>
      <c r="EF156" s="456"/>
      <c r="EG156" s="456"/>
      <c r="EH156" s="456"/>
      <c r="EI156" s="456"/>
      <c r="EJ156" s="456"/>
      <c r="EK156" s="456"/>
      <c r="EL156" s="456"/>
      <c r="EM156" s="456"/>
      <c r="EN156" s="456"/>
      <c r="EO156" s="456"/>
      <c r="EP156" s="456"/>
      <c r="EQ156" s="456"/>
      <c r="ER156" s="456"/>
      <c r="ES156" s="456"/>
      <c r="ET156" s="456"/>
      <c r="EU156" s="456"/>
      <c r="EV156" s="456"/>
      <c r="EW156" s="456"/>
      <c r="EX156" s="456"/>
      <c r="EY156" s="456"/>
      <c r="EZ156" s="456"/>
      <c r="FA156" s="456"/>
      <c r="FB156" s="456"/>
      <c r="FC156" s="456"/>
      <c r="FD156" s="456"/>
      <c r="FE156" s="456"/>
      <c r="FF156" s="456"/>
      <c r="FG156" s="456"/>
      <c r="FH156" s="456"/>
      <c r="FI156" s="456"/>
      <c r="FJ156" s="456"/>
      <c r="FK156" s="456"/>
      <c r="FL156" s="456"/>
      <c r="FM156" s="456"/>
      <c r="FN156" s="456"/>
      <c r="FO156" s="456"/>
      <c r="FP156" s="456"/>
      <c r="FQ156" s="456"/>
      <c r="FR156" s="456"/>
      <c r="FS156" s="456"/>
      <c r="FT156" s="456"/>
      <c r="FU156" s="456"/>
      <c r="FV156" s="456"/>
      <c r="FW156" s="456"/>
      <c r="FX156" s="456"/>
      <c r="FY156" s="456"/>
      <c r="FZ156" s="456"/>
      <c r="GA156" s="456"/>
      <c r="GB156" s="456"/>
      <c r="GC156" s="456"/>
      <c r="GD156" s="456"/>
      <c r="GE156" s="456"/>
      <c r="GF156" s="456"/>
      <c r="GG156" s="456"/>
      <c r="GH156" s="456"/>
      <c r="GI156" s="456"/>
      <c r="GJ156" s="456"/>
      <c r="GK156" s="456"/>
      <c r="GL156" s="456"/>
      <c r="GM156" s="456"/>
      <c r="GN156" s="456"/>
      <c r="GO156" s="456"/>
      <c r="GP156" s="456"/>
      <c r="GQ156" s="456"/>
      <c r="GR156" s="456"/>
      <c r="GS156" s="456"/>
      <c r="GT156" s="456"/>
      <c r="GU156" s="456"/>
      <c r="GV156" s="456"/>
      <c r="GW156" s="456"/>
      <c r="GX156" s="456"/>
      <c r="GY156" s="456"/>
      <c r="GZ156" s="456"/>
      <c r="HA156" s="456"/>
      <c r="HB156" s="456"/>
      <c r="HC156" s="456"/>
      <c r="HD156" s="456"/>
      <c r="HE156" s="456"/>
      <c r="HF156" s="456"/>
      <c r="HG156" s="456"/>
      <c r="HH156" s="456"/>
      <c r="HI156" s="456"/>
      <c r="HJ156" s="456"/>
      <c r="HK156" s="456"/>
      <c r="HL156" s="456"/>
      <c r="HM156" s="456"/>
      <c r="HN156" s="456"/>
      <c r="HO156" s="456"/>
      <c r="HP156" s="456"/>
      <c r="HQ156" s="456"/>
      <c r="HR156" s="456"/>
      <c r="HS156" s="456"/>
      <c r="HT156" s="456"/>
      <c r="HU156" s="456"/>
      <c r="HV156" s="456"/>
      <c r="HW156" s="456"/>
      <c r="HX156" s="456"/>
      <c r="HY156" s="456"/>
      <c r="HZ156" s="456"/>
      <c r="IA156" s="456"/>
      <c r="IB156" s="456"/>
      <c r="IC156" s="456"/>
      <c r="ID156" s="456"/>
      <c r="IE156" s="456"/>
      <c r="IF156" s="456"/>
      <c r="IG156" s="456"/>
      <c r="IH156" s="456"/>
      <c r="II156" s="456"/>
      <c r="IJ156" s="456"/>
      <c r="IK156" s="456"/>
      <c r="IL156" s="456"/>
      <c r="IM156" s="456"/>
    </row>
    <row r="157" spans="6:247" x14ac:dyDescent="0.2">
      <c r="F157" s="456"/>
      <c r="G157" s="456"/>
      <c r="H157" s="456"/>
      <c r="I157" s="456"/>
      <c r="J157" s="456"/>
      <c r="K157" s="456"/>
      <c r="L157" s="456"/>
      <c r="M157" s="456"/>
      <c r="N157" s="456"/>
      <c r="O157" s="456"/>
      <c r="P157" s="456"/>
      <c r="Q157" s="456"/>
      <c r="R157" s="456"/>
      <c r="S157" s="456"/>
      <c r="T157" s="456"/>
      <c r="U157" s="456"/>
      <c r="V157" s="456"/>
      <c r="W157" s="456"/>
      <c r="X157" s="456"/>
      <c r="Y157" s="456"/>
      <c r="Z157" s="456"/>
      <c r="AA157" s="456"/>
      <c r="AB157" s="456"/>
      <c r="AC157" s="456"/>
      <c r="AD157" s="456"/>
      <c r="AE157" s="456"/>
      <c r="AF157" s="456"/>
      <c r="AG157" s="456"/>
      <c r="AH157" s="456"/>
      <c r="AI157" s="456"/>
      <c r="AJ157" s="456"/>
      <c r="AK157" s="456"/>
      <c r="AL157" s="456"/>
      <c r="AM157" s="456"/>
      <c r="AN157" s="456"/>
      <c r="AO157" s="456"/>
      <c r="AP157" s="456"/>
      <c r="AQ157" s="456"/>
      <c r="AR157" s="456"/>
      <c r="AS157" s="456"/>
      <c r="AT157" s="456"/>
      <c r="AU157" s="456"/>
      <c r="AV157" s="456"/>
      <c r="AW157" s="456"/>
      <c r="AX157" s="456"/>
      <c r="AY157" s="456"/>
      <c r="AZ157" s="456"/>
      <c r="BA157" s="456"/>
      <c r="BB157" s="456"/>
      <c r="BC157" s="456"/>
      <c r="BD157" s="456"/>
      <c r="BE157" s="456"/>
      <c r="BF157" s="456"/>
      <c r="BG157" s="456"/>
      <c r="BH157" s="456"/>
      <c r="BI157" s="456"/>
      <c r="BJ157" s="456"/>
      <c r="BK157" s="456"/>
      <c r="BL157" s="456"/>
      <c r="BM157" s="456"/>
      <c r="BN157" s="456"/>
      <c r="BO157" s="456"/>
      <c r="BP157" s="456"/>
      <c r="BQ157" s="456"/>
      <c r="BR157" s="456"/>
      <c r="BS157" s="456"/>
      <c r="BT157" s="456"/>
      <c r="BU157" s="456"/>
      <c r="BV157" s="456"/>
      <c r="BW157" s="456"/>
      <c r="BX157" s="456"/>
      <c r="BY157" s="456"/>
      <c r="BZ157" s="456"/>
      <c r="CA157" s="456"/>
      <c r="CB157" s="456"/>
      <c r="CC157" s="456"/>
      <c r="CD157" s="456"/>
      <c r="CE157" s="456"/>
      <c r="CF157" s="456"/>
      <c r="CG157" s="456"/>
      <c r="CH157" s="456"/>
      <c r="CI157" s="456"/>
      <c r="CJ157" s="456"/>
      <c r="CK157" s="456"/>
      <c r="CL157" s="456"/>
      <c r="CM157" s="456"/>
      <c r="CN157" s="456"/>
      <c r="CO157" s="456"/>
      <c r="CP157" s="456"/>
      <c r="CQ157" s="456"/>
      <c r="CR157" s="456"/>
      <c r="CS157" s="456"/>
      <c r="CT157" s="456"/>
      <c r="CU157" s="456"/>
      <c r="CV157" s="456"/>
      <c r="CW157" s="456"/>
      <c r="CX157" s="456"/>
      <c r="CY157" s="456"/>
      <c r="CZ157" s="456"/>
      <c r="DA157" s="456"/>
      <c r="DB157" s="456"/>
      <c r="DC157" s="456"/>
      <c r="DD157" s="456"/>
      <c r="DE157" s="456"/>
      <c r="DF157" s="456"/>
      <c r="DG157" s="456"/>
      <c r="DH157" s="456"/>
      <c r="DI157" s="456"/>
      <c r="DJ157" s="456"/>
      <c r="DK157" s="456"/>
      <c r="DL157" s="456"/>
      <c r="DM157" s="456"/>
      <c r="DN157" s="456"/>
      <c r="DO157" s="456"/>
      <c r="DP157" s="456"/>
      <c r="DQ157" s="456"/>
      <c r="DR157" s="456"/>
      <c r="DS157" s="456"/>
      <c r="DT157" s="456"/>
      <c r="DU157" s="456"/>
      <c r="DV157" s="456"/>
      <c r="DW157" s="456"/>
      <c r="DX157" s="456"/>
      <c r="DY157" s="456"/>
      <c r="DZ157" s="456"/>
      <c r="EA157" s="456"/>
      <c r="EB157" s="456"/>
      <c r="EC157" s="456"/>
      <c r="ED157" s="456"/>
      <c r="EE157" s="456"/>
      <c r="EF157" s="456"/>
      <c r="EG157" s="456"/>
      <c r="EH157" s="456"/>
      <c r="EI157" s="456"/>
      <c r="EJ157" s="456"/>
      <c r="EK157" s="456"/>
      <c r="EL157" s="456"/>
      <c r="EM157" s="456"/>
      <c r="EN157" s="456"/>
      <c r="EO157" s="456"/>
      <c r="EP157" s="456"/>
      <c r="EQ157" s="456"/>
      <c r="ER157" s="456"/>
      <c r="ES157" s="456"/>
      <c r="ET157" s="456"/>
      <c r="EU157" s="456"/>
      <c r="EV157" s="456"/>
      <c r="EW157" s="456"/>
      <c r="EX157" s="456"/>
      <c r="EY157" s="456"/>
      <c r="EZ157" s="456"/>
      <c r="FA157" s="456"/>
      <c r="FB157" s="456"/>
      <c r="FC157" s="456"/>
      <c r="FD157" s="456"/>
      <c r="FE157" s="456"/>
      <c r="FF157" s="456"/>
      <c r="FG157" s="456"/>
      <c r="FH157" s="456"/>
      <c r="FI157" s="456"/>
      <c r="FJ157" s="456"/>
      <c r="FK157" s="456"/>
      <c r="FL157" s="456"/>
      <c r="FM157" s="456"/>
      <c r="FN157" s="456"/>
      <c r="FO157" s="456"/>
      <c r="FP157" s="456"/>
      <c r="FQ157" s="456"/>
      <c r="FR157" s="456"/>
      <c r="FS157" s="456"/>
      <c r="FT157" s="456"/>
      <c r="FU157" s="456"/>
      <c r="FV157" s="456"/>
      <c r="FW157" s="456"/>
      <c r="FX157" s="456"/>
      <c r="FY157" s="456"/>
      <c r="FZ157" s="456"/>
      <c r="GA157" s="456"/>
      <c r="GB157" s="456"/>
      <c r="GC157" s="456"/>
      <c r="GD157" s="456"/>
      <c r="GE157" s="456"/>
      <c r="GF157" s="456"/>
      <c r="GG157" s="456"/>
      <c r="GH157" s="456"/>
      <c r="GI157" s="456"/>
      <c r="GJ157" s="456"/>
      <c r="GK157" s="456"/>
      <c r="GL157" s="456"/>
      <c r="GM157" s="456"/>
      <c r="GN157" s="456"/>
      <c r="GO157" s="456"/>
      <c r="GP157" s="456"/>
      <c r="GQ157" s="456"/>
      <c r="GR157" s="456"/>
      <c r="GS157" s="456"/>
      <c r="GT157" s="456"/>
      <c r="GU157" s="456"/>
      <c r="GV157" s="456"/>
      <c r="GW157" s="456"/>
      <c r="GX157" s="456"/>
      <c r="GY157" s="456"/>
      <c r="GZ157" s="456"/>
      <c r="HA157" s="456"/>
      <c r="HB157" s="456"/>
      <c r="HC157" s="456"/>
      <c r="HD157" s="456"/>
      <c r="HE157" s="456"/>
      <c r="HF157" s="456"/>
      <c r="HG157" s="456"/>
      <c r="HH157" s="456"/>
      <c r="HI157" s="456"/>
      <c r="HJ157" s="456"/>
      <c r="HK157" s="456"/>
      <c r="HL157" s="456"/>
      <c r="HM157" s="456"/>
      <c r="HN157" s="456"/>
      <c r="HO157" s="456"/>
      <c r="HP157" s="456"/>
      <c r="HQ157" s="456"/>
      <c r="HR157" s="456"/>
      <c r="HS157" s="456"/>
      <c r="HT157" s="456"/>
      <c r="HU157" s="456"/>
      <c r="HV157" s="456"/>
      <c r="HW157" s="456"/>
      <c r="HX157" s="456"/>
      <c r="HY157" s="456"/>
      <c r="HZ157" s="456"/>
      <c r="IA157" s="456"/>
      <c r="IB157" s="456"/>
      <c r="IC157" s="456"/>
      <c r="ID157" s="456"/>
      <c r="IE157" s="456"/>
      <c r="IF157" s="456"/>
      <c r="IG157" s="456"/>
      <c r="IH157" s="456"/>
      <c r="II157" s="456"/>
      <c r="IJ157" s="456"/>
      <c r="IK157" s="456"/>
      <c r="IL157" s="456"/>
      <c r="IM157" s="456"/>
    </row>
    <row r="158" spans="6:247" x14ac:dyDescent="0.2">
      <c r="F158" s="456"/>
      <c r="G158" s="456"/>
      <c r="H158" s="456"/>
      <c r="I158" s="456"/>
      <c r="J158" s="456"/>
      <c r="K158" s="456"/>
      <c r="L158" s="456"/>
      <c r="M158" s="456"/>
      <c r="N158" s="456"/>
      <c r="O158" s="456"/>
      <c r="P158" s="456"/>
      <c r="Q158" s="456"/>
      <c r="R158" s="456"/>
      <c r="S158" s="456"/>
      <c r="T158" s="456"/>
      <c r="U158" s="456"/>
      <c r="V158" s="456"/>
      <c r="W158" s="456"/>
      <c r="X158" s="456"/>
      <c r="Y158" s="456"/>
      <c r="Z158" s="456"/>
      <c r="AA158" s="456"/>
      <c r="AB158" s="456"/>
      <c r="AC158" s="456"/>
      <c r="AD158" s="456"/>
      <c r="AE158" s="456"/>
      <c r="AF158" s="456"/>
      <c r="AG158" s="456"/>
      <c r="AH158" s="456"/>
      <c r="AI158" s="456"/>
      <c r="AJ158" s="456"/>
      <c r="AK158" s="456"/>
      <c r="AL158" s="456"/>
      <c r="AM158" s="456"/>
      <c r="AN158" s="456"/>
      <c r="AO158" s="456"/>
      <c r="AP158" s="456"/>
      <c r="AQ158" s="456"/>
      <c r="AR158" s="456"/>
      <c r="AS158" s="456"/>
      <c r="AT158" s="456"/>
      <c r="AU158" s="456"/>
      <c r="AV158" s="456"/>
      <c r="AW158" s="456"/>
      <c r="AX158" s="456"/>
      <c r="AY158" s="456"/>
      <c r="AZ158" s="456"/>
      <c r="BA158" s="456"/>
      <c r="BB158" s="456"/>
      <c r="BC158" s="456"/>
      <c r="BD158" s="456"/>
      <c r="BE158" s="456"/>
      <c r="BF158" s="456"/>
      <c r="BG158" s="456"/>
      <c r="BH158" s="456"/>
      <c r="BI158" s="456"/>
      <c r="BJ158" s="456"/>
      <c r="BK158" s="456"/>
      <c r="BL158" s="456"/>
      <c r="BM158" s="456"/>
      <c r="BN158" s="456"/>
      <c r="BO158" s="456"/>
      <c r="BP158" s="456"/>
      <c r="BQ158" s="456"/>
      <c r="BR158" s="456"/>
      <c r="BS158" s="456"/>
      <c r="BT158" s="456"/>
      <c r="BU158" s="456"/>
      <c r="BV158" s="456"/>
      <c r="BW158" s="456"/>
      <c r="BX158" s="456"/>
      <c r="BY158" s="456"/>
      <c r="BZ158" s="456"/>
      <c r="CA158" s="456"/>
      <c r="CB158" s="456"/>
      <c r="CC158" s="456"/>
      <c r="CD158" s="456"/>
      <c r="CE158" s="456"/>
      <c r="CF158" s="456"/>
      <c r="CG158" s="456"/>
      <c r="CH158" s="456"/>
      <c r="CI158" s="456"/>
      <c r="CJ158" s="456"/>
      <c r="CK158" s="456"/>
      <c r="CL158" s="456"/>
      <c r="CM158" s="456"/>
      <c r="CN158" s="456"/>
      <c r="CO158" s="456"/>
      <c r="CP158" s="456"/>
      <c r="CQ158" s="456"/>
      <c r="CR158" s="456"/>
      <c r="CS158" s="456"/>
      <c r="CT158" s="456"/>
      <c r="CU158" s="456"/>
      <c r="CV158" s="456"/>
      <c r="CW158" s="456"/>
      <c r="CX158" s="456"/>
      <c r="CY158" s="456"/>
      <c r="CZ158" s="456"/>
      <c r="DA158" s="456"/>
      <c r="DB158" s="456"/>
      <c r="DC158" s="456"/>
      <c r="DD158" s="456"/>
      <c r="DE158" s="456"/>
      <c r="DF158" s="456"/>
      <c r="DG158" s="456"/>
      <c r="DH158" s="456"/>
      <c r="DI158" s="456"/>
      <c r="DJ158" s="456"/>
      <c r="DK158" s="456"/>
      <c r="DL158" s="456"/>
      <c r="DM158" s="456"/>
      <c r="DN158" s="456"/>
      <c r="DO158" s="456"/>
      <c r="DP158" s="456"/>
      <c r="DQ158" s="456"/>
      <c r="DR158" s="456"/>
      <c r="DS158" s="456"/>
      <c r="DT158" s="456"/>
      <c r="DU158" s="456"/>
      <c r="DV158" s="456"/>
      <c r="DW158" s="456"/>
      <c r="DX158" s="456"/>
      <c r="DY158" s="456"/>
      <c r="DZ158" s="456"/>
      <c r="EA158" s="456"/>
      <c r="EB158" s="456"/>
      <c r="EC158" s="456"/>
      <c r="ED158" s="456"/>
      <c r="EE158" s="456"/>
      <c r="EF158" s="456"/>
      <c r="EG158" s="456"/>
      <c r="EH158" s="456"/>
      <c r="EI158" s="456"/>
      <c r="EJ158" s="456"/>
      <c r="EK158" s="456"/>
      <c r="EL158" s="456"/>
      <c r="EM158" s="456"/>
      <c r="EN158" s="456"/>
      <c r="EO158" s="456"/>
      <c r="EP158" s="456"/>
      <c r="EQ158" s="456"/>
      <c r="ER158" s="456"/>
      <c r="ES158" s="456"/>
      <c r="ET158" s="456"/>
      <c r="EU158" s="456"/>
      <c r="EV158" s="456"/>
      <c r="EW158" s="456"/>
      <c r="EX158" s="456"/>
      <c r="EY158" s="456"/>
      <c r="EZ158" s="456"/>
      <c r="FA158" s="456"/>
      <c r="FB158" s="456"/>
      <c r="FC158" s="456"/>
      <c r="FD158" s="456"/>
      <c r="FE158" s="456"/>
      <c r="FF158" s="456"/>
      <c r="FG158" s="456"/>
      <c r="FH158" s="456"/>
      <c r="FI158" s="456"/>
      <c r="FJ158" s="456"/>
      <c r="FK158" s="456"/>
      <c r="FL158" s="456"/>
      <c r="FM158" s="456"/>
      <c r="FN158" s="456"/>
      <c r="FO158" s="456"/>
      <c r="FP158" s="456"/>
      <c r="FQ158" s="456"/>
      <c r="FR158" s="456"/>
      <c r="FS158" s="456"/>
      <c r="FT158" s="456"/>
      <c r="FU158" s="456"/>
      <c r="FV158" s="456"/>
      <c r="FW158" s="456"/>
      <c r="FX158" s="456"/>
      <c r="FY158" s="456"/>
      <c r="FZ158" s="456"/>
      <c r="GA158" s="456"/>
      <c r="GB158" s="456"/>
      <c r="GC158" s="456"/>
      <c r="GD158" s="456"/>
      <c r="GE158" s="456"/>
      <c r="GF158" s="456"/>
      <c r="GG158" s="456"/>
      <c r="GH158" s="456"/>
      <c r="GI158" s="456"/>
      <c r="GJ158" s="456"/>
      <c r="GK158" s="456"/>
      <c r="GL158" s="456"/>
      <c r="GM158" s="456"/>
      <c r="GN158" s="456"/>
      <c r="GO158" s="456"/>
      <c r="GP158" s="456"/>
      <c r="GQ158" s="456"/>
      <c r="GR158" s="456"/>
      <c r="GS158" s="456"/>
      <c r="GT158" s="456"/>
      <c r="GU158" s="456"/>
      <c r="GV158" s="456"/>
      <c r="GW158" s="456"/>
      <c r="GX158" s="456"/>
      <c r="GY158" s="456"/>
      <c r="GZ158" s="456"/>
      <c r="HA158" s="456"/>
      <c r="HB158" s="456"/>
      <c r="HC158" s="456"/>
      <c r="HD158" s="456"/>
      <c r="HE158" s="456"/>
      <c r="HF158" s="456"/>
      <c r="HG158" s="456"/>
      <c r="HH158" s="456"/>
      <c r="HI158" s="456"/>
      <c r="HJ158" s="456"/>
      <c r="HK158" s="456"/>
      <c r="HL158" s="456"/>
      <c r="HM158" s="456"/>
      <c r="HN158" s="456"/>
      <c r="HO158" s="456"/>
      <c r="HP158" s="456"/>
      <c r="HQ158" s="456"/>
      <c r="HR158" s="456"/>
      <c r="HS158" s="456"/>
      <c r="HT158" s="456"/>
      <c r="HU158" s="456"/>
      <c r="HV158" s="456"/>
      <c r="HW158" s="456"/>
      <c r="HX158" s="456"/>
      <c r="HY158" s="456"/>
      <c r="HZ158" s="456"/>
      <c r="IA158" s="456"/>
      <c r="IB158" s="456"/>
      <c r="IC158" s="456"/>
      <c r="ID158" s="456"/>
      <c r="IE158" s="456"/>
      <c r="IF158" s="456"/>
      <c r="IG158" s="456"/>
      <c r="IH158" s="456"/>
      <c r="II158" s="456"/>
      <c r="IJ158" s="456"/>
      <c r="IK158" s="456"/>
      <c r="IL158" s="456"/>
      <c r="IM158" s="456"/>
    </row>
    <row r="159" spans="6:247" x14ac:dyDescent="0.2">
      <c r="F159" s="456"/>
      <c r="G159" s="456"/>
      <c r="H159" s="456"/>
      <c r="I159" s="456"/>
      <c r="J159" s="456"/>
      <c r="K159" s="456"/>
      <c r="L159" s="456"/>
      <c r="M159" s="456"/>
      <c r="N159" s="456"/>
      <c r="O159" s="456"/>
      <c r="P159" s="456"/>
      <c r="Q159" s="456"/>
      <c r="R159" s="456"/>
      <c r="S159" s="456"/>
      <c r="T159" s="456"/>
      <c r="U159" s="456"/>
      <c r="V159" s="456"/>
      <c r="W159" s="456"/>
      <c r="X159" s="456"/>
      <c r="Y159" s="456"/>
      <c r="Z159" s="456"/>
      <c r="AA159" s="456"/>
      <c r="AB159" s="456"/>
      <c r="AC159" s="456"/>
      <c r="AD159" s="456"/>
      <c r="AE159" s="456"/>
      <c r="AF159" s="456"/>
      <c r="AG159" s="456"/>
      <c r="AH159" s="456"/>
      <c r="AI159" s="456"/>
      <c r="AJ159" s="456"/>
      <c r="AK159" s="456"/>
      <c r="AL159" s="456"/>
      <c r="AM159" s="456"/>
      <c r="AN159" s="456"/>
      <c r="AO159" s="456"/>
      <c r="AP159" s="456"/>
      <c r="AQ159" s="456"/>
      <c r="AR159" s="456"/>
      <c r="AS159" s="456"/>
      <c r="AT159" s="456"/>
      <c r="AU159" s="456"/>
      <c r="AV159" s="456"/>
      <c r="AW159" s="456"/>
      <c r="AX159" s="456"/>
      <c r="AY159" s="456"/>
      <c r="AZ159" s="456"/>
      <c r="BA159" s="456"/>
      <c r="BB159" s="456"/>
      <c r="BC159" s="456"/>
      <c r="BD159" s="456"/>
      <c r="BE159" s="456"/>
      <c r="BF159" s="456"/>
      <c r="BG159" s="456"/>
      <c r="BH159" s="456"/>
      <c r="BI159" s="456"/>
      <c r="BJ159" s="456"/>
      <c r="BK159" s="456"/>
      <c r="BL159" s="456"/>
      <c r="BM159" s="456"/>
      <c r="BN159" s="456"/>
      <c r="BO159" s="456"/>
      <c r="BP159" s="456"/>
      <c r="BQ159" s="456"/>
      <c r="BR159" s="456"/>
      <c r="BS159" s="456"/>
      <c r="BT159" s="456"/>
      <c r="BU159" s="456"/>
      <c r="BV159" s="456"/>
      <c r="BW159" s="456"/>
      <c r="BX159" s="456"/>
      <c r="BY159" s="456"/>
      <c r="BZ159" s="456"/>
      <c r="CA159" s="456"/>
      <c r="CB159" s="456"/>
      <c r="CC159" s="456"/>
      <c r="CD159" s="456"/>
      <c r="CE159" s="456"/>
      <c r="CF159" s="456"/>
      <c r="CG159" s="456"/>
      <c r="CH159" s="456"/>
      <c r="CI159" s="456"/>
      <c r="CJ159" s="456"/>
      <c r="CK159" s="456"/>
      <c r="CL159" s="456"/>
      <c r="CM159" s="456"/>
      <c r="CN159" s="456"/>
      <c r="CO159" s="456"/>
      <c r="CP159" s="456"/>
      <c r="CQ159" s="456"/>
      <c r="CR159" s="456"/>
      <c r="CS159" s="456"/>
      <c r="CT159" s="456"/>
      <c r="CU159" s="456"/>
      <c r="CV159" s="456"/>
      <c r="CW159" s="456"/>
      <c r="CX159" s="456"/>
      <c r="CY159" s="456"/>
      <c r="CZ159" s="456"/>
      <c r="DA159" s="456"/>
      <c r="DB159" s="456"/>
      <c r="DC159" s="456"/>
      <c r="DD159" s="456"/>
      <c r="DE159" s="456"/>
      <c r="DF159" s="456"/>
      <c r="DG159" s="456"/>
      <c r="DH159" s="456"/>
      <c r="DI159" s="456"/>
      <c r="DJ159" s="456"/>
      <c r="DK159" s="456"/>
      <c r="DL159" s="456"/>
      <c r="DM159" s="456"/>
      <c r="DN159" s="456"/>
      <c r="DO159" s="456"/>
      <c r="DP159" s="456"/>
      <c r="DQ159" s="456"/>
      <c r="DR159" s="456"/>
      <c r="DS159" s="456"/>
      <c r="DT159" s="456"/>
      <c r="DU159" s="456"/>
      <c r="DV159" s="456"/>
      <c r="DW159" s="456"/>
      <c r="DX159" s="456"/>
      <c r="DY159" s="456"/>
      <c r="DZ159" s="456"/>
      <c r="EA159" s="456"/>
      <c r="EB159" s="456"/>
      <c r="EC159" s="456"/>
      <c r="ED159" s="456"/>
      <c r="EE159" s="456"/>
      <c r="EF159" s="456"/>
      <c r="EG159" s="456"/>
      <c r="EH159" s="456"/>
      <c r="EI159" s="456"/>
      <c r="EJ159" s="456"/>
      <c r="EK159" s="456"/>
      <c r="EL159" s="456"/>
      <c r="EM159" s="456"/>
      <c r="EN159" s="456"/>
      <c r="EO159" s="456"/>
      <c r="EP159" s="456"/>
      <c r="EQ159" s="456"/>
      <c r="ER159" s="456"/>
      <c r="ES159" s="456"/>
      <c r="ET159" s="456"/>
      <c r="EU159" s="456"/>
      <c r="EV159" s="456"/>
      <c r="EW159" s="456"/>
      <c r="EX159" s="456"/>
      <c r="EY159" s="456"/>
      <c r="EZ159" s="456"/>
      <c r="FA159" s="456"/>
      <c r="FB159" s="456"/>
      <c r="FC159" s="456"/>
      <c r="FD159" s="456"/>
      <c r="FE159" s="456"/>
      <c r="FF159" s="456"/>
      <c r="FG159" s="456"/>
      <c r="FH159" s="456"/>
      <c r="FI159" s="456"/>
      <c r="FJ159" s="456"/>
      <c r="FK159" s="456"/>
      <c r="FL159" s="456"/>
      <c r="FM159" s="456"/>
      <c r="FN159" s="456"/>
      <c r="FO159" s="456"/>
      <c r="FP159" s="456"/>
      <c r="FQ159" s="456"/>
      <c r="FR159" s="456"/>
      <c r="FS159" s="456"/>
      <c r="FT159" s="456"/>
      <c r="FU159" s="456"/>
      <c r="FV159" s="456"/>
      <c r="FW159" s="456"/>
      <c r="FX159" s="456"/>
      <c r="FY159" s="456"/>
      <c r="FZ159" s="456"/>
      <c r="GA159" s="456"/>
      <c r="GB159" s="456"/>
      <c r="GC159" s="456"/>
      <c r="GD159" s="456"/>
      <c r="GE159" s="456"/>
      <c r="GF159" s="456"/>
      <c r="GG159" s="456"/>
      <c r="GH159" s="456"/>
      <c r="GI159" s="456"/>
      <c r="GJ159" s="456"/>
      <c r="GK159" s="456"/>
      <c r="GL159" s="456"/>
      <c r="GM159" s="456"/>
      <c r="GN159" s="456"/>
      <c r="GO159" s="456"/>
      <c r="GP159" s="456"/>
      <c r="GQ159" s="456"/>
      <c r="GR159" s="456"/>
      <c r="GS159" s="456"/>
      <c r="GT159" s="456"/>
      <c r="GU159" s="456"/>
      <c r="GV159" s="456"/>
      <c r="GW159" s="456"/>
      <c r="GX159" s="456"/>
      <c r="GY159" s="456"/>
      <c r="GZ159" s="456"/>
      <c r="HA159" s="456"/>
      <c r="HB159" s="456"/>
      <c r="HC159" s="456"/>
      <c r="HD159" s="456"/>
      <c r="HE159" s="456"/>
      <c r="HF159" s="456"/>
      <c r="HG159" s="456"/>
      <c r="HH159" s="456"/>
      <c r="HI159" s="456"/>
      <c r="HJ159" s="456"/>
      <c r="HK159" s="456"/>
      <c r="HL159" s="456"/>
      <c r="HM159" s="456"/>
      <c r="HN159" s="456"/>
      <c r="HO159" s="456"/>
      <c r="HP159" s="456"/>
      <c r="HQ159" s="456"/>
      <c r="HR159" s="456"/>
      <c r="HS159" s="456"/>
      <c r="HT159" s="456"/>
      <c r="HU159" s="456"/>
      <c r="HV159" s="456"/>
      <c r="HW159" s="456"/>
      <c r="HX159" s="456"/>
      <c r="HY159" s="456"/>
      <c r="HZ159" s="456"/>
      <c r="IA159" s="456"/>
      <c r="IB159" s="456"/>
      <c r="IC159" s="456"/>
      <c r="ID159" s="456"/>
      <c r="IE159" s="456"/>
      <c r="IF159" s="456"/>
      <c r="IG159" s="456"/>
      <c r="IH159" s="456"/>
      <c r="II159" s="456"/>
      <c r="IJ159" s="456"/>
      <c r="IK159" s="456"/>
      <c r="IL159" s="456"/>
      <c r="IM159" s="456"/>
    </row>
    <row r="160" spans="6:247" x14ac:dyDescent="0.2">
      <c r="F160" s="456"/>
      <c r="G160" s="456"/>
      <c r="H160" s="456"/>
      <c r="I160" s="456"/>
      <c r="J160" s="456"/>
      <c r="K160" s="456"/>
      <c r="L160" s="456"/>
      <c r="M160" s="456"/>
      <c r="N160" s="456"/>
      <c r="O160" s="456"/>
      <c r="P160" s="456"/>
      <c r="Q160" s="456"/>
      <c r="R160" s="456"/>
      <c r="S160" s="456"/>
      <c r="T160" s="456"/>
      <c r="U160" s="456"/>
      <c r="V160" s="456"/>
      <c r="W160" s="456"/>
      <c r="X160" s="456"/>
      <c r="Y160" s="456"/>
      <c r="Z160" s="456"/>
      <c r="AA160" s="456"/>
      <c r="AB160" s="456"/>
      <c r="AC160" s="456"/>
      <c r="AD160" s="456"/>
      <c r="AE160" s="456"/>
      <c r="AF160" s="456"/>
      <c r="AG160" s="456"/>
      <c r="AH160" s="456"/>
      <c r="AI160" s="456"/>
      <c r="AJ160" s="456"/>
      <c r="AK160" s="456"/>
      <c r="AL160" s="456"/>
      <c r="AM160" s="456"/>
      <c r="AN160" s="456"/>
      <c r="AO160" s="456"/>
      <c r="AP160" s="456"/>
      <c r="AQ160" s="456"/>
      <c r="AR160" s="456"/>
      <c r="AS160" s="456"/>
      <c r="AT160" s="456"/>
      <c r="AU160" s="456"/>
      <c r="AV160" s="456"/>
      <c r="AW160" s="456"/>
      <c r="AX160" s="456"/>
      <c r="AY160" s="456"/>
      <c r="AZ160" s="456"/>
      <c r="BA160" s="456"/>
      <c r="BB160" s="456"/>
      <c r="BC160" s="456"/>
      <c r="BD160" s="456"/>
      <c r="BE160" s="456"/>
      <c r="BF160" s="456"/>
      <c r="BG160" s="456"/>
      <c r="BH160" s="456"/>
      <c r="BI160" s="456"/>
      <c r="BJ160" s="456"/>
      <c r="BK160" s="456"/>
      <c r="BL160" s="456"/>
      <c r="BM160" s="456"/>
      <c r="BN160" s="456"/>
      <c r="BO160" s="456"/>
      <c r="BP160" s="456"/>
      <c r="BQ160" s="456"/>
      <c r="BR160" s="456"/>
      <c r="BS160" s="456"/>
      <c r="BT160" s="456"/>
      <c r="BU160" s="456"/>
      <c r="BV160" s="456"/>
      <c r="BW160" s="456"/>
      <c r="BX160" s="456"/>
      <c r="BY160" s="456"/>
      <c r="BZ160" s="456"/>
      <c r="CA160" s="456"/>
      <c r="CB160" s="456"/>
      <c r="CC160" s="456"/>
      <c r="CD160" s="456"/>
      <c r="CE160" s="456"/>
      <c r="CF160" s="456"/>
      <c r="CG160" s="456"/>
      <c r="CH160" s="456"/>
      <c r="CI160" s="456"/>
      <c r="CJ160" s="456"/>
      <c r="CK160" s="456"/>
      <c r="CL160" s="456"/>
      <c r="CM160" s="456"/>
      <c r="CN160" s="456"/>
      <c r="CO160" s="456"/>
      <c r="CP160" s="456"/>
      <c r="CQ160" s="456"/>
      <c r="CR160" s="456"/>
      <c r="CS160" s="456"/>
      <c r="CT160" s="456"/>
      <c r="CU160" s="456"/>
      <c r="CV160" s="456"/>
      <c r="CW160" s="456"/>
      <c r="CX160" s="456"/>
      <c r="CY160" s="456"/>
      <c r="CZ160" s="456"/>
      <c r="DA160" s="456"/>
      <c r="DB160" s="456"/>
      <c r="DC160" s="456"/>
      <c r="DD160" s="456"/>
      <c r="DE160" s="456"/>
      <c r="DF160" s="456"/>
      <c r="DG160" s="456"/>
      <c r="DH160" s="456"/>
      <c r="DI160" s="456"/>
      <c r="DJ160" s="456"/>
      <c r="DK160" s="456"/>
      <c r="DL160" s="456"/>
      <c r="DM160" s="456"/>
      <c r="DN160" s="456"/>
      <c r="DO160" s="456"/>
      <c r="DP160" s="456"/>
      <c r="DQ160" s="456"/>
      <c r="DR160" s="456"/>
      <c r="DS160" s="456"/>
      <c r="DT160" s="456"/>
      <c r="DU160" s="456"/>
      <c r="DV160" s="456"/>
      <c r="DW160" s="456"/>
      <c r="DX160" s="456"/>
      <c r="DY160" s="456"/>
      <c r="DZ160" s="456"/>
      <c r="EA160" s="456"/>
      <c r="EB160" s="456"/>
      <c r="EC160" s="456"/>
      <c r="ED160" s="456"/>
      <c r="EE160" s="456"/>
      <c r="EF160" s="456"/>
      <c r="EG160" s="456"/>
      <c r="EH160" s="456"/>
      <c r="EI160" s="456"/>
      <c r="EJ160" s="456"/>
      <c r="EK160" s="456"/>
      <c r="EL160" s="456"/>
      <c r="EM160" s="456"/>
      <c r="EN160" s="456"/>
      <c r="EO160" s="456"/>
      <c r="EP160" s="456"/>
      <c r="EQ160" s="456"/>
      <c r="ER160" s="456"/>
      <c r="ES160" s="456"/>
      <c r="ET160" s="456"/>
      <c r="EU160" s="456"/>
      <c r="EV160" s="456"/>
      <c r="EW160" s="456"/>
      <c r="EX160" s="456"/>
      <c r="EY160" s="456"/>
      <c r="EZ160" s="456"/>
      <c r="FA160" s="456"/>
      <c r="FB160" s="456"/>
      <c r="FC160" s="456"/>
      <c r="FD160" s="456"/>
      <c r="FE160" s="456"/>
      <c r="FF160" s="456"/>
      <c r="FG160" s="456"/>
      <c r="FH160" s="456"/>
      <c r="FI160" s="456"/>
      <c r="FJ160" s="456"/>
      <c r="FK160" s="456"/>
      <c r="FL160" s="456"/>
      <c r="FM160" s="456"/>
      <c r="FN160" s="456"/>
      <c r="FO160" s="456"/>
      <c r="FP160" s="456"/>
      <c r="FQ160" s="456"/>
      <c r="FR160" s="456"/>
      <c r="FS160" s="456"/>
      <c r="FT160" s="456"/>
      <c r="FU160" s="456"/>
      <c r="FV160" s="456"/>
      <c r="FW160" s="456"/>
      <c r="FX160" s="456"/>
      <c r="FY160" s="456"/>
      <c r="FZ160" s="456"/>
      <c r="GA160" s="456"/>
      <c r="GB160" s="456"/>
      <c r="GC160" s="456"/>
      <c r="GD160" s="456"/>
      <c r="GE160" s="456"/>
      <c r="GF160" s="456"/>
      <c r="GG160" s="456"/>
      <c r="GH160" s="456"/>
      <c r="GI160" s="456"/>
      <c r="GJ160" s="456"/>
      <c r="GK160" s="456"/>
      <c r="GL160" s="456"/>
      <c r="GM160" s="456"/>
      <c r="GN160" s="456"/>
      <c r="GO160" s="456"/>
      <c r="GP160" s="456"/>
      <c r="GQ160" s="456"/>
      <c r="GR160" s="456"/>
      <c r="GS160" s="456"/>
      <c r="GT160" s="456"/>
      <c r="GU160" s="456"/>
      <c r="GV160" s="456"/>
      <c r="GW160" s="456"/>
      <c r="GX160" s="456"/>
      <c r="GY160" s="456"/>
      <c r="GZ160" s="456"/>
      <c r="HA160" s="456"/>
      <c r="HB160" s="456"/>
      <c r="HC160" s="456"/>
      <c r="HD160" s="456"/>
      <c r="HE160" s="456"/>
      <c r="HF160" s="456"/>
      <c r="HG160" s="456"/>
      <c r="HH160" s="456"/>
      <c r="HI160" s="456"/>
      <c r="HJ160" s="456"/>
      <c r="HK160" s="456"/>
      <c r="HL160" s="456"/>
      <c r="HM160" s="456"/>
      <c r="HN160" s="456"/>
      <c r="HO160" s="456"/>
      <c r="HP160" s="456"/>
      <c r="HQ160" s="456"/>
      <c r="HR160" s="456"/>
      <c r="HS160" s="456"/>
      <c r="HT160" s="456"/>
      <c r="HU160" s="456"/>
      <c r="HV160" s="456"/>
      <c r="HW160" s="456"/>
      <c r="HX160" s="456"/>
      <c r="HY160" s="456"/>
      <c r="HZ160" s="456"/>
      <c r="IA160" s="456"/>
      <c r="IB160" s="456"/>
      <c r="IC160" s="456"/>
      <c r="ID160" s="456"/>
      <c r="IE160" s="456"/>
      <c r="IF160" s="456"/>
      <c r="IG160" s="456"/>
      <c r="IH160" s="456"/>
      <c r="II160" s="456"/>
      <c r="IJ160" s="456"/>
      <c r="IK160" s="456"/>
      <c r="IL160" s="456"/>
      <c r="IM160" s="456"/>
    </row>
    <row r="161" spans="6:247" x14ac:dyDescent="0.2">
      <c r="F161" s="456"/>
      <c r="G161" s="456"/>
      <c r="H161" s="456"/>
      <c r="I161" s="456"/>
      <c r="J161" s="456"/>
      <c r="K161" s="456"/>
      <c r="L161" s="456"/>
      <c r="M161" s="456"/>
      <c r="N161" s="456"/>
      <c r="O161" s="456"/>
      <c r="P161" s="456"/>
      <c r="Q161" s="456"/>
      <c r="R161" s="456"/>
      <c r="S161" s="456"/>
      <c r="T161" s="456"/>
      <c r="U161" s="456"/>
      <c r="V161" s="456"/>
      <c r="W161" s="456"/>
      <c r="X161" s="456"/>
      <c r="Y161" s="456"/>
      <c r="Z161" s="456"/>
      <c r="AA161" s="456"/>
      <c r="AB161" s="456"/>
      <c r="AC161" s="456"/>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6"/>
      <c r="AY161" s="456"/>
      <c r="AZ161" s="456"/>
      <c r="BA161" s="456"/>
      <c r="BB161" s="456"/>
      <c r="BC161" s="456"/>
      <c r="BD161" s="456"/>
      <c r="BE161" s="456"/>
      <c r="BF161" s="456"/>
      <c r="BG161" s="456"/>
      <c r="BH161" s="456"/>
      <c r="BI161" s="456"/>
      <c r="BJ161" s="456"/>
      <c r="BK161" s="456"/>
      <c r="BL161" s="456"/>
      <c r="BM161" s="456"/>
      <c r="BN161" s="456"/>
      <c r="BO161" s="456"/>
      <c r="BP161" s="456"/>
      <c r="BQ161" s="456"/>
      <c r="BR161" s="456"/>
      <c r="BS161" s="456"/>
      <c r="BT161" s="456"/>
      <c r="BU161" s="456"/>
      <c r="BV161" s="456"/>
      <c r="BW161" s="456"/>
      <c r="BX161" s="456"/>
      <c r="BY161" s="456"/>
      <c r="BZ161" s="456"/>
      <c r="CA161" s="456"/>
      <c r="CB161" s="456"/>
      <c r="CC161" s="456"/>
      <c r="CD161" s="456"/>
      <c r="CE161" s="456"/>
      <c r="CF161" s="456"/>
      <c r="CG161" s="456"/>
      <c r="CH161" s="456"/>
      <c r="CI161" s="456"/>
      <c r="CJ161" s="456"/>
      <c r="CK161" s="456"/>
      <c r="CL161" s="456"/>
      <c r="CM161" s="456"/>
      <c r="CN161" s="456"/>
      <c r="CO161" s="456"/>
      <c r="CP161" s="456"/>
      <c r="CQ161" s="456"/>
      <c r="CR161" s="456"/>
      <c r="CS161" s="456"/>
      <c r="CT161" s="456"/>
      <c r="CU161" s="456"/>
      <c r="CV161" s="456"/>
      <c r="CW161" s="456"/>
      <c r="CX161" s="456"/>
      <c r="CY161" s="456"/>
      <c r="CZ161" s="456"/>
      <c r="DA161" s="456"/>
      <c r="DB161" s="456"/>
      <c r="DC161" s="456"/>
      <c r="DD161" s="456"/>
      <c r="DE161" s="456"/>
      <c r="DF161" s="456"/>
      <c r="DG161" s="456"/>
      <c r="DH161" s="456"/>
      <c r="DI161" s="456"/>
      <c r="DJ161" s="456"/>
      <c r="DK161" s="456"/>
      <c r="DL161" s="456"/>
      <c r="DM161" s="456"/>
      <c r="DN161" s="456"/>
      <c r="DO161" s="456"/>
      <c r="DP161" s="456"/>
      <c r="DQ161" s="456"/>
      <c r="DR161" s="456"/>
      <c r="DS161" s="456"/>
      <c r="DT161" s="456"/>
      <c r="DU161" s="456"/>
      <c r="DV161" s="456"/>
      <c r="DW161" s="456"/>
      <c r="DX161" s="456"/>
      <c r="DY161" s="456"/>
      <c r="DZ161" s="456"/>
      <c r="EA161" s="456"/>
      <c r="EB161" s="456"/>
      <c r="EC161" s="456"/>
      <c r="ED161" s="456"/>
      <c r="EE161" s="456"/>
      <c r="EF161" s="456"/>
      <c r="EG161" s="456"/>
      <c r="EH161" s="456"/>
      <c r="EI161" s="456"/>
      <c r="EJ161" s="456"/>
      <c r="EK161" s="456"/>
      <c r="EL161" s="456"/>
      <c r="EM161" s="456"/>
      <c r="EN161" s="456"/>
      <c r="EO161" s="456"/>
      <c r="EP161" s="456"/>
      <c r="EQ161" s="456"/>
      <c r="ER161" s="456"/>
      <c r="ES161" s="456"/>
      <c r="ET161" s="456"/>
      <c r="EU161" s="456"/>
      <c r="EV161" s="456"/>
      <c r="EW161" s="456"/>
      <c r="EX161" s="456"/>
      <c r="EY161" s="456"/>
      <c r="EZ161" s="456"/>
      <c r="FA161" s="456"/>
      <c r="FB161" s="456"/>
      <c r="FC161" s="456"/>
      <c r="FD161" s="456"/>
      <c r="FE161" s="456"/>
      <c r="FF161" s="456"/>
      <c r="FG161" s="456"/>
      <c r="FH161" s="456"/>
      <c r="FI161" s="456"/>
      <c r="FJ161" s="456"/>
      <c r="FK161" s="456"/>
      <c r="FL161" s="456"/>
      <c r="FM161" s="456"/>
      <c r="FN161" s="456"/>
      <c r="FO161" s="456"/>
      <c r="FP161" s="456"/>
      <c r="FQ161" s="456"/>
      <c r="FR161" s="456"/>
      <c r="FS161" s="456"/>
      <c r="FT161" s="456"/>
      <c r="FU161" s="456"/>
      <c r="FV161" s="456"/>
      <c r="FW161" s="456"/>
      <c r="FX161" s="456"/>
      <c r="FY161" s="456"/>
      <c r="FZ161" s="456"/>
      <c r="GA161" s="456"/>
      <c r="GB161" s="456"/>
      <c r="GC161" s="456"/>
      <c r="GD161" s="456"/>
      <c r="GE161" s="456"/>
      <c r="GF161" s="456"/>
      <c r="GG161" s="456"/>
      <c r="GH161" s="456"/>
      <c r="GI161" s="456"/>
      <c r="GJ161" s="456"/>
      <c r="GK161" s="456"/>
      <c r="GL161" s="456"/>
      <c r="GM161" s="456"/>
      <c r="GN161" s="456"/>
      <c r="GO161" s="456"/>
      <c r="GP161" s="456"/>
      <c r="GQ161" s="456"/>
      <c r="GR161" s="456"/>
      <c r="GS161" s="456"/>
      <c r="GT161" s="456"/>
      <c r="GU161" s="456"/>
      <c r="GV161" s="456"/>
      <c r="GW161" s="456"/>
      <c r="GX161" s="456"/>
      <c r="GY161" s="456"/>
      <c r="GZ161" s="456"/>
      <c r="HA161" s="456"/>
      <c r="HB161" s="456"/>
      <c r="HC161" s="456"/>
      <c r="HD161" s="456"/>
      <c r="HE161" s="456"/>
      <c r="HF161" s="456"/>
      <c r="HG161" s="456"/>
      <c r="HH161" s="456"/>
      <c r="HI161" s="456"/>
      <c r="HJ161" s="456"/>
      <c r="HK161" s="456"/>
      <c r="HL161" s="456"/>
      <c r="HM161" s="456"/>
      <c r="HN161" s="456"/>
      <c r="HO161" s="456"/>
      <c r="HP161" s="456"/>
      <c r="HQ161" s="456"/>
      <c r="HR161" s="456"/>
      <c r="HS161" s="456"/>
      <c r="HT161" s="456"/>
      <c r="HU161" s="456"/>
      <c r="HV161" s="456"/>
      <c r="HW161" s="456"/>
      <c r="HX161" s="456"/>
      <c r="HY161" s="456"/>
      <c r="HZ161" s="456"/>
      <c r="IA161" s="456"/>
      <c r="IB161" s="456"/>
      <c r="IC161" s="456"/>
      <c r="ID161" s="456"/>
      <c r="IE161" s="456"/>
      <c r="IF161" s="456"/>
      <c r="IG161" s="456"/>
      <c r="IH161" s="456"/>
      <c r="II161" s="456"/>
      <c r="IJ161" s="456"/>
      <c r="IK161" s="456"/>
      <c r="IL161" s="456"/>
      <c r="IM161" s="456"/>
    </row>
    <row r="162" spans="6:247" x14ac:dyDescent="0.2">
      <c r="F162" s="456"/>
      <c r="G162" s="456"/>
      <c r="H162" s="456"/>
      <c r="I162" s="456"/>
      <c r="J162" s="456"/>
      <c r="K162" s="456"/>
      <c r="L162" s="456"/>
      <c r="M162" s="456"/>
      <c r="N162" s="456"/>
      <c r="O162" s="456"/>
      <c r="P162" s="456"/>
      <c r="Q162" s="456"/>
      <c r="R162" s="456"/>
      <c r="S162" s="456"/>
      <c r="T162" s="456"/>
      <c r="U162" s="456"/>
      <c r="V162" s="456"/>
      <c r="W162" s="456"/>
      <c r="X162" s="456"/>
      <c r="Y162" s="456"/>
      <c r="Z162" s="456"/>
      <c r="AA162" s="456"/>
      <c r="AB162" s="456"/>
      <c r="AC162" s="456"/>
      <c r="AD162" s="456"/>
      <c r="AE162" s="456"/>
      <c r="AF162" s="456"/>
      <c r="AG162" s="456"/>
      <c r="AH162" s="456"/>
      <c r="AI162" s="456"/>
      <c r="AJ162" s="456"/>
      <c r="AK162" s="456"/>
      <c r="AL162" s="456"/>
      <c r="AM162" s="456"/>
      <c r="AN162" s="456"/>
      <c r="AO162" s="456"/>
      <c r="AP162" s="456"/>
      <c r="AQ162" s="456"/>
      <c r="AR162" s="456"/>
      <c r="AS162" s="456"/>
      <c r="AT162" s="456"/>
      <c r="AU162" s="456"/>
      <c r="AV162" s="456"/>
      <c r="AW162" s="456"/>
      <c r="AX162" s="456"/>
      <c r="AY162" s="456"/>
      <c r="AZ162" s="456"/>
      <c r="BA162" s="456"/>
      <c r="BB162" s="456"/>
      <c r="BC162" s="456"/>
      <c r="BD162" s="456"/>
      <c r="BE162" s="456"/>
      <c r="BF162" s="456"/>
      <c r="BG162" s="456"/>
      <c r="BH162" s="456"/>
      <c r="BI162" s="456"/>
      <c r="BJ162" s="456"/>
      <c r="BK162" s="456"/>
      <c r="BL162" s="456"/>
      <c r="BM162" s="456"/>
      <c r="BN162" s="456"/>
      <c r="BO162" s="456"/>
      <c r="BP162" s="456"/>
      <c r="BQ162" s="456"/>
      <c r="BR162" s="456"/>
      <c r="BS162" s="456"/>
      <c r="BT162" s="456"/>
      <c r="BU162" s="456"/>
      <c r="BV162" s="456"/>
      <c r="BW162" s="456"/>
      <c r="BX162" s="456"/>
      <c r="BY162" s="456"/>
      <c r="BZ162" s="456"/>
      <c r="CA162" s="456"/>
      <c r="CB162" s="456"/>
      <c r="CC162" s="456"/>
      <c r="CD162" s="456"/>
      <c r="CE162" s="456"/>
      <c r="CF162" s="456"/>
      <c r="CG162" s="456"/>
      <c r="CH162" s="456"/>
      <c r="CI162" s="456"/>
      <c r="CJ162" s="456"/>
      <c r="CK162" s="456"/>
      <c r="CL162" s="456"/>
      <c r="CM162" s="456"/>
      <c r="CN162" s="456"/>
      <c r="CO162" s="456"/>
      <c r="CP162" s="456"/>
      <c r="CQ162" s="456"/>
      <c r="CR162" s="456"/>
      <c r="CS162" s="456"/>
      <c r="CT162" s="456"/>
      <c r="CU162" s="456"/>
      <c r="CV162" s="456"/>
      <c r="CW162" s="456"/>
      <c r="CX162" s="456"/>
      <c r="CY162" s="456"/>
      <c r="CZ162" s="456"/>
      <c r="DA162" s="456"/>
      <c r="DB162" s="456"/>
      <c r="DC162" s="456"/>
      <c r="DD162" s="456"/>
      <c r="DE162" s="456"/>
      <c r="DF162" s="456"/>
      <c r="DG162" s="456"/>
      <c r="DH162" s="456"/>
      <c r="DI162" s="456"/>
      <c r="DJ162" s="456"/>
      <c r="DK162" s="456"/>
      <c r="DL162" s="456"/>
      <c r="DM162" s="456"/>
      <c r="DN162" s="456"/>
      <c r="DO162" s="456"/>
      <c r="DP162" s="456"/>
      <c r="DQ162" s="456"/>
      <c r="DR162" s="456"/>
      <c r="DS162" s="456"/>
      <c r="DT162" s="456"/>
      <c r="DU162" s="456"/>
      <c r="DV162" s="456"/>
      <c r="DW162" s="456"/>
      <c r="DX162" s="456"/>
      <c r="DY162" s="456"/>
      <c r="DZ162" s="456"/>
      <c r="EA162" s="456"/>
      <c r="EB162" s="456"/>
      <c r="EC162" s="456"/>
      <c r="ED162" s="456"/>
      <c r="EE162" s="456"/>
      <c r="EF162" s="456"/>
      <c r="EG162" s="456"/>
      <c r="EH162" s="456"/>
      <c r="EI162" s="456"/>
      <c r="EJ162" s="456"/>
      <c r="EK162" s="456"/>
      <c r="EL162" s="456"/>
      <c r="EM162" s="456"/>
      <c r="EN162" s="456"/>
      <c r="EO162" s="456"/>
      <c r="EP162" s="456"/>
      <c r="EQ162" s="456"/>
      <c r="ER162" s="456"/>
      <c r="ES162" s="456"/>
      <c r="ET162" s="456"/>
      <c r="EU162" s="456"/>
      <c r="EV162" s="456"/>
      <c r="EW162" s="456"/>
      <c r="EX162" s="456"/>
      <c r="EY162" s="456"/>
      <c r="EZ162" s="456"/>
      <c r="FA162" s="456"/>
      <c r="FB162" s="456"/>
      <c r="FC162" s="456"/>
      <c r="FD162" s="456"/>
      <c r="FE162" s="456"/>
      <c r="FF162" s="456"/>
      <c r="FG162" s="456"/>
      <c r="FH162" s="456"/>
      <c r="FI162" s="456"/>
      <c r="FJ162" s="456"/>
      <c r="FK162" s="456"/>
      <c r="FL162" s="456"/>
      <c r="FM162" s="456"/>
      <c r="FN162" s="456"/>
      <c r="FO162" s="456"/>
      <c r="FP162" s="456"/>
      <c r="FQ162" s="456"/>
      <c r="FR162" s="456"/>
      <c r="FS162" s="456"/>
      <c r="FT162" s="456"/>
      <c r="FU162" s="456"/>
      <c r="FV162" s="456"/>
      <c r="FW162" s="456"/>
      <c r="FX162" s="456"/>
      <c r="FY162" s="456"/>
      <c r="FZ162" s="456"/>
      <c r="GA162" s="456"/>
      <c r="GB162" s="456"/>
      <c r="GC162" s="456"/>
      <c r="GD162" s="456"/>
      <c r="GE162" s="456"/>
      <c r="GF162" s="456"/>
      <c r="GG162" s="456"/>
      <c r="GH162" s="456"/>
      <c r="GI162" s="456"/>
      <c r="GJ162" s="456"/>
      <c r="GK162" s="456"/>
      <c r="GL162" s="456"/>
      <c r="GM162" s="456"/>
      <c r="GN162" s="456"/>
      <c r="GO162" s="456"/>
      <c r="GP162" s="456"/>
      <c r="GQ162" s="456"/>
      <c r="GR162" s="456"/>
      <c r="GS162" s="456"/>
      <c r="GT162" s="456"/>
      <c r="GU162" s="456"/>
      <c r="GV162" s="456"/>
      <c r="GW162" s="456"/>
      <c r="GX162" s="456"/>
      <c r="GY162" s="456"/>
      <c r="GZ162" s="456"/>
      <c r="HA162" s="456"/>
      <c r="HB162" s="456"/>
      <c r="HC162" s="456"/>
      <c r="HD162" s="456"/>
      <c r="HE162" s="456"/>
      <c r="HF162" s="456"/>
      <c r="HG162" s="456"/>
      <c r="HH162" s="456"/>
      <c r="HI162" s="456"/>
      <c r="HJ162" s="456"/>
      <c r="HK162" s="456"/>
      <c r="HL162" s="456"/>
      <c r="HM162" s="456"/>
      <c r="HN162" s="456"/>
      <c r="HO162" s="456"/>
      <c r="HP162" s="456"/>
      <c r="HQ162" s="456"/>
      <c r="HR162" s="456"/>
      <c r="HS162" s="456"/>
      <c r="HT162" s="456"/>
      <c r="HU162" s="456"/>
      <c r="HV162" s="456"/>
      <c r="HW162" s="456"/>
      <c r="HX162" s="456"/>
      <c r="HY162" s="456"/>
      <c r="HZ162" s="456"/>
      <c r="IA162" s="456"/>
      <c r="IB162" s="456"/>
      <c r="IC162" s="456"/>
      <c r="ID162" s="456"/>
      <c r="IE162" s="456"/>
      <c r="IF162" s="456"/>
      <c r="IG162" s="456"/>
      <c r="IH162" s="456"/>
      <c r="II162" s="456"/>
      <c r="IJ162" s="456"/>
      <c r="IK162" s="456"/>
      <c r="IL162" s="456"/>
      <c r="IM162" s="456"/>
    </row>
    <row r="163" spans="6:247" x14ac:dyDescent="0.2">
      <c r="F163" s="456"/>
      <c r="G163" s="456"/>
      <c r="H163" s="456"/>
      <c r="I163" s="456"/>
      <c r="J163" s="456"/>
      <c r="K163" s="456"/>
      <c r="L163" s="456"/>
      <c r="M163" s="456"/>
      <c r="N163" s="456"/>
      <c r="O163" s="456"/>
      <c r="P163" s="456"/>
      <c r="Q163" s="456"/>
      <c r="R163" s="456"/>
      <c r="S163" s="456"/>
      <c r="T163" s="456"/>
      <c r="U163" s="456"/>
      <c r="V163" s="456"/>
      <c r="W163" s="456"/>
      <c r="X163" s="456"/>
      <c r="Y163" s="456"/>
      <c r="Z163" s="456"/>
      <c r="AA163" s="456"/>
      <c r="AB163" s="456"/>
      <c r="AC163" s="456"/>
      <c r="AD163" s="456"/>
      <c r="AE163" s="456"/>
      <c r="AF163" s="456"/>
      <c r="AG163" s="456"/>
      <c r="AH163" s="456"/>
      <c r="AI163" s="456"/>
      <c r="AJ163" s="456"/>
      <c r="AK163" s="456"/>
      <c r="AL163" s="456"/>
      <c r="AM163" s="456"/>
      <c r="AN163" s="456"/>
      <c r="AO163" s="456"/>
      <c r="AP163" s="456"/>
      <c r="AQ163" s="456"/>
      <c r="AR163" s="456"/>
      <c r="AS163" s="456"/>
      <c r="AT163" s="456"/>
      <c r="AU163" s="456"/>
      <c r="AV163" s="456"/>
      <c r="AW163" s="456"/>
      <c r="AX163" s="456"/>
      <c r="AY163" s="456"/>
      <c r="AZ163" s="456"/>
      <c r="BA163" s="456"/>
      <c r="BB163" s="456"/>
      <c r="BC163" s="456"/>
      <c r="BD163" s="456"/>
      <c r="BE163" s="456"/>
      <c r="BF163" s="456"/>
      <c r="BG163" s="456"/>
      <c r="BH163" s="456"/>
      <c r="BI163" s="456"/>
      <c r="BJ163" s="456"/>
      <c r="BK163" s="456"/>
      <c r="BL163" s="456"/>
      <c r="BM163" s="456"/>
      <c r="BN163" s="456"/>
      <c r="BO163" s="456"/>
      <c r="BP163" s="456"/>
      <c r="BQ163" s="456"/>
      <c r="BR163" s="456"/>
      <c r="BS163" s="456"/>
      <c r="BT163" s="456"/>
      <c r="BU163" s="456"/>
      <c r="BV163" s="456"/>
      <c r="BW163" s="456"/>
      <c r="BX163" s="456"/>
      <c r="BY163" s="456"/>
      <c r="BZ163" s="456"/>
      <c r="CA163" s="456"/>
      <c r="CB163" s="456"/>
      <c r="CC163" s="456"/>
      <c r="CD163" s="456"/>
      <c r="CE163" s="456"/>
      <c r="CF163" s="456"/>
      <c r="CG163" s="456"/>
      <c r="CH163" s="456"/>
      <c r="CI163" s="456"/>
      <c r="CJ163" s="456"/>
      <c r="CK163" s="456"/>
      <c r="CL163" s="456"/>
      <c r="CM163" s="456"/>
      <c r="CN163" s="456"/>
      <c r="CO163" s="456"/>
      <c r="CP163" s="456"/>
      <c r="CQ163" s="456"/>
      <c r="CR163" s="456"/>
      <c r="CS163" s="456"/>
      <c r="CT163" s="456"/>
      <c r="CU163" s="456"/>
      <c r="CV163" s="456"/>
      <c r="CW163" s="456"/>
      <c r="CX163" s="456"/>
      <c r="CY163" s="456"/>
      <c r="CZ163" s="456"/>
      <c r="DA163" s="456"/>
      <c r="DB163" s="456"/>
      <c r="DC163" s="456"/>
      <c r="DD163" s="456"/>
      <c r="DE163" s="456"/>
      <c r="DF163" s="456"/>
      <c r="DG163" s="456"/>
      <c r="DH163" s="456"/>
      <c r="DI163" s="456"/>
      <c r="DJ163" s="456"/>
      <c r="DK163" s="456"/>
      <c r="DL163" s="456"/>
      <c r="DM163" s="456"/>
      <c r="DN163" s="456"/>
      <c r="DO163" s="456"/>
      <c r="DP163" s="456"/>
      <c r="DQ163" s="456"/>
      <c r="DR163" s="456"/>
      <c r="DS163" s="456"/>
      <c r="DT163" s="456"/>
      <c r="DU163" s="456"/>
      <c r="DV163" s="456"/>
      <c r="DW163" s="456"/>
      <c r="DX163" s="456"/>
      <c r="DY163" s="456"/>
      <c r="DZ163" s="456"/>
      <c r="EA163" s="456"/>
      <c r="EB163" s="456"/>
      <c r="EC163" s="456"/>
      <c r="ED163" s="456"/>
      <c r="EE163" s="456"/>
      <c r="EF163" s="456"/>
      <c r="EG163" s="456"/>
      <c r="EH163" s="456"/>
      <c r="EI163" s="456"/>
      <c r="EJ163" s="456"/>
      <c r="EK163" s="456"/>
      <c r="EL163" s="456"/>
      <c r="EM163" s="456"/>
      <c r="EN163" s="456"/>
      <c r="EO163" s="456"/>
      <c r="EP163" s="456"/>
      <c r="EQ163" s="456"/>
      <c r="ER163" s="456"/>
      <c r="ES163" s="456"/>
      <c r="ET163" s="456"/>
      <c r="EU163" s="456"/>
      <c r="EV163" s="456"/>
      <c r="EW163" s="456"/>
      <c r="EX163" s="456"/>
      <c r="EY163" s="456"/>
      <c r="EZ163" s="456"/>
      <c r="FA163" s="456"/>
      <c r="FB163" s="456"/>
      <c r="FC163" s="456"/>
      <c r="FD163" s="456"/>
      <c r="FE163" s="456"/>
      <c r="FF163" s="456"/>
      <c r="FG163" s="456"/>
      <c r="FH163" s="456"/>
      <c r="FI163" s="456"/>
      <c r="FJ163" s="456"/>
      <c r="FK163" s="456"/>
      <c r="FL163" s="456"/>
      <c r="FM163" s="456"/>
      <c r="FN163" s="456"/>
      <c r="FO163" s="456"/>
      <c r="FP163" s="456"/>
      <c r="FQ163" s="456"/>
      <c r="FR163" s="456"/>
      <c r="FS163" s="456"/>
      <c r="FT163" s="456"/>
      <c r="FU163" s="456"/>
      <c r="FV163" s="456"/>
      <c r="FW163" s="456"/>
      <c r="FX163" s="456"/>
      <c r="FY163" s="456"/>
      <c r="FZ163" s="456"/>
      <c r="GA163" s="456"/>
      <c r="GB163" s="456"/>
      <c r="GC163" s="456"/>
      <c r="GD163" s="456"/>
      <c r="GE163" s="456"/>
      <c r="GF163" s="456"/>
      <c r="GG163" s="456"/>
      <c r="GH163" s="456"/>
      <c r="GI163" s="456"/>
      <c r="GJ163" s="456"/>
      <c r="GK163" s="456"/>
      <c r="GL163" s="456"/>
      <c r="GM163" s="456"/>
      <c r="GN163" s="456"/>
      <c r="GO163" s="456"/>
      <c r="GP163" s="456"/>
      <c r="GQ163" s="456"/>
      <c r="GR163" s="456"/>
      <c r="GS163" s="456"/>
      <c r="GT163" s="456"/>
      <c r="GU163" s="456"/>
      <c r="GV163" s="456"/>
      <c r="GW163" s="456"/>
      <c r="GX163" s="456"/>
      <c r="GY163" s="456"/>
      <c r="GZ163" s="456"/>
      <c r="HA163" s="456"/>
      <c r="HB163" s="456"/>
      <c r="HC163" s="456"/>
      <c r="HD163" s="456"/>
      <c r="HE163" s="456"/>
      <c r="HF163" s="456"/>
      <c r="HG163" s="456"/>
      <c r="HH163" s="456"/>
      <c r="HI163" s="456"/>
      <c r="HJ163" s="456"/>
      <c r="HK163" s="456"/>
      <c r="HL163" s="456"/>
      <c r="HM163" s="456"/>
      <c r="HN163" s="456"/>
      <c r="HO163" s="456"/>
      <c r="HP163" s="456"/>
      <c r="HQ163" s="456"/>
      <c r="HR163" s="456"/>
      <c r="HS163" s="456"/>
      <c r="HT163" s="456"/>
      <c r="HU163" s="456"/>
      <c r="HV163" s="456"/>
      <c r="HW163" s="456"/>
      <c r="HX163" s="456"/>
      <c r="HY163" s="456"/>
      <c r="HZ163" s="456"/>
      <c r="IA163" s="456"/>
      <c r="IB163" s="456"/>
      <c r="IC163" s="456"/>
      <c r="ID163" s="456"/>
      <c r="IE163" s="456"/>
      <c r="IF163" s="456"/>
      <c r="IG163" s="456"/>
      <c r="IH163" s="456"/>
      <c r="II163" s="456"/>
      <c r="IJ163" s="456"/>
      <c r="IK163" s="456"/>
      <c r="IL163" s="456"/>
      <c r="IM163" s="456"/>
    </row>
    <row r="164" spans="6:247" x14ac:dyDescent="0.2">
      <c r="F164" s="456"/>
      <c r="G164" s="456"/>
      <c r="H164" s="456"/>
      <c r="I164" s="456"/>
      <c r="J164" s="456"/>
      <c r="K164" s="456"/>
      <c r="L164" s="456"/>
      <c r="M164" s="456"/>
      <c r="N164" s="456"/>
      <c r="O164" s="456"/>
      <c r="P164" s="456"/>
      <c r="Q164" s="456"/>
      <c r="R164" s="456"/>
      <c r="S164" s="456"/>
      <c r="T164" s="456"/>
      <c r="U164" s="456"/>
      <c r="V164" s="456"/>
      <c r="W164" s="456"/>
      <c r="X164" s="456"/>
      <c r="Y164" s="456"/>
      <c r="Z164" s="456"/>
      <c r="AA164" s="456"/>
      <c r="AB164" s="456"/>
      <c r="AC164" s="456"/>
      <c r="AD164" s="456"/>
      <c r="AE164" s="456"/>
      <c r="AF164" s="456"/>
      <c r="AG164" s="456"/>
      <c r="AH164" s="456"/>
      <c r="AI164" s="456"/>
      <c r="AJ164" s="456"/>
      <c r="AK164" s="456"/>
      <c r="AL164" s="456"/>
      <c r="AM164" s="456"/>
      <c r="AN164" s="456"/>
      <c r="AO164" s="456"/>
      <c r="AP164" s="456"/>
      <c r="AQ164" s="456"/>
      <c r="AR164" s="456"/>
      <c r="AS164" s="456"/>
      <c r="AT164" s="456"/>
      <c r="AU164" s="456"/>
      <c r="AV164" s="456"/>
      <c r="AW164" s="456"/>
      <c r="AX164" s="456"/>
      <c r="AY164" s="456"/>
      <c r="AZ164" s="456"/>
      <c r="BA164" s="456"/>
      <c r="BB164" s="456"/>
      <c r="BC164" s="456"/>
      <c r="BD164" s="456"/>
      <c r="BE164" s="456"/>
      <c r="BF164" s="456"/>
      <c r="BG164" s="456"/>
      <c r="BH164" s="456"/>
      <c r="BI164" s="456"/>
      <c r="BJ164" s="456"/>
      <c r="BK164" s="456"/>
      <c r="BL164" s="456"/>
      <c r="BM164" s="456"/>
      <c r="BN164" s="456"/>
      <c r="BO164" s="456"/>
      <c r="BP164" s="456"/>
      <c r="BQ164" s="456"/>
      <c r="BR164" s="456"/>
      <c r="BS164" s="456"/>
      <c r="BT164" s="456"/>
      <c r="BU164" s="456"/>
      <c r="BV164" s="456"/>
      <c r="BW164" s="456"/>
      <c r="BX164" s="456"/>
      <c r="BY164" s="456"/>
      <c r="BZ164" s="456"/>
      <c r="CA164" s="456"/>
      <c r="CB164" s="456"/>
      <c r="CC164" s="456"/>
      <c r="CD164" s="456"/>
      <c r="CE164" s="456"/>
      <c r="CF164" s="456"/>
      <c r="CG164" s="456"/>
      <c r="CH164" s="456"/>
      <c r="CI164" s="456"/>
      <c r="CJ164" s="456"/>
      <c r="CK164" s="456"/>
      <c r="CL164" s="456"/>
      <c r="CM164" s="456"/>
      <c r="CN164" s="456"/>
      <c r="CO164" s="456"/>
      <c r="CP164" s="456"/>
      <c r="CQ164" s="456"/>
      <c r="CR164" s="456"/>
      <c r="CS164" s="456"/>
      <c r="CT164" s="456"/>
      <c r="CU164" s="456"/>
      <c r="CV164" s="456"/>
      <c r="CW164" s="456"/>
      <c r="CX164" s="456"/>
      <c r="CY164" s="456"/>
      <c r="CZ164" s="456"/>
      <c r="DA164" s="456"/>
      <c r="DB164" s="456"/>
      <c r="DC164" s="456"/>
      <c r="DD164" s="456"/>
      <c r="DE164" s="456"/>
      <c r="DF164" s="456"/>
      <c r="DG164" s="456"/>
      <c r="DH164" s="456"/>
      <c r="DI164" s="456"/>
      <c r="DJ164" s="456"/>
      <c r="DK164" s="456"/>
      <c r="DL164" s="456"/>
      <c r="DM164" s="456"/>
      <c r="DN164" s="456"/>
      <c r="DO164" s="456"/>
      <c r="DP164" s="456"/>
      <c r="DQ164" s="456"/>
      <c r="DR164" s="456"/>
      <c r="DS164" s="456"/>
      <c r="DT164" s="456"/>
      <c r="DU164" s="456"/>
      <c r="DV164" s="456"/>
      <c r="DW164" s="456"/>
      <c r="DX164" s="456"/>
      <c r="DY164" s="456"/>
      <c r="DZ164" s="456"/>
      <c r="EA164" s="456"/>
      <c r="EB164" s="456"/>
      <c r="EC164" s="456"/>
      <c r="ED164" s="456"/>
      <c r="EE164" s="456"/>
      <c r="EF164" s="456"/>
      <c r="EG164" s="456"/>
      <c r="EH164" s="456"/>
      <c r="EI164" s="456"/>
      <c r="EJ164" s="456"/>
      <c r="EK164" s="456"/>
      <c r="EL164" s="456"/>
      <c r="EM164" s="456"/>
      <c r="EN164" s="456"/>
      <c r="EO164" s="456"/>
      <c r="EP164" s="456"/>
      <c r="EQ164" s="456"/>
      <c r="ER164" s="456"/>
      <c r="ES164" s="456"/>
      <c r="ET164" s="456"/>
      <c r="EU164" s="456"/>
      <c r="EV164" s="456"/>
      <c r="EW164" s="456"/>
      <c r="EX164" s="456"/>
      <c r="EY164" s="456"/>
      <c r="EZ164" s="456"/>
      <c r="FA164" s="456"/>
      <c r="FB164" s="456"/>
      <c r="FC164" s="456"/>
      <c r="FD164" s="456"/>
      <c r="FE164" s="456"/>
      <c r="FF164" s="456"/>
      <c r="FG164" s="456"/>
      <c r="FH164" s="456"/>
      <c r="FI164" s="456"/>
      <c r="FJ164" s="456"/>
      <c r="FK164" s="456"/>
      <c r="FL164" s="456"/>
      <c r="FM164" s="456"/>
      <c r="FN164" s="456"/>
      <c r="FO164" s="456"/>
      <c r="FP164" s="456"/>
      <c r="FQ164" s="456"/>
      <c r="FR164" s="456"/>
      <c r="FS164" s="456"/>
      <c r="FT164" s="456"/>
      <c r="FU164" s="456"/>
      <c r="FV164" s="456"/>
      <c r="FW164" s="456"/>
      <c r="FX164" s="456"/>
      <c r="FY164" s="456"/>
      <c r="FZ164" s="456"/>
      <c r="GA164" s="456"/>
      <c r="GB164" s="456"/>
      <c r="GC164" s="456"/>
      <c r="GD164" s="456"/>
      <c r="GE164" s="456"/>
      <c r="GF164" s="456"/>
      <c r="GG164" s="456"/>
      <c r="GH164" s="456"/>
      <c r="GI164" s="456"/>
      <c r="GJ164" s="456"/>
      <c r="GK164" s="456"/>
      <c r="GL164" s="456"/>
      <c r="GM164" s="456"/>
      <c r="GN164" s="456"/>
      <c r="GO164" s="456"/>
      <c r="GP164" s="456"/>
      <c r="GQ164" s="456"/>
      <c r="GR164" s="456"/>
      <c r="GS164" s="456"/>
      <c r="GT164" s="456"/>
      <c r="GU164" s="456"/>
      <c r="GV164" s="456"/>
      <c r="GW164" s="456"/>
      <c r="GX164" s="456"/>
      <c r="GY164" s="456"/>
      <c r="GZ164" s="456"/>
      <c r="HA164" s="456"/>
      <c r="HB164" s="456"/>
      <c r="HC164" s="456"/>
      <c r="HD164" s="456"/>
      <c r="HE164" s="456"/>
      <c r="HF164" s="456"/>
      <c r="HG164" s="456"/>
      <c r="HH164" s="456"/>
      <c r="HI164" s="456"/>
      <c r="HJ164" s="456"/>
      <c r="HK164" s="456"/>
      <c r="HL164" s="456"/>
      <c r="HM164" s="456"/>
      <c r="HN164" s="456"/>
      <c r="HO164" s="456"/>
      <c r="HP164" s="456"/>
      <c r="HQ164" s="456"/>
      <c r="HR164" s="456"/>
      <c r="HS164" s="456"/>
      <c r="HT164" s="456"/>
      <c r="HU164" s="456"/>
      <c r="HV164" s="456"/>
      <c r="HW164" s="456"/>
      <c r="HX164" s="456"/>
      <c r="HY164" s="456"/>
      <c r="HZ164" s="456"/>
      <c r="IA164" s="456"/>
      <c r="IB164" s="456"/>
      <c r="IC164" s="456"/>
      <c r="ID164" s="456"/>
      <c r="IE164" s="456"/>
      <c r="IF164" s="456"/>
      <c r="IG164" s="456"/>
      <c r="IH164" s="456"/>
      <c r="II164" s="456"/>
      <c r="IJ164" s="456"/>
      <c r="IK164" s="456"/>
      <c r="IL164" s="456"/>
      <c r="IM164" s="456"/>
    </row>
    <row r="165" spans="6:247" x14ac:dyDescent="0.2">
      <c r="F165" s="456"/>
      <c r="G165" s="456"/>
      <c r="H165" s="456"/>
      <c r="I165" s="456"/>
      <c r="J165" s="456"/>
      <c r="K165" s="456"/>
      <c r="L165" s="456"/>
      <c r="M165" s="456"/>
      <c r="N165" s="456"/>
      <c r="O165" s="456"/>
      <c r="P165" s="456"/>
      <c r="Q165" s="456"/>
      <c r="R165" s="456"/>
      <c r="S165" s="456"/>
      <c r="T165" s="456"/>
      <c r="U165" s="456"/>
      <c r="V165" s="456"/>
      <c r="W165" s="456"/>
      <c r="X165" s="456"/>
      <c r="Y165" s="456"/>
      <c r="Z165" s="456"/>
      <c r="AA165" s="456"/>
      <c r="AB165" s="456"/>
      <c r="AC165" s="456"/>
      <c r="AD165" s="456"/>
      <c r="AE165" s="456"/>
      <c r="AF165" s="456"/>
      <c r="AG165" s="456"/>
      <c r="AH165" s="456"/>
      <c r="AI165" s="456"/>
      <c r="AJ165" s="456"/>
      <c r="AK165" s="456"/>
      <c r="AL165" s="456"/>
      <c r="AM165" s="456"/>
      <c r="AN165" s="456"/>
      <c r="AO165" s="456"/>
      <c r="AP165" s="456"/>
      <c r="AQ165" s="456"/>
      <c r="AR165" s="456"/>
      <c r="AS165" s="456"/>
      <c r="AT165" s="456"/>
      <c r="AU165" s="456"/>
      <c r="AV165" s="456"/>
      <c r="AW165" s="456"/>
      <c r="AX165" s="456"/>
      <c r="AY165" s="456"/>
      <c r="AZ165" s="456"/>
      <c r="BA165" s="456"/>
      <c r="BB165" s="456"/>
      <c r="BC165" s="456"/>
      <c r="BD165" s="456"/>
      <c r="BE165" s="456"/>
      <c r="BF165" s="456"/>
      <c r="BG165" s="456"/>
      <c r="BH165" s="456"/>
      <c r="BI165" s="456"/>
      <c r="BJ165" s="456"/>
      <c r="BK165" s="456"/>
      <c r="BL165" s="456"/>
      <c r="BM165" s="456"/>
      <c r="BN165" s="456"/>
      <c r="BO165" s="456"/>
      <c r="BP165" s="456"/>
      <c r="BQ165" s="456"/>
      <c r="BR165" s="456"/>
      <c r="BS165" s="456"/>
      <c r="BT165" s="456"/>
      <c r="BU165" s="456"/>
      <c r="BV165" s="456"/>
      <c r="BW165" s="456"/>
      <c r="BX165" s="456"/>
      <c r="BY165" s="456"/>
      <c r="BZ165" s="456"/>
      <c r="CA165" s="456"/>
      <c r="CB165" s="456"/>
      <c r="CC165" s="456"/>
      <c r="CD165" s="456"/>
      <c r="CE165" s="456"/>
      <c r="CF165" s="456"/>
      <c r="CG165" s="456"/>
      <c r="CH165" s="456"/>
      <c r="CI165" s="456"/>
      <c r="CJ165" s="456"/>
      <c r="CK165" s="456"/>
      <c r="CL165" s="456"/>
      <c r="CM165" s="456"/>
      <c r="CN165" s="456"/>
      <c r="CO165" s="456"/>
      <c r="CP165" s="456"/>
      <c r="CQ165" s="456"/>
      <c r="CR165" s="456"/>
      <c r="CS165" s="456"/>
      <c r="CT165" s="456"/>
      <c r="CU165" s="456"/>
      <c r="CV165" s="456"/>
      <c r="CW165" s="456"/>
      <c r="CX165" s="456"/>
      <c r="CY165" s="456"/>
      <c r="CZ165" s="456"/>
      <c r="DA165" s="456"/>
      <c r="DB165" s="456"/>
      <c r="DC165" s="456"/>
      <c r="DD165" s="456"/>
      <c r="DE165" s="456"/>
      <c r="DF165" s="456"/>
      <c r="DG165" s="456"/>
      <c r="DH165" s="456"/>
      <c r="DI165" s="456"/>
      <c r="DJ165" s="456"/>
      <c r="DK165" s="456"/>
      <c r="DL165" s="456"/>
      <c r="DM165" s="456"/>
      <c r="DN165" s="456"/>
      <c r="DO165" s="456"/>
      <c r="DP165" s="456"/>
      <c r="DQ165" s="456"/>
      <c r="DR165" s="456"/>
      <c r="DS165" s="456"/>
      <c r="DT165" s="456"/>
      <c r="DU165" s="456"/>
      <c r="DV165" s="456"/>
      <c r="DW165" s="456"/>
      <c r="DX165" s="456"/>
      <c r="DY165" s="456"/>
      <c r="DZ165" s="456"/>
      <c r="EA165" s="456"/>
      <c r="EB165" s="456"/>
      <c r="EC165" s="456"/>
      <c r="ED165" s="456"/>
      <c r="EE165" s="456"/>
      <c r="EF165" s="456"/>
      <c r="EG165" s="456"/>
      <c r="EH165" s="456"/>
      <c r="EI165" s="456"/>
      <c r="EJ165" s="456"/>
      <c r="EK165" s="456"/>
      <c r="EL165" s="456"/>
      <c r="EM165" s="456"/>
      <c r="EN165" s="456"/>
      <c r="EO165" s="456"/>
      <c r="EP165" s="456"/>
      <c r="EQ165" s="456"/>
      <c r="ER165" s="456"/>
      <c r="ES165" s="456"/>
      <c r="ET165" s="456"/>
      <c r="EU165" s="456"/>
      <c r="EV165" s="456"/>
      <c r="EW165" s="456"/>
      <c r="EX165" s="456"/>
      <c r="EY165" s="456"/>
      <c r="EZ165" s="456"/>
      <c r="FA165" s="456"/>
      <c r="FB165" s="456"/>
      <c r="FC165" s="456"/>
      <c r="FD165" s="456"/>
      <c r="FE165" s="456"/>
      <c r="FF165" s="456"/>
      <c r="FG165" s="456"/>
      <c r="FH165" s="456"/>
      <c r="FI165" s="456"/>
      <c r="FJ165" s="456"/>
      <c r="FK165" s="456"/>
      <c r="FL165" s="456"/>
      <c r="FM165" s="456"/>
      <c r="FN165" s="456"/>
      <c r="FO165" s="456"/>
      <c r="FP165" s="456"/>
      <c r="FQ165" s="456"/>
      <c r="FR165" s="456"/>
      <c r="FS165" s="456"/>
      <c r="FT165" s="456"/>
      <c r="FU165" s="456"/>
      <c r="FV165" s="456"/>
      <c r="FW165" s="456"/>
      <c r="FX165" s="456"/>
      <c r="FY165" s="456"/>
      <c r="FZ165" s="456"/>
      <c r="GA165" s="456"/>
      <c r="GB165" s="456"/>
      <c r="GC165" s="456"/>
      <c r="GD165" s="456"/>
      <c r="GE165" s="456"/>
      <c r="GF165" s="456"/>
      <c r="GG165" s="456"/>
      <c r="GH165" s="456"/>
      <c r="GI165" s="456"/>
      <c r="GJ165" s="456"/>
      <c r="GK165" s="456"/>
      <c r="GL165" s="456"/>
      <c r="GM165" s="456"/>
      <c r="GN165" s="456"/>
      <c r="GO165" s="456"/>
      <c r="GP165" s="456"/>
      <c r="GQ165" s="456"/>
      <c r="GR165" s="456"/>
      <c r="GS165" s="456"/>
      <c r="GT165" s="456"/>
      <c r="GU165" s="456"/>
      <c r="GV165" s="456"/>
      <c r="GW165" s="456"/>
      <c r="GX165" s="456"/>
      <c r="GY165" s="456"/>
      <c r="GZ165" s="456"/>
      <c r="HA165" s="456"/>
      <c r="HB165" s="456"/>
      <c r="HC165" s="456"/>
      <c r="HD165" s="456"/>
      <c r="HE165" s="456"/>
      <c r="HF165" s="456"/>
      <c r="HG165" s="456"/>
      <c r="HH165" s="456"/>
      <c r="HI165" s="456"/>
      <c r="HJ165" s="456"/>
      <c r="HK165" s="456"/>
      <c r="HL165" s="456"/>
      <c r="HM165" s="456"/>
      <c r="HN165" s="456"/>
      <c r="HO165" s="456"/>
      <c r="HP165" s="456"/>
      <c r="HQ165" s="456"/>
      <c r="HR165" s="456"/>
      <c r="HS165" s="456"/>
      <c r="HT165" s="456"/>
      <c r="HU165" s="456"/>
      <c r="HV165" s="456"/>
      <c r="HW165" s="456"/>
      <c r="HX165" s="456"/>
      <c r="HY165" s="456"/>
      <c r="HZ165" s="456"/>
      <c r="IA165" s="456"/>
      <c r="IB165" s="456"/>
      <c r="IC165" s="456"/>
      <c r="ID165" s="456"/>
      <c r="IE165" s="456"/>
      <c r="IF165" s="456"/>
      <c r="IG165" s="456"/>
      <c r="IH165" s="456"/>
      <c r="II165" s="456"/>
      <c r="IJ165" s="456"/>
      <c r="IK165" s="456"/>
      <c r="IL165" s="456"/>
      <c r="IM165" s="456"/>
    </row>
    <row r="166" spans="6:247" x14ac:dyDescent="0.2">
      <c r="F166" s="456"/>
      <c r="G166" s="456"/>
      <c r="H166" s="456"/>
      <c r="I166" s="456"/>
      <c r="J166" s="456"/>
      <c r="K166" s="456"/>
      <c r="L166" s="456"/>
      <c r="M166" s="456"/>
      <c r="N166" s="456"/>
      <c r="O166" s="456"/>
      <c r="P166" s="456"/>
      <c r="Q166" s="456"/>
      <c r="R166" s="456"/>
      <c r="S166" s="456"/>
      <c r="T166" s="456"/>
      <c r="U166" s="456"/>
      <c r="V166" s="456"/>
      <c r="W166" s="456"/>
      <c r="X166" s="456"/>
      <c r="Y166" s="456"/>
      <c r="Z166" s="456"/>
      <c r="AA166" s="456"/>
      <c r="AB166" s="456"/>
      <c r="AC166" s="456"/>
      <c r="AD166" s="456"/>
      <c r="AE166" s="456"/>
      <c r="AF166" s="456"/>
      <c r="AG166" s="456"/>
      <c r="AH166" s="456"/>
      <c r="AI166" s="456"/>
      <c r="AJ166" s="456"/>
      <c r="AK166" s="456"/>
      <c r="AL166" s="456"/>
      <c r="AM166" s="456"/>
      <c r="AN166" s="456"/>
      <c r="AO166" s="456"/>
      <c r="AP166" s="456"/>
      <c r="AQ166" s="456"/>
      <c r="AR166" s="456"/>
      <c r="AS166" s="456"/>
      <c r="AT166" s="456"/>
      <c r="AU166" s="456"/>
      <c r="AV166" s="456"/>
      <c r="AW166" s="456"/>
      <c r="AX166" s="456"/>
      <c r="AY166" s="456"/>
      <c r="AZ166" s="456"/>
      <c r="BA166" s="456"/>
      <c r="BB166" s="456"/>
      <c r="BC166" s="456"/>
      <c r="BD166" s="456"/>
      <c r="BE166" s="456"/>
      <c r="BF166" s="456"/>
      <c r="BG166" s="456"/>
      <c r="BH166" s="456"/>
      <c r="BI166" s="456"/>
      <c r="BJ166" s="456"/>
      <c r="BK166" s="456"/>
      <c r="BL166" s="456"/>
      <c r="BM166" s="456"/>
      <c r="BN166" s="456"/>
      <c r="BO166" s="456"/>
      <c r="BP166" s="456"/>
      <c r="BQ166" s="456"/>
      <c r="BR166" s="456"/>
      <c r="BS166" s="456"/>
      <c r="BT166" s="456"/>
      <c r="BU166" s="456"/>
      <c r="BV166" s="456"/>
      <c r="BW166" s="456"/>
      <c r="BX166" s="456"/>
      <c r="BY166" s="456"/>
      <c r="BZ166" s="456"/>
      <c r="CA166" s="456"/>
      <c r="CB166" s="456"/>
      <c r="CC166" s="456"/>
      <c r="CD166" s="456"/>
      <c r="CE166" s="456"/>
      <c r="CF166" s="456"/>
      <c r="CG166" s="456"/>
      <c r="CH166" s="456"/>
      <c r="CI166" s="456"/>
      <c r="CJ166" s="456"/>
      <c r="CK166" s="456"/>
      <c r="CL166" s="456"/>
      <c r="CM166" s="456"/>
      <c r="CN166" s="456"/>
      <c r="CO166" s="456"/>
      <c r="CP166" s="456"/>
      <c r="CQ166" s="456"/>
      <c r="CR166" s="456"/>
      <c r="CS166" s="456"/>
      <c r="CT166" s="456"/>
      <c r="CU166" s="456"/>
      <c r="CV166" s="456"/>
      <c r="CW166" s="456"/>
      <c r="CX166" s="456"/>
      <c r="CY166" s="456"/>
      <c r="CZ166" s="456"/>
      <c r="DA166" s="456"/>
      <c r="DB166" s="456"/>
      <c r="DC166" s="456"/>
      <c r="DD166" s="456"/>
      <c r="DE166" s="456"/>
      <c r="DF166" s="456"/>
      <c r="DG166" s="456"/>
      <c r="DH166" s="456"/>
      <c r="DI166" s="456"/>
      <c r="DJ166" s="456"/>
      <c r="DK166" s="456"/>
      <c r="DL166" s="456"/>
      <c r="DM166" s="456"/>
      <c r="DN166" s="456"/>
      <c r="DO166" s="456"/>
      <c r="DP166" s="456"/>
      <c r="DQ166" s="456"/>
      <c r="DR166" s="456"/>
      <c r="DS166" s="456"/>
      <c r="DT166" s="456"/>
      <c r="DU166" s="456"/>
      <c r="DV166" s="456"/>
      <c r="DW166" s="456"/>
      <c r="DX166" s="456"/>
      <c r="DY166" s="456"/>
      <c r="DZ166" s="456"/>
      <c r="EA166" s="456"/>
      <c r="EB166" s="456"/>
      <c r="EC166" s="456"/>
      <c r="ED166" s="456"/>
      <c r="EE166" s="456"/>
      <c r="EF166" s="456"/>
      <c r="EG166" s="456"/>
      <c r="EH166" s="456"/>
      <c r="EI166" s="456"/>
      <c r="EJ166" s="456"/>
      <c r="EK166" s="456"/>
      <c r="EL166" s="456"/>
      <c r="EM166" s="456"/>
      <c r="EN166" s="456"/>
      <c r="EO166" s="456"/>
      <c r="EP166" s="456"/>
      <c r="EQ166" s="456"/>
      <c r="ER166" s="456"/>
      <c r="ES166" s="456"/>
      <c r="ET166" s="456"/>
      <c r="EU166" s="456"/>
      <c r="EV166" s="456"/>
      <c r="EW166" s="456"/>
      <c r="EX166" s="456"/>
      <c r="EY166" s="456"/>
      <c r="EZ166" s="456"/>
      <c r="FA166" s="456"/>
      <c r="FB166" s="456"/>
      <c r="FC166" s="456"/>
      <c r="FD166" s="456"/>
      <c r="FE166" s="456"/>
      <c r="FF166" s="456"/>
      <c r="FG166" s="456"/>
      <c r="FH166" s="456"/>
      <c r="FI166" s="456"/>
      <c r="FJ166" s="456"/>
      <c r="FK166" s="456"/>
      <c r="FL166" s="456"/>
      <c r="FM166" s="456"/>
      <c r="FN166" s="456"/>
      <c r="FO166" s="456"/>
      <c r="FP166" s="456"/>
      <c r="FQ166" s="456"/>
      <c r="FR166" s="456"/>
      <c r="FS166" s="456"/>
      <c r="FT166" s="456"/>
      <c r="FU166" s="456"/>
      <c r="FV166" s="456"/>
      <c r="FW166" s="456"/>
      <c r="FX166" s="456"/>
      <c r="FY166" s="456"/>
      <c r="FZ166" s="456"/>
      <c r="GA166" s="456"/>
      <c r="GB166" s="456"/>
      <c r="GC166" s="456"/>
      <c r="GD166" s="456"/>
      <c r="GE166" s="456"/>
      <c r="GF166" s="456"/>
      <c r="GG166" s="456"/>
      <c r="GH166" s="456"/>
      <c r="GI166" s="456"/>
      <c r="GJ166" s="456"/>
      <c r="GK166" s="456"/>
      <c r="GL166" s="456"/>
      <c r="GM166" s="456"/>
      <c r="GN166" s="456"/>
      <c r="GO166" s="456"/>
      <c r="GP166" s="456"/>
      <c r="GQ166" s="456"/>
      <c r="GR166" s="456"/>
      <c r="GS166" s="456"/>
      <c r="GT166" s="456"/>
      <c r="GU166" s="456"/>
      <c r="GV166" s="456"/>
      <c r="GW166" s="456"/>
      <c r="GX166" s="456"/>
      <c r="GY166" s="456"/>
      <c r="GZ166" s="456"/>
      <c r="HA166" s="456"/>
      <c r="HB166" s="456"/>
      <c r="HC166" s="456"/>
      <c r="HD166" s="456"/>
      <c r="HE166" s="456"/>
      <c r="HF166" s="456"/>
      <c r="HG166" s="456"/>
      <c r="HH166" s="456"/>
      <c r="HI166" s="456"/>
      <c r="HJ166" s="456"/>
      <c r="HK166" s="456"/>
      <c r="HL166" s="456"/>
      <c r="HM166" s="456"/>
      <c r="HN166" s="456"/>
      <c r="HO166" s="456"/>
      <c r="HP166" s="456"/>
      <c r="HQ166" s="456"/>
      <c r="HR166" s="456"/>
      <c r="HS166" s="456"/>
      <c r="HT166" s="456"/>
      <c r="HU166" s="456"/>
      <c r="HV166" s="456"/>
      <c r="HW166" s="456"/>
      <c r="HX166" s="456"/>
      <c r="HY166" s="456"/>
      <c r="HZ166" s="456"/>
      <c r="IA166" s="456"/>
      <c r="IB166" s="456"/>
      <c r="IC166" s="456"/>
      <c r="ID166" s="456"/>
      <c r="IE166" s="456"/>
      <c r="IF166" s="456"/>
      <c r="IG166" s="456"/>
      <c r="IH166" s="456"/>
      <c r="II166" s="456"/>
      <c r="IJ166" s="456"/>
      <c r="IK166" s="456"/>
      <c r="IL166" s="456"/>
      <c r="IM166" s="456"/>
    </row>
    <row r="167" spans="6:247" x14ac:dyDescent="0.2">
      <c r="F167" s="456"/>
      <c r="G167" s="456"/>
      <c r="H167" s="456"/>
      <c r="I167" s="456"/>
      <c r="J167" s="456"/>
      <c r="K167" s="456"/>
      <c r="L167" s="456"/>
      <c r="M167" s="456"/>
      <c r="N167" s="456"/>
      <c r="O167" s="456"/>
      <c r="P167" s="456"/>
      <c r="Q167" s="456"/>
      <c r="R167" s="456"/>
      <c r="S167" s="456"/>
      <c r="T167" s="456"/>
      <c r="U167" s="456"/>
      <c r="V167" s="456"/>
      <c r="W167" s="456"/>
      <c r="X167" s="456"/>
      <c r="Y167" s="456"/>
      <c r="Z167" s="456"/>
      <c r="AA167" s="456"/>
      <c r="AB167" s="456"/>
      <c r="AC167" s="456"/>
      <c r="AD167" s="456"/>
      <c r="AE167" s="456"/>
      <c r="AF167" s="456"/>
      <c r="AG167" s="456"/>
      <c r="AH167" s="456"/>
      <c r="AI167" s="456"/>
      <c r="AJ167" s="456"/>
      <c r="AK167" s="456"/>
      <c r="AL167" s="456"/>
      <c r="AM167" s="456"/>
      <c r="AN167" s="456"/>
      <c r="AO167" s="456"/>
      <c r="AP167" s="456"/>
      <c r="AQ167" s="456"/>
      <c r="AR167" s="456"/>
      <c r="AS167" s="456"/>
      <c r="AT167" s="456"/>
      <c r="AU167" s="456"/>
      <c r="AV167" s="456"/>
      <c r="AW167" s="456"/>
      <c r="AX167" s="456"/>
      <c r="AY167" s="456"/>
      <c r="AZ167" s="456"/>
      <c r="BA167" s="456"/>
      <c r="BB167" s="456"/>
      <c r="BC167" s="456"/>
      <c r="BD167" s="456"/>
      <c r="BE167" s="456"/>
      <c r="BF167" s="456"/>
      <c r="BG167" s="456"/>
      <c r="BH167" s="456"/>
      <c r="BI167" s="456"/>
      <c r="BJ167" s="456"/>
      <c r="BK167" s="456"/>
      <c r="BL167" s="456"/>
      <c r="BM167" s="456"/>
      <c r="BN167" s="456"/>
      <c r="BO167" s="456"/>
      <c r="BP167" s="456"/>
      <c r="BQ167" s="456"/>
      <c r="BR167" s="456"/>
      <c r="BS167" s="456"/>
      <c r="BT167" s="456"/>
      <c r="BU167" s="456"/>
      <c r="BV167" s="456"/>
      <c r="BW167" s="456"/>
      <c r="BX167" s="456"/>
      <c r="BY167" s="456"/>
      <c r="BZ167" s="456"/>
      <c r="CA167" s="456"/>
      <c r="CB167" s="456"/>
      <c r="CC167" s="456"/>
      <c r="CD167" s="456"/>
      <c r="CE167" s="456"/>
      <c r="CF167" s="456"/>
      <c r="CG167" s="456"/>
      <c r="CH167" s="456"/>
      <c r="CI167" s="456"/>
      <c r="CJ167" s="456"/>
      <c r="CK167" s="456"/>
      <c r="CL167" s="456"/>
      <c r="CM167" s="456"/>
      <c r="CN167" s="456"/>
      <c r="CO167" s="456"/>
      <c r="CP167" s="456"/>
      <c r="CQ167" s="456"/>
      <c r="CR167" s="456"/>
      <c r="CS167" s="456"/>
      <c r="CT167" s="456"/>
      <c r="CU167" s="456"/>
      <c r="CV167" s="456"/>
      <c r="CW167" s="456"/>
      <c r="CX167" s="456"/>
      <c r="CY167" s="456"/>
      <c r="CZ167" s="456"/>
      <c r="DA167" s="456"/>
      <c r="DB167" s="456"/>
      <c r="DC167" s="456"/>
      <c r="DD167" s="456"/>
      <c r="DE167" s="456"/>
      <c r="DF167" s="456"/>
      <c r="DG167" s="456"/>
      <c r="DH167" s="456"/>
      <c r="DI167" s="456"/>
      <c r="DJ167" s="456"/>
      <c r="DK167" s="456"/>
      <c r="DL167" s="456"/>
      <c r="DM167" s="456"/>
      <c r="DN167" s="456"/>
      <c r="DO167" s="456"/>
      <c r="DP167" s="456"/>
      <c r="DQ167" s="456"/>
      <c r="DR167" s="456"/>
      <c r="DS167" s="456"/>
      <c r="DT167" s="456"/>
      <c r="DU167" s="456"/>
      <c r="DV167" s="456"/>
      <c r="DW167" s="456"/>
      <c r="DX167" s="456"/>
      <c r="DY167" s="456"/>
      <c r="DZ167" s="456"/>
      <c r="EA167" s="456"/>
      <c r="EB167" s="456"/>
      <c r="EC167" s="456"/>
      <c r="ED167" s="456"/>
      <c r="EE167" s="456"/>
      <c r="EF167" s="456"/>
      <c r="EG167" s="456"/>
      <c r="EH167" s="456"/>
      <c r="EI167" s="456"/>
      <c r="EJ167" s="456"/>
      <c r="EK167" s="456"/>
      <c r="EL167" s="456"/>
      <c r="EM167" s="456"/>
      <c r="EN167" s="456"/>
      <c r="EO167" s="456"/>
      <c r="EP167" s="456"/>
      <c r="EQ167" s="456"/>
      <c r="ER167" s="456"/>
      <c r="ES167" s="456"/>
      <c r="ET167" s="456"/>
      <c r="EU167" s="456"/>
      <c r="EV167" s="456"/>
      <c r="EW167" s="456"/>
      <c r="EX167" s="456"/>
      <c r="EY167" s="456"/>
      <c r="EZ167" s="456"/>
      <c r="FA167" s="456"/>
      <c r="FB167" s="456"/>
      <c r="FC167" s="456"/>
      <c r="FD167" s="456"/>
      <c r="FE167" s="456"/>
      <c r="FF167" s="456"/>
      <c r="FG167" s="456"/>
      <c r="FH167" s="456"/>
      <c r="FI167" s="456"/>
      <c r="FJ167" s="456"/>
      <c r="FK167" s="456"/>
      <c r="FL167" s="456"/>
      <c r="FM167" s="456"/>
      <c r="FN167" s="456"/>
      <c r="FO167" s="456"/>
      <c r="FP167" s="456"/>
      <c r="FQ167" s="456"/>
      <c r="FR167" s="456"/>
      <c r="FS167" s="456"/>
      <c r="FT167" s="456"/>
      <c r="FU167" s="456"/>
      <c r="FV167" s="456"/>
      <c r="FW167" s="456"/>
      <c r="FX167" s="456"/>
      <c r="FY167" s="456"/>
      <c r="FZ167" s="456"/>
      <c r="GA167" s="456"/>
      <c r="GB167" s="456"/>
      <c r="GC167" s="456"/>
      <c r="GD167" s="456"/>
      <c r="GE167" s="456"/>
      <c r="GF167" s="456"/>
      <c r="GG167" s="456"/>
      <c r="GH167" s="456"/>
      <c r="GI167" s="456"/>
      <c r="GJ167" s="456"/>
      <c r="GK167" s="456"/>
      <c r="GL167" s="456"/>
      <c r="GM167" s="456"/>
      <c r="GN167" s="456"/>
      <c r="GO167" s="456"/>
      <c r="GP167" s="456"/>
      <c r="GQ167" s="456"/>
      <c r="GR167" s="456"/>
      <c r="GS167" s="456"/>
      <c r="GT167" s="456"/>
      <c r="GU167" s="456"/>
      <c r="GV167" s="456"/>
      <c r="GW167" s="456"/>
      <c r="GX167" s="456"/>
      <c r="GY167" s="456"/>
      <c r="GZ167" s="456"/>
      <c r="HA167" s="456"/>
      <c r="HB167" s="456"/>
      <c r="HC167" s="456"/>
      <c r="HD167" s="456"/>
      <c r="HE167" s="456"/>
      <c r="HF167" s="456"/>
      <c r="HG167" s="456"/>
      <c r="HH167" s="456"/>
      <c r="HI167" s="456"/>
      <c r="HJ167" s="456"/>
      <c r="HK167" s="456"/>
      <c r="HL167" s="456"/>
      <c r="HM167" s="456"/>
      <c r="HN167" s="456"/>
      <c r="HO167" s="456"/>
      <c r="HP167" s="456"/>
      <c r="HQ167" s="456"/>
      <c r="HR167" s="456"/>
      <c r="HS167" s="456"/>
      <c r="HT167" s="456"/>
      <c r="HU167" s="456"/>
      <c r="HV167" s="456"/>
      <c r="HW167" s="456"/>
      <c r="HX167" s="456"/>
      <c r="HY167" s="456"/>
      <c r="HZ167" s="456"/>
      <c r="IA167" s="456"/>
      <c r="IB167" s="456"/>
      <c r="IC167" s="456"/>
      <c r="ID167" s="456"/>
      <c r="IE167" s="456"/>
      <c r="IF167" s="456"/>
      <c r="IG167" s="456"/>
      <c r="IH167" s="456"/>
      <c r="II167" s="456"/>
      <c r="IJ167" s="456"/>
      <c r="IK167" s="456"/>
      <c r="IL167" s="456"/>
      <c r="IM167" s="456"/>
    </row>
    <row r="168" spans="6:247" x14ac:dyDescent="0.2">
      <c r="F168" s="456"/>
      <c r="G168" s="456"/>
      <c r="H168" s="456"/>
      <c r="I168" s="456"/>
      <c r="J168" s="456"/>
      <c r="K168" s="456"/>
      <c r="L168" s="456"/>
      <c r="M168" s="456"/>
      <c r="N168" s="456"/>
      <c r="O168" s="456"/>
      <c r="P168" s="456"/>
      <c r="Q168" s="456"/>
      <c r="R168" s="456"/>
      <c r="S168" s="456"/>
      <c r="T168" s="456"/>
      <c r="U168" s="456"/>
      <c r="V168" s="456"/>
      <c r="W168" s="456"/>
      <c r="X168" s="456"/>
      <c r="Y168" s="456"/>
      <c r="Z168" s="456"/>
      <c r="AA168" s="456"/>
      <c r="AB168" s="456"/>
      <c r="AC168" s="456"/>
      <c r="AD168" s="456"/>
      <c r="AE168" s="456"/>
      <c r="AF168" s="456"/>
      <c r="AG168" s="456"/>
      <c r="AH168" s="456"/>
      <c r="AI168" s="456"/>
      <c r="AJ168" s="456"/>
      <c r="AK168" s="456"/>
      <c r="AL168" s="456"/>
      <c r="AM168" s="456"/>
      <c r="AN168" s="456"/>
      <c r="AO168" s="456"/>
      <c r="AP168" s="456"/>
      <c r="AQ168" s="456"/>
      <c r="AR168" s="456"/>
      <c r="AS168" s="456"/>
      <c r="AT168" s="456"/>
      <c r="AU168" s="456"/>
      <c r="AV168" s="456"/>
      <c r="AW168" s="456"/>
      <c r="AX168" s="456"/>
      <c r="AY168" s="456"/>
      <c r="AZ168" s="456"/>
      <c r="BA168" s="456"/>
      <c r="BB168" s="456"/>
      <c r="BC168" s="456"/>
      <c r="BD168" s="456"/>
      <c r="BE168" s="456"/>
      <c r="BF168" s="456"/>
      <c r="BG168" s="456"/>
      <c r="BH168" s="456"/>
      <c r="BI168" s="456"/>
      <c r="BJ168" s="456"/>
      <c r="BK168" s="456"/>
      <c r="BL168" s="456"/>
      <c r="BM168" s="456"/>
      <c r="BN168" s="456"/>
      <c r="BO168" s="456"/>
      <c r="BP168" s="456"/>
      <c r="BQ168" s="456"/>
      <c r="BR168" s="456"/>
      <c r="BS168" s="456"/>
      <c r="BT168" s="456"/>
      <c r="BU168" s="456"/>
      <c r="BV168" s="456"/>
      <c r="BW168" s="456"/>
      <c r="BX168" s="456"/>
      <c r="BY168" s="456"/>
      <c r="BZ168" s="456"/>
      <c r="CA168" s="456"/>
      <c r="CB168" s="456"/>
      <c r="CC168" s="456"/>
      <c r="CD168" s="456"/>
      <c r="CE168" s="456"/>
      <c r="CF168" s="456"/>
      <c r="CG168" s="456"/>
      <c r="CH168" s="456"/>
      <c r="CI168" s="456"/>
      <c r="CJ168" s="456"/>
      <c r="CK168" s="456"/>
      <c r="CL168" s="456"/>
      <c r="CM168" s="456"/>
      <c r="CN168" s="456"/>
      <c r="CO168" s="456"/>
      <c r="CP168" s="456"/>
      <c r="CQ168" s="456"/>
      <c r="CR168" s="456"/>
      <c r="CS168" s="456"/>
      <c r="CT168" s="456"/>
      <c r="CU168" s="456"/>
      <c r="CV168" s="456"/>
      <c r="CW168" s="456"/>
      <c r="CX168" s="456"/>
      <c r="CY168" s="456"/>
      <c r="CZ168" s="456"/>
      <c r="DA168" s="456"/>
      <c r="DB168" s="456"/>
      <c r="DC168" s="456"/>
      <c r="DD168" s="456"/>
      <c r="DE168" s="456"/>
      <c r="DF168" s="456"/>
      <c r="DG168" s="456"/>
      <c r="DH168" s="456"/>
      <c r="DI168" s="456"/>
      <c r="DJ168" s="456"/>
      <c r="DK168" s="456"/>
      <c r="DL168" s="456"/>
      <c r="DM168" s="456"/>
      <c r="DN168" s="456"/>
      <c r="DO168" s="456"/>
      <c r="DP168" s="456"/>
      <c r="DQ168" s="456"/>
      <c r="DR168" s="456"/>
      <c r="DS168" s="456"/>
      <c r="DT168" s="456"/>
      <c r="DU168" s="456"/>
      <c r="DV168" s="456"/>
      <c r="DW168" s="456"/>
      <c r="DX168" s="456"/>
      <c r="DY168" s="456"/>
      <c r="DZ168" s="456"/>
      <c r="EA168" s="456"/>
      <c r="EB168" s="456"/>
      <c r="EC168" s="456"/>
      <c r="ED168" s="456"/>
      <c r="EE168" s="456"/>
      <c r="EF168" s="456"/>
      <c r="EG168" s="456"/>
      <c r="EH168" s="456"/>
      <c r="EI168" s="456"/>
      <c r="EJ168" s="456"/>
      <c r="EK168" s="456"/>
      <c r="EL168" s="456"/>
      <c r="EM168" s="456"/>
      <c r="EN168" s="456"/>
      <c r="EO168" s="456"/>
      <c r="EP168" s="456"/>
      <c r="EQ168" s="456"/>
      <c r="ER168" s="456"/>
      <c r="ES168" s="456"/>
      <c r="ET168" s="456"/>
      <c r="EU168" s="456"/>
      <c r="EV168" s="456"/>
      <c r="EW168" s="456"/>
      <c r="EX168" s="456"/>
      <c r="EY168" s="456"/>
      <c r="EZ168" s="456"/>
      <c r="FA168" s="456"/>
      <c r="FB168" s="456"/>
      <c r="FC168" s="456"/>
      <c r="FD168" s="456"/>
      <c r="FE168" s="456"/>
      <c r="FF168" s="456"/>
      <c r="FG168" s="456"/>
      <c r="FH168" s="456"/>
      <c r="FI168" s="456"/>
      <c r="FJ168" s="456"/>
      <c r="FK168" s="456"/>
      <c r="FL168" s="456"/>
      <c r="FM168" s="456"/>
      <c r="FN168" s="456"/>
      <c r="FO168" s="456"/>
      <c r="FP168" s="456"/>
      <c r="FQ168" s="456"/>
      <c r="FR168" s="456"/>
      <c r="FS168" s="456"/>
      <c r="FT168" s="456"/>
      <c r="FU168" s="456"/>
      <c r="FV168" s="456"/>
      <c r="FW168" s="456"/>
      <c r="FX168" s="456"/>
      <c r="FY168" s="456"/>
      <c r="FZ168" s="456"/>
      <c r="GA168" s="456"/>
      <c r="GB168" s="456"/>
      <c r="GC168" s="456"/>
      <c r="GD168" s="456"/>
      <c r="GE168" s="456"/>
      <c r="GF168" s="456"/>
      <c r="GG168" s="456"/>
      <c r="GH168" s="456"/>
      <c r="GI168" s="456"/>
      <c r="GJ168" s="456"/>
      <c r="GK168" s="456"/>
      <c r="GL168" s="456"/>
      <c r="GM168" s="456"/>
      <c r="GN168" s="456"/>
      <c r="GO168" s="456"/>
      <c r="GP168" s="456"/>
      <c r="GQ168" s="456"/>
      <c r="GR168" s="456"/>
      <c r="GS168" s="456"/>
      <c r="GT168" s="456"/>
      <c r="GU168" s="456"/>
      <c r="GV168" s="456"/>
      <c r="GW168" s="456"/>
      <c r="GX168" s="456"/>
      <c r="GY168" s="456"/>
      <c r="GZ168" s="456"/>
      <c r="HA168" s="456"/>
      <c r="HB168" s="456"/>
      <c r="HC168" s="456"/>
      <c r="HD168" s="456"/>
      <c r="HE168" s="456"/>
      <c r="HF168" s="456"/>
      <c r="HG168" s="456"/>
      <c r="HH168" s="456"/>
      <c r="HI168" s="456"/>
      <c r="HJ168" s="456"/>
      <c r="HK168" s="456"/>
      <c r="HL168" s="456"/>
      <c r="HM168" s="456"/>
      <c r="HN168" s="456"/>
      <c r="HO168" s="456"/>
      <c r="HP168" s="456"/>
      <c r="HQ168" s="456"/>
      <c r="HR168" s="456"/>
      <c r="HS168" s="456"/>
      <c r="HT168" s="456"/>
      <c r="HU168" s="456"/>
      <c r="HV168" s="456"/>
      <c r="HW168" s="456"/>
      <c r="HX168" s="456"/>
      <c r="HY168" s="456"/>
      <c r="HZ168" s="456"/>
      <c r="IA168" s="456"/>
      <c r="IB168" s="456"/>
      <c r="IC168" s="456"/>
      <c r="ID168" s="456"/>
      <c r="IE168" s="456"/>
      <c r="IF168" s="456"/>
      <c r="IG168" s="456"/>
      <c r="IH168" s="456"/>
      <c r="II168" s="456"/>
      <c r="IJ168" s="456"/>
      <c r="IK168" s="456"/>
      <c r="IL168" s="456"/>
      <c r="IM168" s="456"/>
    </row>
    <row r="169" spans="6:247" x14ac:dyDescent="0.2">
      <c r="F169" s="456"/>
      <c r="G169" s="456"/>
      <c r="H169" s="456"/>
      <c r="I169" s="456"/>
      <c r="J169" s="456"/>
      <c r="K169" s="456"/>
      <c r="L169" s="456"/>
      <c r="M169" s="456"/>
      <c r="N169" s="456"/>
      <c r="O169" s="456"/>
      <c r="P169" s="456"/>
      <c r="Q169" s="456"/>
      <c r="R169" s="456"/>
      <c r="S169" s="456"/>
      <c r="T169" s="456"/>
      <c r="U169" s="456"/>
      <c r="V169" s="456"/>
      <c r="W169" s="456"/>
      <c r="X169" s="456"/>
      <c r="Y169" s="456"/>
      <c r="Z169" s="456"/>
      <c r="AA169" s="456"/>
      <c r="AB169" s="456"/>
      <c r="AC169" s="456"/>
      <c r="AD169" s="456"/>
      <c r="AE169" s="456"/>
      <c r="AF169" s="456"/>
      <c r="AG169" s="456"/>
      <c r="AH169" s="456"/>
      <c r="AI169" s="456"/>
      <c r="AJ169" s="456"/>
      <c r="AK169" s="456"/>
      <c r="AL169" s="456"/>
      <c r="AM169" s="456"/>
      <c r="AN169" s="456"/>
      <c r="AO169" s="456"/>
      <c r="AP169" s="456"/>
      <c r="AQ169" s="456"/>
      <c r="AR169" s="456"/>
      <c r="AS169" s="456"/>
      <c r="AT169" s="456"/>
      <c r="AU169" s="456"/>
      <c r="AV169" s="456"/>
      <c r="AW169" s="456"/>
      <c r="AX169" s="456"/>
      <c r="AY169" s="456"/>
      <c r="AZ169" s="456"/>
      <c r="BA169" s="456"/>
      <c r="BB169" s="456"/>
      <c r="BC169" s="456"/>
      <c r="BD169" s="456"/>
      <c r="BE169" s="456"/>
      <c r="BF169" s="456"/>
      <c r="BG169" s="456"/>
      <c r="BH169" s="456"/>
      <c r="BI169" s="456"/>
      <c r="BJ169" s="456"/>
      <c r="BK169" s="456"/>
      <c r="BL169" s="456"/>
      <c r="BM169" s="456"/>
      <c r="BN169" s="456"/>
      <c r="BO169" s="456"/>
      <c r="BP169" s="456"/>
      <c r="BQ169" s="456"/>
      <c r="BR169" s="456"/>
      <c r="BS169" s="456"/>
      <c r="BT169" s="456"/>
      <c r="BU169" s="456"/>
      <c r="BV169" s="456"/>
      <c r="BW169" s="456"/>
      <c r="BX169" s="456"/>
      <c r="BY169" s="456"/>
      <c r="BZ169" s="456"/>
      <c r="CA169" s="456"/>
      <c r="CB169" s="456"/>
      <c r="CC169" s="456"/>
      <c r="CD169" s="456"/>
      <c r="CE169" s="456"/>
      <c r="CF169" s="456"/>
      <c r="CG169" s="456"/>
      <c r="CH169" s="456"/>
      <c r="CI169" s="456"/>
      <c r="CJ169" s="456"/>
      <c r="CK169" s="456"/>
      <c r="CL169" s="456"/>
      <c r="CM169" s="456"/>
      <c r="CN169" s="456"/>
      <c r="CO169" s="456"/>
      <c r="CP169" s="456"/>
      <c r="CQ169" s="456"/>
      <c r="CR169" s="456"/>
      <c r="CS169" s="456"/>
      <c r="CT169" s="456"/>
      <c r="CU169" s="456"/>
      <c r="CV169" s="456"/>
      <c r="CW169" s="456"/>
      <c r="CX169" s="456"/>
      <c r="CY169" s="456"/>
      <c r="CZ169" s="456"/>
      <c r="DA169" s="456"/>
      <c r="DB169" s="456"/>
      <c r="DC169" s="456"/>
      <c r="DD169" s="456"/>
      <c r="DE169" s="456"/>
      <c r="DF169" s="456"/>
      <c r="DG169" s="456"/>
      <c r="DH169" s="456"/>
      <c r="DI169" s="456"/>
      <c r="DJ169" s="456"/>
      <c r="DK169" s="456"/>
      <c r="DL169" s="456"/>
      <c r="DM169" s="456"/>
      <c r="DN169" s="456"/>
      <c r="DO169" s="456"/>
      <c r="DP169" s="456"/>
      <c r="DQ169" s="456"/>
      <c r="DR169" s="456"/>
      <c r="DS169" s="456"/>
      <c r="DT169" s="456"/>
      <c r="DU169" s="456"/>
      <c r="DV169" s="456"/>
      <c r="DW169" s="456"/>
      <c r="DX169" s="456"/>
      <c r="DY169" s="456"/>
      <c r="DZ169" s="456"/>
      <c r="EA169" s="456"/>
      <c r="EB169" s="456"/>
      <c r="EC169" s="456"/>
      <c r="ED169" s="456"/>
      <c r="EE169" s="456"/>
      <c r="EF169" s="456"/>
      <c r="EG169" s="456"/>
      <c r="EH169" s="456"/>
      <c r="EI169" s="456"/>
      <c r="EJ169" s="456"/>
      <c r="EK169" s="456"/>
      <c r="EL169" s="456"/>
      <c r="EM169" s="456"/>
      <c r="EN169" s="456"/>
      <c r="EO169" s="456"/>
      <c r="EP169" s="456"/>
      <c r="EQ169" s="456"/>
      <c r="ER169" s="456"/>
      <c r="ES169" s="456"/>
      <c r="ET169" s="456"/>
      <c r="EU169" s="456"/>
      <c r="EV169" s="456"/>
      <c r="EW169" s="456"/>
      <c r="EX169" s="456"/>
      <c r="EY169" s="456"/>
      <c r="EZ169" s="456"/>
      <c r="FA169" s="456"/>
      <c r="FB169" s="456"/>
      <c r="FC169" s="456"/>
      <c r="FD169" s="456"/>
      <c r="FE169" s="456"/>
      <c r="FF169" s="456"/>
      <c r="FG169" s="456"/>
      <c r="FH169" s="456"/>
      <c r="FI169" s="456"/>
      <c r="FJ169" s="456"/>
      <c r="FK169" s="456"/>
      <c r="FL169" s="456"/>
      <c r="FM169" s="456"/>
      <c r="FN169" s="456"/>
      <c r="FO169" s="456"/>
      <c r="FP169" s="456"/>
      <c r="FQ169" s="456"/>
      <c r="FR169" s="456"/>
      <c r="FS169" s="456"/>
      <c r="FT169" s="456"/>
      <c r="FU169" s="456"/>
      <c r="FV169" s="456"/>
      <c r="FW169" s="456"/>
      <c r="FX169" s="456"/>
      <c r="FY169" s="456"/>
      <c r="FZ169" s="456"/>
      <c r="GA169" s="456"/>
      <c r="GB169" s="456"/>
      <c r="GC169" s="456"/>
      <c r="GD169" s="456"/>
      <c r="GE169" s="456"/>
      <c r="GF169" s="456"/>
      <c r="GG169" s="456"/>
      <c r="GH169" s="456"/>
      <c r="GI169" s="456"/>
      <c r="GJ169" s="456"/>
      <c r="GK169" s="456"/>
      <c r="GL169" s="456"/>
      <c r="GM169" s="456"/>
      <c r="GN169" s="456"/>
      <c r="GO169" s="456"/>
      <c r="GP169" s="456"/>
      <c r="GQ169" s="456"/>
      <c r="GR169" s="456"/>
      <c r="GS169" s="456"/>
      <c r="GT169" s="456"/>
      <c r="GU169" s="456"/>
      <c r="GV169" s="456"/>
      <c r="GW169" s="456"/>
      <c r="GX169" s="456"/>
      <c r="GY169" s="456"/>
      <c r="GZ169" s="456"/>
      <c r="HA169" s="456"/>
      <c r="HB169" s="456"/>
      <c r="HC169" s="456"/>
      <c r="HD169" s="456"/>
      <c r="HE169" s="456"/>
      <c r="HF169" s="456"/>
      <c r="HG169" s="456"/>
      <c r="HH169" s="456"/>
      <c r="HI169" s="456"/>
      <c r="HJ169" s="456"/>
      <c r="HK169" s="456"/>
      <c r="HL169" s="456"/>
      <c r="HM169" s="456"/>
      <c r="HN169" s="456"/>
      <c r="HO169" s="456"/>
      <c r="HP169" s="456"/>
      <c r="HQ169" s="456"/>
      <c r="HR169" s="456"/>
      <c r="HS169" s="456"/>
      <c r="HT169" s="456"/>
      <c r="HU169" s="456"/>
      <c r="HV169" s="456"/>
      <c r="HW169" s="456"/>
      <c r="HX169" s="456"/>
      <c r="HY169" s="456"/>
      <c r="HZ169" s="456"/>
      <c r="IA169" s="456"/>
      <c r="IB169" s="456"/>
      <c r="IC169" s="456"/>
      <c r="ID169" s="456"/>
      <c r="IE169" s="456"/>
      <c r="IF169" s="456"/>
      <c r="IG169" s="456"/>
      <c r="IH169" s="456"/>
      <c r="II169" s="456"/>
      <c r="IJ169" s="456"/>
      <c r="IK169" s="456"/>
      <c r="IL169" s="456"/>
      <c r="IM169" s="456"/>
    </row>
    <row r="170" spans="6:247" x14ac:dyDescent="0.2">
      <c r="F170" s="456"/>
      <c r="G170" s="456"/>
      <c r="H170" s="456"/>
      <c r="I170" s="456"/>
      <c r="J170" s="456"/>
      <c r="K170" s="456"/>
      <c r="L170" s="456"/>
      <c r="M170" s="456"/>
      <c r="N170" s="456"/>
      <c r="O170" s="456"/>
      <c r="P170" s="456"/>
      <c r="Q170" s="456"/>
      <c r="R170" s="456"/>
      <c r="S170" s="456"/>
      <c r="T170" s="456"/>
      <c r="U170" s="456"/>
      <c r="V170" s="456"/>
      <c r="W170" s="456"/>
      <c r="X170" s="456"/>
      <c r="Y170" s="456"/>
      <c r="Z170" s="456"/>
      <c r="AA170" s="456"/>
      <c r="AB170" s="456"/>
      <c r="AC170" s="456"/>
      <c r="AD170" s="456"/>
      <c r="AE170" s="456"/>
      <c r="AF170" s="456"/>
      <c r="AG170" s="456"/>
      <c r="AH170" s="456"/>
      <c r="AI170" s="456"/>
      <c r="AJ170" s="456"/>
      <c r="AK170" s="456"/>
      <c r="AL170" s="456"/>
      <c r="AM170" s="456"/>
      <c r="AN170" s="456"/>
      <c r="AO170" s="456"/>
      <c r="AP170" s="456"/>
      <c r="AQ170" s="456"/>
      <c r="AR170" s="456"/>
      <c r="AS170" s="456"/>
      <c r="AT170" s="456"/>
      <c r="AU170" s="456"/>
      <c r="AV170" s="456"/>
      <c r="AW170" s="456"/>
      <c r="AX170" s="456"/>
      <c r="AY170" s="456"/>
      <c r="AZ170" s="456"/>
      <c r="BA170" s="456"/>
      <c r="BB170" s="456"/>
      <c r="BC170" s="456"/>
      <c r="BD170" s="456"/>
      <c r="BE170" s="456"/>
      <c r="BF170" s="456"/>
      <c r="BG170" s="456"/>
      <c r="BH170" s="456"/>
      <c r="BI170" s="456"/>
      <c r="BJ170" s="456"/>
      <c r="BK170" s="456"/>
      <c r="BL170" s="456"/>
      <c r="BM170" s="456"/>
      <c r="BN170" s="456"/>
      <c r="BO170" s="456"/>
      <c r="BP170" s="456"/>
      <c r="BQ170" s="456"/>
      <c r="BR170" s="456"/>
      <c r="BS170" s="456"/>
      <c r="BT170" s="456"/>
      <c r="BU170" s="456"/>
      <c r="BV170" s="456"/>
      <c r="BW170" s="456"/>
      <c r="BX170" s="456"/>
      <c r="BY170" s="456"/>
      <c r="BZ170" s="456"/>
      <c r="CA170" s="456"/>
      <c r="CB170" s="456"/>
      <c r="CC170" s="456"/>
      <c r="CD170" s="456"/>
      <c r="CE170" s="456"/>
      <c r="CF170" s="456"/>
      <c r="CG170" s="456"/>
      <c r="CH170" s="456"/>
      <c r="CI170" s="456"/>
      <c r="CJ170" s="456"/>
      <c r="CK170" s="456"/>
      <c r="CL170" s="456"/>
      <c r="CM170" s="456"/>
      <c r="CN170" s="456"/>
      <c r="CO170" s="456"/>
      <c r="CP170" s="456"/>
      <c r="CQ170" s="456"/>
      <c r="CR170" s="456"/>
      <c r="CS170" s="456"/>
      <c r="CT170" s="456"/>
      <c r="CU170" s="456"/>
      <c r="CV170" s="456"/>
      <c r="CW170" s="456"/>
      <c r="CX170" s="456"/>
      <c r="CY170" s="456"/>
      <c r="CZ170" s="456"/>
      <c r="DA170" s="456"/>
      <c r="DB170" s="456"/>
      <c r="DC170" s="456"/>
      <c r="DD170" s="456"/>
      <c r="DE170" s="456"/>
      <c r="DF170" s="456"/>
      <c r="DG170" s="456"/>
      <c r="DH170" s="456"/>
      <c r="DI170" s="456"/>
      <c r="DJ170" s="456"/>
      <c r="DK170" s="456"/>
      <c r="DL170" s="456"/>
      <c r="DM170" s="456"/>
      <c r="DN170" s="456"/>
      <c r="DO170" s="456"/>
      <c r="DP170" s="456"/>
      <c r="DQ170" s="456"/>
      <c r="DR170" s="456"/>
      <c r="DS170" s="456"/>
      <c r="DT170" s="456"/>
      <c r="DU170" s="456"/>
      <c r="DV170" s="456"/>
      <c r="DW170" s="456"/>
      <c r="DX170" s="456"/>
      <c r="DY170" s="456"/>
      <c r="DZ170" s="456"/>
      <c r="EA170" s="456"/>
      <c r="EB170" s="456"/>
      <c r="EC170" s="456"/>
      <c r="ED170" s="456"/>
      <c r="EE170" s="456"/>
      <c r="EF170" s="456"/>
      <c r="EG170" s="456"/>
      <c r="EH170" s="456"/>
      <c r="EI170" s="456"/>
      <c r="EJ170" s="456"/>
      <c r="EK170" s="456"/>
      <c r="EL170" s="456"/>
      <c r="EM170" s="456"/>
      <c r="EN170" s="456"/>
      <c r="EO170" s="456"/>
      <c r="EP170" s="456"/>
      <c r="EQ170" s="456"/>
      <c r="ER170" s="456"/>
      <c r="ES170" s="456"/>
      <c r="ET170" s="456"/>
      <c r="EU170" s="456"/>
      <c r="EV170" s="456"/>
      <c r="EW170" s="456"/>
      <c r="EX170" s="456"/>
      <c r="EY170" s="456"/>
      <c r="EZ170" s="456"/>
      <c r="FA170" s="456"/>
      <c r="FB170" s="456"/>
      <c r="FC170" s="456"/>
      <c r="FD170" s="456"/>
      <c r="FE170" s="456"/>
      <c r="FF170" s="456"/>
      <c r="FG170" s="456"/>
      <c r="FH170" s="456"/>
      <c r="FI170" s="456"/>
      <c r="FJ170" s="456"/>
      <c r="FK170" s="456"/>
      <c r="FL170" s="456"/>
      <c r="FM170" s="456"/>
      <c r="FN170" s="456"/>
      <c r="FO170" s="456"/>
      <c r="FP170" s="456"/>
      <c r="FQ170" s="456"/>
      <c r="FR170" s="456"/>
      <c r="FS170" s="456"/>
      <c r="FT170" s="456"/>
      <c r="FU170" s="456"/>
      <c r="FV170" s="456"/>
      <c r="FW170" s="456"/>
      <c r="FX170" s="456"/>
      <c r="FY170" s="456"/>
      <c r="FZ170" s="456"/>
      <c r="GA170" s="456"/>
      <c r="GB170" s="456"/>
      <c r="GC170" s="456"/>
      <c r="GD170" s="456"/>
      <c r="GE170" s="456"/>
      <c r="GF170" s="456"/>
      <c r="GG170" s="456"/>
      <c r="GH170" s="456"/>
      <c r="GI170" s="456"/>
      <c r="GJ170" s="456"/>
      <c r="GK170" s="456"/>
      <c r="GL170" s="456"/>
      <c r="GM170" s="456"/>
      <c r="GN170" s="456"/>
      <c r="GO170" s="456"/>
      <c r="GP170" s="456"/>
      <c r="GQ170" s="456"/>
      <c r="GR170" s="456"/>
      <c r="GS170" s="456"/>
      <c r="GT170" s="456"/>
      <c r="GU170" s="456"/>
      <c r="GV170" s="456"/>
      <c r="GW170" s="456"/>
      <c r="GX170" s="456"/>
      <c r="GY170" s="456"/>
      <c r="GZ170" s="456"/>
      <c r="HA170" s="456"/>
      <c r="HB170" s="456"/>
      <c r="HC170" s="456"/>
      <c r="HD170" s="456"/>
      <c r="HE170" s="456"/>
      <c r="HF170" s="456"/>
      <c r="HG170" s="456"/>
      <c r="HH170" s="456"/>
      <c r="HI170" s="456"/>
      <c r="HJ170" s="456"/>
      <c r="HK170" s="456"/>
      <c r="HL170" s="456"/>
      <c r="HM170" s="456"/>
      <c r="HN170" s="456"/>
      <c r="HO170" s="456"/>
      <c r="HP170" s="456"/>
      <c r="HQ170" s="456"/>
      <c r="HR170" s="456"/>
      <c r="HS170" s="456"/>
      <c r="HT170" s="456"/>
      <c r="HU170" s="456"/>
      <c r="HV170" s="456"/>
      <c r="HW170" s="456"/>
      <c r="HX170" s="456"/>
      <c r="HY170" s="456"/>
      <c r="HZ170" s="456"/>
      <c r="IA170" s="456"/>
      <c r="IB170" s="456"/>
      <c r="IC170" s="456"/>
      <c r="ID170" s="456"/>
      <c r="IE170" s="456"/>
      <c r="IF170" s="456"/>
      <c r="IG170" s="456"/>
      <c r="IH170" s="456"/>
      <c r="II170" s="456"/>
      <c r="IJ170" s="456"/>
      <c r="IK170" s="456"/>
      <c r="IL170" s="456"/>
      <c r="IM170" s="456"/>
    </row>
    <row r="171" spans="6:247" x14ac:dyDescent="0.2">
      <c r="F171" s="456"/>
      <c r="G171" s="456"/>
      <c r="H171" s="456"/>
      <c r="I171" s="456"/>
      <c r="J171" s="456"/>
      <c r="K171" s="456"/>
      <c r="L171" s="456"/>
      <c r="M171" s="456"/>
      <c r="N171" s="456"/>
      <c r="O171" s="456"/>
      <c r="P171" s="456"/>
      <c r="Q171" s="456"/>
      <c r="R171" s="456"/>
      <c r="S171" s="456"/>
      <c r="T171" s="456"/>
      <c r="U171" s="456"/>
      <c r="V171" s="456"/>
      <c r="W171" s="456"/>
      <c r="X171" s="456"/>
      <c r="Y171" s="456"/>
      <c r="Z171" s="456"/>
      <c r="AA171" s="456"/>
      <c r="AB171" s="456"/>
      <c r="AC171" s="456"/>
      <c r="AD171" s="456"/>
      <c r="AE171" s="456"/>
      <c r="AF171" s="456"/>
      <c r="AG171" s="456"/>
      <c r="AH171" s="456"/>
      <c r="AI171" s="456"/>
      <c r="AJ171" s="456"/>
      <c r="AK171" s="456"/>
      <c r="AL171" s="456"/>
      <c r="AM171" s="456"/>
      <c r="AN171" s="456"/>
      <c r="AO171" s="456"/>
      <c r="AP171" s="456"/>
      <c r="AQ171" s="456"/>
      <c r="AR171" s="456"/>
      <c r="AS171" s="456"/>
      <c r="AT171" s="456"/>
      <c r="AU171" s="456"/>
      <c r="AV171" s="456"/>
      <c r="AW171" s="456"/>
      <c r="AX171" s="456"/>
      <c r="AY171" s="456"/>
      <c r="AZ171" s="456"/>
      <c r="BA171" s="456"/>
      <c r="BB171" s="456"/>
      <c r="BC171" s="456"/>
      <c r="BD171" s="456"/>
      <c r="BE171" s="456"/>
      <c r="BF171" s="456"/>
      <c r="BG171" s="456"/>
      <c r="BH171" s="456"/>
      <c r="BI171" s="456"/>
      <c r="BJ171" s="456"/>
      <c r="BK171" s="456"/>
      <c r="BL171" s="456"/>
      <c r="BM171" s="456"/>
      <c r="BN171" s="456"/>
      <c r="BO171" s="456"/>
      <c r="BP171" s="456"/>
      <c r="BQ171" s="456"/>
      <c r="BR171" s="456"/>
      <c r="BS171" s="456"/>
      <c r="BT171" s="456"/>
      <c r="BU171" s="456"/>
      <c r="BV171" s="456"/>
      <c r="BW171" s="456"/>
      <c r="BX171" s="456"/>
      <c r="BY171" s="456"/>
      <c r="BZ171" s="456"/>
      <c r="CA171" s="456"/>
      <c r="CB171" s="456"/>
      <c r="CC171" s="456"/>
      <c r="CD171" s="456"/>
      <c r="CE171" s="456"/>
      <c r="CF171" s="456"/>
      <c r="CG171" s="456"/>
      <c r="CH171" s="456"/>
      <c r="CI171" s="456"/>
      <c r="CJ171" s="456"/>
      <c r="CK171" s="456"/>
      <c r="CL171" s="456"/>
      <c r="CM171" s="456"/>
      <c r="CN171" s="456"/>
      <c r="CO171" s="456"/>
      <c r="CP171" s="456"/>
      <c r="CQ171" s="456"/>
      <c r="CR171" s="456"/>
      <c r="CS171" s="456"/>
      <c r="CT171" s="456"/>
      <c r="CU171" s="456"/>
      <c r="CV171" s="456"/>
      <c r="CW171" s="456"/>
      <c r="CX171" s="456"/>
      <c r="CY171" s="456"/>
      <c r="CZ171" s="456"/>
      <c r="DA171" s="456"/>
      <c r="DB171" s="456"/>
      <c r="DC171" s="456"/>
      <c r="DD171" s="456"/>
      <c r="DE171" s="456"/>
      <c r="DF171" s="456"/>
      <c r="DG171" s="456"/>
      <c r="DH171" s="456"/>
      <c r="DI171" s="456"/>
      <c r="DJ171" s="456"/>
      <c r="DK171" s="456"/>
      <c r="DL171" s="456"/>
      <c r="DM171" s="456"/>
      <c r="DN171" s="456"/>
      <c r="DO171" s="456"/>
      <c r="DP171" s="456"/>
      <c r="DQ171" s="456"/>
      <c r="DR171" s="456"/>
      <c r="DS171" s="456"/>
      <c r="DT171" s="456"/>
      <c r="DU171" s="456"/>
      <c r="DV171" s="456"/>
      <c r="DW171" s="456"/>
      <c r="DX171" s="456"/>
      <c r="DY171" s="456"/>
      <c r="DZ171" s="456"/>
      <c r="EA171" s="456"/>
      <c r="EB171" s="456"/>
      <c r="EC171" s="456"/>
      <c r="ED171" s="456"/>
      <c r="EE171" s="456"/>
      <c r="EF171" s="456"/>
      <c r="EG171" s="456"/>
      <c r="EH171" s="456"/>
      <c r="EI171" s="456"/>
      <c r="EJ171" s="456"/>
      <c r="EK171" s="456"/>
      <c r="EL171" s="456"/>
      <c r="EM171" s="456"/>
      <c r="EN171" s="456"/>
      <c r="EO171" s="456"/>
      <c r="EP171" s="456"/>
      <c r="EQ171" s="456"/>
      <c r="ER171" s="456"/>
      <c r="ES171" s="456"/>
      <c r="ET171" s="456"/>
      <c r="EU171" s="456"/>
      <c r="EV171" s="456"/>
      <c r="EW171" s="456"/>
      <c r="EX171" s="456"/>
      <c r="EY171" s="456"/>
      <c r="EZ171" s="456"/>
      <c r="FA171" s="456"/>
      <c r="FB171" s="456"/>
      <c r="FC171" s="456"/>
      <c r="FD171" s="456"/>
      <c r="FE171" s="456"/>
      <c r="FF171" s="456"/>
      <c r="FG171" s="456"/>
      <c r="FH171" s="456"/>
      <c r="FI171" s="456"/>
      <c r="FJ171" s="456"/>
      <c r="FK171" s="456"/>
      <c r="FL171" s="456"/>
      <c r="FM171" s="456"/>
      <c r="FN171" s="456"/>
      <c r="FO171" s="456"/>
      <c r="FP171" s="456"/>
      <c r="FQ171" s="456"/>
      <c r="FR171" s="456"/>
      <c r="FS171" s="456"/>
      <c r="FT171" s="456"/>
      <c r="FU171" s="456"/>
      <c r="FV171" s="456"/>
      <c r="FW171" s="456"/>
      <c r="FX171" s="456"/>
      <c r="FY171" s="456"/>
      <c r="FZ171" s="456"/>
      <c r="GA171" s="456"/>
      <c r="GB171" s="456"/>
      <c r="GC171" s="456"/>
      <c r="GD171" s="456"/>
      <c r="GE171" s="456"/>
      <c r="GF171" s="456"/>
      <c r="GG171" s="456"/>
      <c r="GH171" s="456"/>
      <c r="GI171" s="456"/>
      <c r="GJ171" s="456"/>
      <c r="GK171" s="456"/>
      <c r="GL171" s="456"/>
      <c r="GM171" s="456"/>
      <c r="GN171" s="456"/>
      <c r="GO171" s="456"/>
      <c r="GP171" s="456"/>
      <c r="GQ171" s="456"/>
      <c r="GR171" s="456"/>
      <c r="GS171" s="456"/>
      <c r="GT171" s="456"/>
      <c r="GU171" s="456"/>
      <c r="GV171" s="456"/>
      <c r="GW171" s="456"/>
      <c r="GX171" s="456"/>
      <c r="GY171" s="456"/>
      <c r="GZ171" s="456"/>
      <c r="HA171" s="456"/>
      <c r="HB171" s="456"/>
      <c r="HC171" s="456"/>
      <c r="HD171" s="456"/>
      <c r="HE171" s="456"/>
      <c r="HF171" s="456"/>
      <c r="HG171" s="456"/>
      <c r="HH171" s="456"/>
      <c r="HI171" s="456"/>
      <c r="HJ171" s="456"/>
      <c r="HK171" s="456"/>
      <c r="HL171" s="456"/>
      <c r="HM171" s="456"/>
      <c r="HN171" s="456"/>
      <c r="HO171" s="456"/>
      <c r="HP171" s="456"/>
      <c r="HQ171" s="456"/>
      <c r="HR171" s="456"/>
      <c r="HS171" s="456"/>
      <c r="HT171" s="456"/>
      <c r="HU171" s="456"/>
      <c r="HV171" s="456"/>
      <c r="HW171" s="456"/>
      <c r="HX171" s="456"/>
      <c r="HY171" s="456"/>
      <c r="HZ171" s="456"/>
      <c r="IA171" s="456"/>
      <c r="IB171" s="456"/>
      <c r="IC171" s="456"/>
      <c r="ID171" s="456"/>
      <c r="IE171" s="456"/>
      <c r="IF171" s="456"/>
      <c r="IG171" s="456"/>
      <c r="IH171" s="456"/>
      <c r="II171" s="456"/>
      <c r="IJ171" s="456"/>
      <c r="IK171" s="456"/>
      <c r="IL171" s="456"/>
      <c r="IM171" s="456"/>
    </row>
    <row r="172" spans="6:247" x14ac:dyDescent="0.2">
      <c r="F172" s="456"/>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c r="AC172" s="456"/>
      <c r="AD172" s="456"/>
      <c r="AE172" s="456"/>
      <c r="AF172" s="456"/>
      <c r="AG172" s="456"/>
      <c r="AH172" s="456"/>
      <c r="AI172" s="456"/>
      <c r="AJ172" s="456"/>
      <c r="AK172" s="456"/>
      <c r="AL172" s="456"/>
      <c r="AM172" s="456"/>
      <c r="AN172" s="456"/>
      <c r="AO172" s="456"/>
      <c r="AP172" s="456"/>
      <c r="AQ172" s="456"/>
      <c r="AR172" s="456"/>
      <c r="AS172" s="456"/>
      <c r="AT172" s="456"/>
      <c r="AU172" s="456"/>
      <c r="AV172" s="456"/>
      <c r="AW172" s="456"/>
      <c r="AX172" s="456"/>
      <c r="AY172" s="456"/>
      <c r="AZ172" s="456"/>
      <c r="BA172" s="456"/>
      <c r="BB172" s="456"/>
      <c r="BC172" s="456"/>
      <c r="BD172" s="456"/>
      <c r="BE172" s="456"/>
      <c r="BF172" s="456"/>
      <c r="BG172" s="456"/>
      <c r="BH172" s="456"/>
      <c r="BI172" s="456"/>
      <c r="BJ172" s="456"/>
      <c r="BK172" s="456"/>
      <c r="BL172" s="456"/>
      <c r="BM172" s="456"/>
      <c r="BN172" s="456"/>
      <c r="BO172" s="456"/>
      <c r="BP172" s="456"/>
      <c r="BQ172" s="456"/>
      <c r="BR172" s="456"/>
      <c r="BS172" s="456"/>
      <c r="BT172" s="456"/>
      <c r="BU172" s="456"/>
      <c r="BV172" s="456"/>
      <c r="BW172" s="456"/>
      <c r="BX172" s="456"/>
      <c r="BY172" s="456"/>
      <c r="BZ172" s="456"/>
      <c r="CA172" s="456"/>
      <c r="CB172" s="456"/>
      <c r="CC172" s="456"/>
      <c r="CD172" s="456"/>
      <c r="CE172" s="456"/>
      <c r="CF172" s="456"/>
      <c r="CG172" s="456"/>
      <c r="CH172" s="456"/>
      <c r="CI172" s="456"/>
      <c r="CJ172" s="456"/>
      <c r="CK172" s="456"/>
      <c r="CL172" s="456"/>
      <c r="CM172" s="456"/>
      <c r="CN172" s="456"/>
      <c r="CO172" s="456"/>
      <c r="CP172" s="456"/>
      <c r="CQ172" s="456"/>
      <c r="CR172" s="456"/>
      <c r="CS172" s="456"/>
      <c r="CT172" s="456"/>
      <c r="CU172" s="456"/>
      <c r="CV172" s="456"/>
      <c r="CW172" s="456"/>
      <c r="CX172" s="456"/>
      <c r="CY172" s="456"/>
      <c r="CZ172" s="456"/>
      <c r="DA172" s="456"/>
      <c r="DB172" s="456"/>
      <c r="DC172" s="456"/>
      <c r="DD172" s="456"/>
      <c r="DE172" s="456"/>
      <c r="DF172" s="456"/>
      <c r="DG172" s="456"/>
      <c r="DH172" s="456"/>
      <c r="DI172" s="456"/>
      <c r="DJ172" s="456"/>
      <c r="DK172" s="456"/>
      <c r="DL172" s="456"/>
      <c r="DM172" s="456"/>
      <c r="DN172" s="456"/>
      <c r="DO172" s="456"/>
      <c r="DP172" s="456"/>
      <c r="DQ172" s="456"/>
      <c r="DR172" s="456"/>
      <c r="DS172" s="456"/>
      <c r="DT172" s="456"/>
      <c r="DU172" s="456"/>
      <c r="DV172" s="456"/>
      <c r="DW172" s="456"/>
      <c r="DX172" s="456"/>
      <c r="DY172" s="456"/>
      <c r="DZ172" s="456"/>
      <c r="EA172" s="456"/>
      <c r="EB172" s="456"/>
      <c r="EC172" s="456"/>
      <c r="ED172" s="456"/>
      <c r="EE172" s="456"/>
      <c r="EF172" s="456"/>
      <c r="EG172" s="456"/>
      <c r="EH172" s="456"/>
      <c r="EI172" s="456"/>
      <c r="EJ172" s="456"/>
      <c r="EK172" s="456"/>
      <c r="EL172" s="456"/>
      <c r="EM172" s="456"/>
      <c r="EN172" s="456"/>
      <c r="EO172" s="456"/>
      <c r="EP172" s="456"/>
      <c r="EQ172" s="456"/>
      <c r="ER172" s="456"/>
      <c r="ES172" s="456"/>
      <c r="ET172" s="456"/>
      <c r="EU172" s="456"/>
      <c r="EV172" s="456"/>
      <c r="EW172" s="456"/>
      <c r="EX172" s="456"/>
      <c r="EY172" s="456"/>
      <c r="EZ172" s="456"/>
      <c r="FA172" s="456"/>
      <c r="FB172" s="456"/>
      <c r="FC172" s="456"/>
      <c r="FD172" s="456"/>
      <c r="FE172" s="456"/>
      <c r="FF172" s="456"/>
      <c r="FG172" s="456"/>
      <c r="FH172" s="456"/>
      <c r="FI172" s="456"/>
      <c r="FJ172" s="456"/>
      <c r="FK172" s="456"/>
      <c r="FL172" s="456"/>
      <c r="FM172" s="456"/>
      <c r="FN172" s="456"/>
      <c r="FO172" s="456"/>
      <c r="FP172" s="456"/>
      <c r="FQ172" s="456"/>
      <c r="FR172" s="456"/>
      <c r="FS172" s="456"/>
      <c r="FT172" s="456"/>
      <c r="FU172" s="456"/>
      <c r="FV172" s="456"/>
      <c r="FW172" s="456"/>
      <c r="FX172" s="456"/>
      <c r="FY172" s="456"/>
      <c r="FZ172" s="456"/>
      <c r="GA172" s="456"/>
      <c r="GB172" s="456"/>
      <c r="GC172" s="456"/>
      <c r="GD172" s="456"/>
      <c r="GE172" s="456"/>
      <c r="GF172" s="456"/>
      <c r="GG172" s="456"/>
      <c r="GH172" s="456"/>
      <c r="GI172" s="456"/>
      <c r="GJ172" s="456"/>
      <c r="GK172" s="456"/>
      <c r="GL172" s="456"/>
      <c r="GM172" s="456"/>
      <c r="GN172" s="456"/>
      <c r="GO172" s="456"/>
      <c r="GP172" s="456"/>
      <c r="GQ172" s="456"/>
      <c r="GR172" s="456"/>
      <c r="GS172" s="456"/>
      <c r="GT172" s="456"/>
      <c r="GU172" s="456"/>
      <c r="GV172" s="456"/>
      <c r="GW172" s="456"/>
      <c r="GX172" s="456"/>
      <c r="GY172" s="456"/>
      <c r="GZ172" s="456"/>
      <c r="HA172" s="456"/>
      <c r="HB172" s="456"/>
      <c r="HC172" s="456"/>
      <c r="HD172" s="456"/>
      <c r="HE172" s="456"/>
      <c r="HF172" s="456"/>
      <c r="HG172" s="456"/>
      <c r="HH172" s="456"/>
      <c r="HI172" s="456"/>
      <c r="HJ172" s="456"/>
      <c r="HK172" s="456"/>
      <c r="HL172" s="456"/>
      <c r="HM172" s="456"/>
      <c r="HN172" s="456"/>
      <c r="HO172" s="456"/>
      <c r="HP172" s="456"/>
      <c r="HQ172" s="456"/>
      <c r="HR172" s="456"/>
      <c r="HS172" s="456"/>
      <c r="HT172" s="456"/>
      <c r="HU172" s="456"/>
      <c r="HV172" s="456"/>
      <c r="HW172" s="456"/>
      <c r="HX172" s="456"/>
      <c r="HY172" s="456"/>
      <c r="HZ172" s="456"/>
      <c r="IA172" s="456"/>
      <c r="IB172" s="456"/>
      <c r="IC172" s="456"/>
      <c r="ID172" s="456"/>
      <c r="IE172" s="456"/>
      <c r="IF172" s="456"/>
      <c r="IG172" s="456"/>
      <c r="IH172" s="456"/>
      <c r="II172" s="456"/>
      <c r="IJ172" s="456"/>
      <c r="IK172" s="456"/>
      <c r="IL172" s="456"/>
      <c r="IM172" s="456"/>
    </row>
    <row r="173" spans="6:247" x14ac:dyDescent="0.2">
      <c r="F173" s="456"/>
      <c r="G173" s="456"/>
      <c r="H173" s="456"/>
      <c r="I173" s="456"/>
      <c r="J173" s="456"/>
      <c r="K173" s="456"/>
      <c r="L173" s="456"/>
      <c r="M173" s="456"/>
      <c r="N173" s="456"/>
      <c r="O173" s="456"/>
      <c r="P173" s="456"/>
      <c r="Q173" s="456"/>
      <c r="R173" s="456"/>
      <c r="S173" s="456"/>
      <c r="T173" s="456"/>
      <c r="U173" s="456"/>
      <c r="V173" s="456"/>
      <c r="W173" s="456"/>
      <c r="X173" s="456"/>
      <c r="Y173" s="456"/>
      <c r="Z173" s="456"/>
      <c r="AA173" s="456"/>
      <c r="AB173" s="456"/>
      <c r="AC173" s="456"/>
      <c r="AD173" s="456"/>
      <c r="AE173" s="456"/>
      <c r="AF173" s="456"/>
      <c r="AG173" s="456"/>
      <c r="AH173" s="456"/>
      <c r="AI173" s="456"/>
      <c r="AJ173" s="456"/>
      <c r="AK173" s="456"/>
      <c r="AL173" s="456"/>
      <c r="AM173" s="456"/>
      <c r="AN173" s="456"/>
      <c r="AO173" s="456"/>
      <c r="AP173" s="456"/>
      <c r="AQ173" s="456"/>
      <c r="AR173" s="456"/>
      <c r="AS173" s="456"/>
      <c r="AT173" s="456"/>
      <c r="AU173" s="456"/>
      <c r="AV173" s="456"/>
      <c r="AW173" s="456"/>
      <c r="AX173" s="456"/>
      <c r="AY173" s="456"/>
      <c r="AZ173" s="456"/>
      <c r="BA173" s="456"/>
      <c r="BB173" s="456"/>
      <c r="BC173" s="456"/>
      <c r="BD173" s="456"/>
      <c r="BE173" s="456"/>
      <c r="BF173" s="456"/>
      <c r="BG173" s="456"/>
      <c r="BH173" s="456"/>
      <c r="BI173" s="456"/>
      <c r="BJ173" s="456"/>
      <c r="BK173" s="456"/>
      <c r="BL173" s="456"/>
      <c r="BM173" s="456"/>
      <c r="BN173" s="456"/>
      <c r="BO173" s="456"/>
      <c r="BP173" s="456"/>
      <c r="BQ173" s="456"/>
      <c r="BR173" s="456"/>
      <c r="BS173" s="456"/>
      <c r="BT173" s="456"/>
      <c r="BU173" s="456"/>
      <c r="BV173" s="456"/>
      <c r="BW173" s="456"/>
      <c r="BX173" s="456"/>
      <c r="BY173" s="456"/>
      <c r="BZ173" s="456"/>
      <c r="CA173" s="456"/>
      <c r="CB173" s="456"/>
      <c r="CC173" s="456"/>
      <c r="CD173" s="456"/>
      <c r="CE173" s="456"/>
      <c r="CF173" s="456"/>
      <c r="CG173" s="456"/>
      <c r="CH173" s="456"/>
      <c r="CI173" s="456"/>
      <c r="CJ173" s="456"/>
      <c r="CK173" s="456"/>
      <c r="CL173" s="456"/>
      <c r="CM173" s="456"/>
      <c r="CN173" s="456"/>
      <c r="CO173" s="456"/>
      <c r="CP173" s="456"/>
      <c r="CQ173" s="456"/>
      <c r="CR173" s="456"/>
      <c r="CS173" s="456"/>
      <c r="CT173" s="456"/>
      <c r="CU173" s="456"/>
      <c r="CV173" s="456"/>
      <c r="CW173" s="456"/>
      <c r="CX173" s="456"/>
      <c r="CY173" s="456"/>
      <c r="CZ173" s="456"/>
      <c r="DA173" s="456"/>
      <c r="DB173" s="456"/>
      <c r="DC173" s="456"/>
      <c r="DD173" s="456"/>
      <c r="DE173" s="456"/>
      <c r="DF173" s="456"/>
      <c r="DG173" s="456"/>
      <c r="DH173" s="456"/>
      <c r="DI173" s="456"/>
      <c r="DJ173" s="456"/>
      <c r="DK173" s="456"/>
      <c r="DL173" s="456"/>
      <c r="DM173" s="456"/>
      <c r="DN173" s="456"/>
      <c r="DO173" s="456"/>
      <c r="DP173" s="456"/>
      <c r="DQ173" s="456"/>
      <c r="DR173" s="456"/>
      <c r="DS173" s="456"/>
      <c r="DT173" s="456"/>
      <c r="DU173" s="456"/>
      <c r="DV173" s="456"/>
      <c r="DW173" s="456"/>
      <c r="DX173" s="456"/>
      <c r="DY173" s="456"/>
      <c r="DZ173" s="456"/>
      <c r="EA173" s="456"/>
      <c r="EB173" s="456"/>
      <c r="EC173" s="456"/>
      <c r="ED173" s="456"/>
      <c r="EE173" s="456"/>
      <c r="EF173" s="456"/>
      <c r="EG173" s="456"/>
      <c r="EH173" s="456"/>
      <c r="EI173" s="456"/>
      <c r="EJ173" s="456"/>
      <c r="EK173" s="456"/>
      <c r="EL173" s="456"/>
      <c r="EM173" s="456"/>
      <c r="EN173" s="456"/>
      <c r="EO173" s="456"/>
      <c r="EP173" s="456"/>
      <c r="EQ173" s="456"/>
      <c r="ER173" s="456"/>
      <c r="ES173" s="456"/>
      <c r="ET173" s="456"/>
      <c r="EU173" s="456"/>
      <c r="EV173" s="456"/>
      <c r="EW173" s="456"/>
      <c r="EX173" s="456"/>
      <c r="EY173" s="456"/>
      <c r="EZ173" s="456"/>
      <c r="FA173" s="456"/>
      <c r="FB173" s="456"/>
      <c r="FC173" s="456"/>
      <c r="FD173" s="456"/>
      <c r="FE173" s="456"/>
      <c r="FF173" s="456"/>
      <c r="FG173" s="456"/>
      <c r="FH173" s="456"/>
      <c r="FI173" s="456"/>
      <c r="FJ173" s="456"/>
      <c r="FK173" s="456"/>
      <c r="FL173" s="456"/>
      <c r="FM173" s="456"/>
      <c r="FN173" s="456"/>
      <c r="FO173" s="456"/>
      <c r="FP173" s="456"/>
      <c r="FQ173" s="456"/>
      <c r="FR173" s="456"/>
      <c r="FS173" s="456"/>
      <c r="FT173" s="456"/>
      <c r="FU173" s="456"/>
      <c r="FV173" s="456"/>
      <c r="FW173" s="456"/>
      <c r="FX173" s="456"/>
      <c r="FY173" s="456"/>
      <c r="FZ173" s="456"/>
      <c r="GA173" s="456"/>
      <c r="GB173" s="456"/>
      <c r="GC173" s="456"/>
      <c r="GD173" s="456"/>
      <c r="GE173" s="456"/>
      <c r="GF173" s="456"/>
      <c r="GG173" s="456"/>
      <c r="GH173" s="456"/>
      <c r="GI173" s="456"/>
      <c r="GJ173" s="456"/>
      <c r="GK173" s="456"/>
      <c r="GL173" s="456"/>
      <c r="GM173" s="456"/>
      <c r="GN173" s="456"/>
      <c r="GO173" s="456"/>
      <c r="GP173" s="456"/>
      <c r="GQ173" s="456"/>
      <c r="GR173" s="456"/>
      <c r="GS173" s="456"/>
      <c r="GT173" s="456"/>
      <c r="GU173" s="456"/>
      <c r="GV173" s="456"/>
      <c r="GW173" s="456"/>
      <c r="GX173" s="456"/>
      <c r="GY173" s="456"/>
      <c r="GZ173" s="456"/>
      <c r="HA173" s="456"/>
      <c r="HB173" s="456"/>
      <c r="HC173" s="456"/>
      <c r="HD173" s="456"/>
      <c r="HE173" s="456"/>
      <c r="HF173" s="456"/>
      <c r="HG173" s="456"/>
      <c r="HH173" s="456"/>
      <c r="HI173" s="456"/>
      <c r="HJ173" s="456"/>
      <c r="HK173" s="456"/>
      <c r="HL173" s="456"/>
      <c r="HM173" s="456"/>
      <c r="HN173" s="456"/>
      <c r="HO173" s="456"/>
      <c r="HP173" s="456"/>
      <c r="HQ173" s="456"/>
      <c r="HR173" s="456"/>
      <c r="HS173" s="456"/>
      <c r="HT173" s="456"/>
      <c r="HU173" s="456"/>
      <c r="HV173" s="456"/>
      <c r="HW173" s="456"/>
      <c r="HX173" s="456"/>
      <c r="HY173" s="456"/>
      <c r="HZ173" s="456"/>
      <c r="IA173" s="456"/>
      <c r="IB173" s="456"/>
      <c r="IC173" s="456"/>
      <c r="ID173" s="456"/>
      <c r="IE173" s="456"/>
      <c r="IF173" s="456"/>
      <c r="IG173" s="456"/>
      <c r="IH173" s="456"/>
      <c r="II173" s="456"/>
      <c r="IJ173" s="456"/>
      <c r="IK173" s="456"/>
      <c r="IL173" s="456"/>
      <c r="IM173" s="456"/>
    </row>
    <row r="174" spans="6:247" x14ac:dyDescent="0.2">
      <c r="F174" s="456"/>
      <c r="G174" s="456"/>
      <c r="H174" s="456"/>
      <c r="I174" s="456"/>
      <c r="J174" s="456"/>
      <c r="K174" s="456"/>
      <c r="L174" s="456"/>
      <c r="M174" s="456"/>
      <c r="N174" s="456"/>
      <c r="O174" s="456"/>
      <c r="P174" s="456"/>
      <c r="Q174" s="456"/>
      <c r="R174" s="456"/>
      <c r="S174" s="456"/>
      <c r="T174" s="456"/>
      <c r="U174" s="456"/>
      <c r="V174" s="456"/>
      <c r="W174" s="456"/>
      <c r="X174" s="456"/>
      <c r="Y174" s="456"/>
      <c r="Z174" s="456"/>
      <c r="AA174" s="456"/>
      <c r="AB174" s="456"/>
      <c r="AC174" s="456"/>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6"/>
      <c r="AY174" s="456"/>
      <c r="AZ174" s="456"/>
      <c r="BA174" s="456"/>
      <c r="BB174" s="456"/>
      <c r="BC174" s="456"/>
      <c r="BD174" s="456"/>
      <c r="BE174" s="456"/>
      <c r="BF174" s="456"/>
      <c r="BG174" s="456"/>
      <c r="BH174" s="456"/>
      <c r="BI174" s="456"/>
      <c r="BJ174" s="456"/>
      <c r="BK174" s="456"/>
      <c r="BL174" s="456"/>
      <c r="BM174" s="456"/>
      <c r="BN174" s="456"/>
      <c r="BO174" s="456"/>
      <c r="BP174" s="456"/>
      <c r="BQ174" s="456"/>
      <c r="BR174" s="456"/>
      <c r="BS174" s="456"/>
      <c r="BT174" s="456"/>
      <c r="BU174" s="456"/>
      <c r="BV174" s="456"/>
      <c r="BW174" s="456"/>
      <c r="BX174" s="456"/>
      <c r="BY174" s="456"/>
      <c r="BZ174" s="456"/>
      <c r="CA174" s="456"/>
      <c r="CB174" s="456"/>
      <c r="CC174" s="456"/>
      <c r="CD174" s="456"/>
      <c r="CE174" s="456"/>
      <c r="CF174" s="456"/>
      <c r="CG174" s="456"/>
      <c r="CH174" s="456"/>
      <c r="CI174" s="456"/>
      <c r="CJ174" s="456"/>
      <c r="CK174" s="456"/>
      <c r="CL174" s="456"/>
      <c r="CM174" s="456"/>
      <c r="CN174" s="456"/>
      <c r="CO174" s="456"/>
      <c r="CP174" s="456"/>
      <c r="CQ174" s="456"/>
      <c r="CR174" s="456"/>
      <c r="CS174" s="456"/>
      <c r="CT174" s="456"/>
      <c r="CU174" s="456"/>
      <c r="CV174" s="456"/>
      <c r="CW174" s="456"/>
      <c r="CX174" s="456"/>
      <c r="CY174" s="456"/>
      <c r="CZ174" s="456"/>
      <c r="DA174" s="456"/>
      <c r="DB174" s="456"/>
      <c r="DC174" s="456"/>
      <c r="DD174" s="456"/>
      <c r="DE174" s="456"/>
      <c r="DF174" s="456"/>
      <c r="DG174" s="456"/>
      <c r="DH174" s="456"/>
      <c r="DI174" s="456"/>
      <c r="DJ174" s="456"/>
      <c r="DK174" s="456"/>
      <c r="DL174" s="456"/>
      <c r="DM174" s="456"/>
      <c r="DN174" s="456"/>
      <c r="DO174" s="456"/>
      <c r="DP174" s="456"/>
      <c r="DQ174" s="456"/>
      <c r="DR174" s="456"/>
      <c r="DS174" s="456"/>
      <c r="DT174" s="456"/>
      <c r="DU174" s="456"/>
      <c r="DV174" s="456"/>
      <c r="DW174" s="456"/>
      <c r="DX174" s="456"/>
      <c r="DY174" s="456"/>
      <c r="DZ174" s="456"/>
      <c r="EA174" s="456"/>
      <c r="EB174" s="456"/>
      <c r="EC174" s="456"/>
      <c r="ED174" s="456"/>
      <c r="EE174" s="456"/>
      <c r="EF174" s="456"/>
      <c r="EG174" s="456"/>
      <c r="EH174" s="456"/>
      <c r="EI174" s="456"/>
      <c r="EJ174" s="456"/>
      <c r="EK174" s="456"/>
      <c r="EL174" s="456"/>
      <c r="EM174" s="456"/>
      <c r="EN174" s="456"/>
      <c r="EO174" s="456"/>
      <c r="EP174" s="456"/>
      <c r="EQ174" s="456"/>
      <c r="ER174" s="456"/>
      <c r="ES174" s="456"/>
      <c r="ET174" s="456"/>
      <c r="EU174" s="456"/>
      <c r="EV174" s="456"/>
      <c r="EW174" s="456"/>
      <c r="EX174" s="456"/>
      <c r="EY174" s="456"/>
      <c r="EZ174" s="456"/>
      <c r="FA174" s="456"/>
      <c r="FB174" s="456"/>
      <c r="FC174" s="456"/>
      <c r="FD174" s="456"/>
      <c r="FE174" s="456"/>
      <c r="FF174" s="456"/>
      <c r="FG174" s="456"/>
      <c r="FH174" s="456"/>
      <c r="FI174" s="456"/>
      <c r="FJ174" s="456"/>
      <c r="FK174" s="456"/>
      <c r="FL174" s="456"/>
      <c r="FM174" s="456"/>
      <c r="FN174" s="456"/>
      <c r="FO174" s="456"/>
      <c r="FP174" s="456"/>
      <c r="FQ174" s="456"/>
      <c r="FR174" s="456"/>
      <c r="FS174" s="456"/>
      <c r="FT174" s="456"/>
      <c r="FU174" s="456"/>
      <c r="FV174" s="456"/>
      <c r="FW174" s="456"/>
      <c r="FX174" s="456"/>
      <c r="FY174" s="456"/>
      <c r="FZ174" s="456"/>
      <c r="GA174" s="456"/>
      <c r="GB174" s="456"/>
      <c r="GC174" s="456"/>
      <c r="GD174" s="456"/>
      <c r="GE174" s="456"/>
      <c r="GF174" s="456"/>
      <c r="GG174" s="456"/>
      <c r="GH174" s="456"/>
      <c r="GI174" s="456"/>
      <c r="GJ174" s="456"/>
      <c r="GK174" s="456"/>
      <c r="GL174" s="456"/>
      <c r="GM174" s="456"/>
      <c r="GN174" s="456"/>
      <c r="GO174" s="456"/>
      <c r="GP174" s="456"/>
      <c r="GQ174" s="456"/>
      <c r="GR174" s="456"/>
      <c r="GS174" s="456"/>
      <c r="GT174" s="456"/>
      <c r="GU174" s="456"/>
      <c r="GV174" s="456"/>
      <c r="GW174" s="456"/>
      <c r="GX174" s="456"/>
      <c r="GY174" s="456"/>
      <c r="GZ174" s="456"/>
      <c r="HA174" s="456"/>
      <c r="HB174" s="456"/>
      <c r="HC174" s="456"/>
      <c r="HD174" s="456"/>
      <c r="HE174" s="456"/>
      <c r="HF174" s="456"/>
      <c r="HG174" s="456"/>
      <c r="HH174" s="456"/>
      <c r="HI174" s="456"/>
      <c r="HJ174" s="456"/>
      <c r="HK174" s="456"/>
      <c r="HL174" s="456"/>
      <c r="HM174" s="456"/>
      <c r="HN174" s="456"/>
      <c r="HO174" s="456"/>
      <c r="HP174" s="456"/>
      <c r="HQ174" s="456"/>
      <c r="HR174" s="456"/>
      <c r="HS174" s="456"/>
      <c r="HT174" s="456"/>
      <c r="HU174" s="456"/>
      <c r="HV174" s="456"/>
      <c r="HW174" s="456"/>
      <c r="HX174" s="456"/>
      <c r="HY174" s="456"/>
      <c r="HZ174" s="456"/>
      <c r="IA174" s="456"/>
      <c r="IB174" s="456"/>
      <c r="IC174" s="456"/>
      <c r="ID174" s="456"/>
      <c r="IE174" s="456"/>
      <c r="IF174" s="456"/>
      <c r="IG174" s="456"/>
      <c r="IH174" s="456"/>
      <c r="II174" s="456"/>
      <c r="IJ174" s="456"/>
      <c r="IK174" s="456"/>
      <c r="IL174" s="456"/>
      <c r="IM174" s="456"/>
    </row>
    <row r="175" spans="6:247" x14ac:dyDescent="0.2">
      <c r="F175" s="456"/>
      <c r="G175" s="456"/>
      <c r="H175" s="456"/>
      <c r="I175" s="456"/>
      <c r="J175" s="456"/>
      <c r="K175" s="456"/>
      <c r="L175" s="456"/>
      <c r="M175" s="456"/>
      <c r="N175" s="456"/>
      <c r="O175" s="456"/>
      <c r="P175" s="456"/>
      <c r="Q175" s="456"/>
      <c r="R175" s="456"/>
      <c r="S175" s="456"/>
      <c r="T175" s="456"/>
      <c r="U175" s="456"/>
      <c r="V175" s="456"/>
      <c r="W175" s="456"/>
      <c r="X175" s="456"/>
      <c r="Y175" s="456"/>
      <c r="Z175" s="456"/>
      <c r="AA175" s="456"/>
      <c r="AB175" s="456"/>
      <c r="AC175" s="456"/>
      <c r="AD175" s="456"/>
      <c r="AE175" s="456"/>
      <c r="AF175" s="456"/>
      <c r="AG175" s="456"/>
      <c r="AH175" s="456"/>
      <c r="AI175" s="456"/>
      <c r="AJ175" s="456"/>
      <c r="AK175" s="456"/>
      <c r="AL175" s="456"/>
      <c r="AM175" s="456"/>
      <c r="AN175" s="456"/>
      <c r="AO175" s="456"/>
      <c r="AP175" s="456"/>
      <c r="AQ175" s="456"/>
      <c r="AR175" s="456"/>
      <c r="AS175" s="456"/>
      <c r="AT175" s="456"/>
      <c r="AU175" s="456"/>
      <c r="AV175" s="456"/>
      <c r="AW175" s="456"/>
      <c r="AX175" s="456"/>
      <c r="AY175" s="456"/>
      <c r="AZ175" s="456"/>
      <c r="BA175" s="456"/>
      <c r="BB175" s="456"/>
      <c r="BC175" s="456"/>
      <c r="BD175" s="456"/>
      <c r="BE175" s="456"/>
      <c r="BF175" s="456"/>
      <c r="BG175" s="456"/>
      <c r="BH175" s="456"/>
      <c r="BI175" s="456"/>
      <c r="BJ175" s="456"/>
      <c r="BK175" s="456"/>
      <c r="BL175" s="456"/>
      <c r="BM175" s="456"/>
      <c r="BN175" s="456"/>
      <c r="BO175" s="456"/>
      <c r="BP175" s="456"/>
      <c r="BQ175" s="456"/>
      <c r="BR175" s="456"/>
      <c r="BS175" s="456"/>
      <c r="BT175" s="456"/>
      <c r="BU175" s="456"/>
      <c r="BV175" s="456"/>
      <c r="BW175" s="456"/>
      <c r="BX175" s="456"/>
      <c r="BY175" s="456"/>
      <c r="BZ175" s="456"/>
      <c r="CA175" s="456"/>
      <c r="CB175" s="456"/>
      <c r="CC175" s="456"/>
      <c r="CD175" s="456"/>
      <c r="CE175" s="456"/>
      <c r="CF175" s="456"/>
      <c r="CG175" s="456"/>
      <c r="CH175" s="456"/>
      <c r="CI175" s="456"/>
      <c r="CJ175" s="456"/>
      <c r="CK175" s="456"/>
      <c r="CL175" s="456"/>
      <c r="CM175" s="456"/>
      <c r="CN175" s="456"/>
      <c r="CO175" s="456"/>
      <c r="CP175" s="456"/>
      <c r="CQ175" s="456"/>
      <c r="CR175" s="456"/>
      <c r="CS175" s="456"/>
      <c r="CT175" s="456"/>
      <c r="CU175" s="456"/>
      <c r="CV175" s="456"/>
      <c r="CW175" s="456"/>
      <c r="CX175" s="456"/>
      <c r="CY175" s="456"/>
      <c r="CZ175" s="456"/>
      <c r="DA175" s="456"/>
      <c r="DB175" s="456"/>
      <c r="DC175" s="456"/>
      <c r="DD175" s="456"/>
      <c r="DE175" s="456"/>
      <c r="DF175" s="456"/>
      <c r="DG175" s="456"/>
      <c r="DH175" s="456"/>
      <c r="DI175" s="456"/>
      <c r="DJ175" s="456"/>
      <c r="DK175" s="456"/>
      <c r="DL175" s="456"/>
      <c r="DM175" s="456"/>
      <c r="DN175" s="456"/>
      <c r="DO175" s="456"/>
      <c r="DP175" s="456"/>
      <c r="DQ175" s="456"/>
      <c r="DR175" s="456"/>
      <c r="DS175" s="456"/>
      <c r="DT175" s="456"/>
      <c r="DU175" s="456"/>
      <c r="DV175" s="456"/>
      <c r="DW175" s="456"/>
      <c r="DX175" s="456"/>
      <c r="DY175" s="456"/>
      <c r="DZ175" s="456"/>
      <c r="EA175" s="456"/>
      <c r="EB175" s="456"/>
      <c r="EC175" s="456"/>
      <c r="ED175" s="456"/>
      <c r="EE175" s="456"/>
      <c r="EF175" s="456"/>
      <c r="EG175" s="456"/>
      <c r="EH175" s="456"/>
      <c r="EI175" s="456"/>
      <c r="EJ175" s="456"/>
      <c r="EK175" s="456"/>
      <c r="EL175" s="456"/>
      <c r="EM175" s="456"/>
      <c r="EN175" s="456"/>
      <c r="EO175" s="456"/>
      <c r="EP175" s="456"/>
      <c r="EQ175" s="456"/>
      <c r="ER175" s="456"/>
      <c r="ES175" s="456"/>
      <c r="ET175" s="456"/>
      <c r="EU175" s="456"/>
      <c r="EV175" s="456"/>
      <c r="EW175" s="456"/>
      <c r="EX175" s="456"/>
      <c r="EY175" s="456"/>
      <c r="EZ175" s="456"/>
      <c r="FA175" s="456"/>
      <c r="FB175" s="456"/>
      <c r="FC175" s="456"/>
      <c r="FD175" s="456"/>
      <c r="FE175" s="456"/>
      <c r="FF175" s="456"/>
      <c r="FG175" s="456"/>
      <c r="FH175" s="456"/>
      <c r="FI175" s="456"/>
      <c r="FJ175" s="456"/>
      <c r="FK175" s="456"/>
      <c r="FL175" s="456"/>
      <c r="FM175" s="456"/>
      <c r="FN175" s="456"/>
      <c r="FO175" s="456"/>
      <c r="FP175" s="456"/>
      <c r="FQ175" s="456"/>
      <c r="FR175" s="456"/>
      <c r="FS175" s="456"/>
      <c r="FT175" s="456"/>
      <c r="FU175" s="456"/>
      <c r="FV175" s="456"/>
      <c r="FW175" s="456"/>
      <c r="FX175" s="456"/>
      <c r="FY175" s="456"/>
      <c r="FZ175" s="456"/>
      <c r="GA175" s="456"/>
      <c r="GB175" s="456"/>
      <c r="GC175" s="456"/>
      <c r="GD175" s="456"/>
      <c r="GE175" s="456"/>
      <c r="GF175" s="456"/>
      <c r="GG175" s="456"/>
      <c r="GH175" s="456"/>
      <c r="GI175" s="456"/>
      <c r="GJ175" s="456"/>
      <c r="GK175" s="456"/>
      <c r="GL175" s="456"/>
      <c r="GM175" s="456"/>
      <c r="GN175" s="456"/>
      <c r="GO175" s="456"/>
      <c r="GP175" s="456"/>
      <c r="GQ175" s="456"/>
      <c r="GR175" s="456"/>
      <c r="GS175" s="456"/>
      <c r="GT175" s="456"/>
      <c r="GU175" s="456"/>
      <c r="GV175" s="456"/>
      <c r="GW175" s="456"/>
      <c r="GX175" s="456"/>
      <c r="GY175" s="456"/>
      <c r="GZ175" s="456"/>
      <c r="HA175" s="456"/>
      <c r="HB175" s="456"/>
      <c r="HC175" s="456"/>
      <c r="HD175" s="456"/>
      <c r="HE175" s="456"/>
      <c r="HF175" s="456"/>
      <c r="HG175" s="456"/>
      <c r="HH175" s="456"/>
      <c r="HI175" s="456"/>
      <c r="HJ175" s="456"/>
      <c r="HK175" s="456"/>
      <c r="HL175" s="456"/>
      <c r="HM175" s="456"/>
      <c r="HN175" s="456"/>
      <c r="HO175" s="456"/>
      <c r="HP175" s="456"/>
      <c r="HQ175" s="456"/>
      <c r="HR175" s="456"/>
      <c r="HS175" s="456"/>
      <c r="HT175" s="456"/>
      <c r="HU175" s="456"/>
      <c r="HV175" s="456"/>
      <c r="HW175" s="456"/>
      <c r="HX175" s="456"/>
      <c r="HY175" s="456"/>
      <c r="HZ175" s="456"/>
      <c r="IA175" s="456"/>
      <c r="IB175" s="456"/>
      <c r="IC175" s="456"/>
      <c r="ID175" s="456"/>
      <c r="IE175" s="456"/>
      <c r="IF175" s="456"/>
      <c r="IG175" s="456"/>
      <c r="IH175" s="456"/>
      <c r="II175" s="456"/>
      <c r="IJ175" s="456"/>
      <c r="IK175" s="456"/>
      <c r="IL175" s="456"/>
      <c r="IM175" s="456"/>
    </row>
    <row r="176" spans="6:247" x14ac:dyDescent="0.2">
      <c r="F176" s="456"/>
      <c r="G176" s="456"/>
      <c r="H176" s="456"/>
      <c r="I176" s="456"/>
      <c r="J176" s="456"/>
      <c r="K176" s="456"/>
      <c r="L176" s="456"/>
      <c r="M176" s="456"/>
      <c r="N176" s="456"/>
      <c r="O176" s="456"/>
      <c r="P176" s="456"/>
      <c r="Q176" s="456"/>
      <c r="R176" s="456"/>
      <c r="S176" s="456"/>
      <c r="T176" s="456"/>
      <c r="U176" s="456"/>
      <c r="V176" s="456"/>
      <c r="W176" s="456"/>
      <c r="X176" s="456"/>
      <c r="Y176" s="456"/>
      <c r="Z176" s="456"/>
      <c r="AA176" s="456"/>
      <c r="AB176" s="456"/>
      <c r="AC176" s="456"/>
      <c r="AD176" s="456"/>
      <c r="AE176" s="456"/>
      <c r="AF176" s="456"/>
      <c r="AG176" s="456"/>
      <c r="AH176" s="456"/>
      <c r="AI176" s="456"/>
      <c r="AJ176" s="456"/>
      <c r="AK176" s="456"/>
      <c r="AL176" s="456"/>
      <c r="AM176" s="456"/>
      <c r="AN176" s="456"/>
      <c r="AO176" s="456"/>
      <c r="AP176" s="456"/>
      <c r="AQ176" s="456"/>
      <c r="AR176" s="456"/>
      <c r="AS176" s="456"/>
      <c r="AT176" s="456"/>
      <c r="AU176" s="456"/>
      <c r="AV176" s="456"/>
      <c r="AW176" s="456"/>
      <c r="AX176" s="456"/>
      <c r="AY176" s="456"/>
      <c r="AZ176" s="456"/>
      <c r="BA176" s="456"/>
      <c r="BB176" s="456"/>
      <c r="BC176" s="456"/>
      <c r="BD176" s="456"/>
      <c r="BE176" s="456"/>
      <c r="BF176" s="456"/>
      <c r="BG176" s="456"/>
      <c r="BH176" s="456"/>
      <c r="BI176" s="456"/>
      <c r="BJ176" s="456"/>
      <c r="BK176" s="456"/>
      <c r="BL176" s="456"/>
      <c r="BM176" s="456"/>
      <c r="BN176" s="456"/>
      <c r="BO176" s="456"/>
      <c r="BP176" s="456"/>
      <c r="BQ176" s="456"/>
      <c r="BR176" s="456"/>
      <c r="BS176" s="456"/>
      <c r="BT176" s="456"/>
      <c r="BU176" s="456"/>
      <c r="BV176" s="456"/>
      <c r="BW176" s="456"/>
      <c r="BX176" s="456"/>
      <c r="BY176" s="456"/>
      <c r="BZ176" s="456"/>
      <c r="CA176" s="456"/>
      <c r="CB176" s="456"/>
      <c r="CC176" s="456"/>
      <c r="CD176" s="456"/>
      <c r="CE176" s="456"/>
      <c r="CF176" s="456"/>
      <c r="CG176" s="456"/>
      <c r="CH176" s="456"/>
      <c r="CI176" s="456"/>
      <c r="CJ176" s="456"/>
      <c r="CK176" s="456"/>
      <c r="CL176" s="456"/>
      <c r="CM176" s="456"/>
      <c r="CN176" s="456"/>
      <c r="CO176" s="456"/>
      <c r="CP176" s="456"/>
      <c r="CQ176" s="456"/>
      <c r="CR176" s="456"/>
      <c r="CS176" s="456"/>
      <c r="CT176" s="456"/>
      <c r="CU176" s="456"/>
      <c r="CV176" s="456"/>
      <c r="CW176" s="456"/>
      <c r="CX176" s="456"/>
      <c r="CY176" s="456"/>
      <c r="CZ176" s="456"/>
      <c r="DA176" s="456"/>
      <c r="DB176" s="456"/>
      <c r="DC176" s="456"/>
      <c r="DD176" s="456"/>
      <c r="DE176" s="456"/>
      <c r="DF176" s="456"/>
      <c r="DG176" s="456"/>
      <c r="DH176" s="456"/>
      <c r="DI176" s="456"/>
      <c r="DJ176" s="456"/>
      <c r="DK176" s="456"/>
      <c r="DL176" s="456"/>
      <c r="DM176" s="456"/>
      <c r="DN176" s="456"/>
      <c r="DO176" s="456"/>
      <c r="DP176" s="456"/>
      <c r="DQ176" s="456"/>
      <c r="DR176" s="456"/>
      <c r="DS176" s="456"/>
      <c r="DT176" s="456"/>
      <c r="DU176" s="456"/>
      <c r="DV176" s="456"/>
      <c r="DW176" s="456"/>
      <c r="DX176" s="456"/>
      <c r="DY176" s="456"/>
      <c r="DZ176" s="456"/>
      <c r="EA176" s="456"/>
      <c r="EB176" s="456"/>
      <c r="EC176" s="456"/>
      <c r="ED176" s="456"/>
      <c r="EE176" s="456"/>
      <c r="EF176" s="456"/>
      <c r="EG176" s="456"/>
      <c r="EH176" s="456"/>
      <c r="EI176" s="456"/>
      <c r="EJ176" s="456"/>
      <c r="EK176" s="456"/>
      <c r="EL176" s="456"/>
      <c r="EM176" s="456"/>
      <c r="EN176" s="456"/>
      <c r="EO176" s="456"/>
      <c r="EP176" s="456"/>
      <c r="EQ176" s="456"/>
      <c r="ER176" s="456"/>
      <c r="ES176" s="456"/>
      <c r="ET176" s="456"/>
      <c r="EU176" s="456"/>
      <c r="EV176" s="456"/>
      <c r="EW176" s="456"/>
      <c r="EX176" s="456"/>
      <c r="EY176" s="456"/>
      <c r="EZ176" s="456"/>
      <c r="FA176" s="456"/>
      <c r="FB176" s="456"/>
      <c r="FC176" s="456"/>
      <c r="FD176" s="456"/>
      <c r="FE176" s="456"/>
      <c r="FF176" s="456"/>
      <c r="FG176" s="456"/>
      <c r="FH176" s="456"/>
      <c r="FI176" s="456"/>
      <c r="FJ176" s="456"/>
      <c r="FK176" s="456"/>
      <c r="FL176" s="456"/>
      <c r="FM176" s="456"/>
      <c r="FN176" s="456"/>
      <c r="FO176" s="456"/>
      <c r="FP176" s="456"/>
      <c r="FQ176" s="456"/>
      <c r="FR176" s="456"/>
      <c r="FS176" s="456"/>
      <c r="FT176" s="456"/>
      <c r="FU176" s="456"/>
      <c r="FV176" s="456"/>
      <c r="FW176" s="456"/>
      <c r="FX176" s="456"/>
      <c r="FY176" s="456"/>
      <c r="FZ176" s="456"/>
      <c r="GA176" s="456"/>
      <c r="GB176" s="456"/>
      <c r="GC176" s="456"/>
      <c r="GD176" s="456"/>
      <c r="GE176" s="456"/>
      <c r="GF176" s="456"/>
      <c r="GG176" s="456"/>
      <c r="GH176" s="456"/>
      <c r="GI176" s="456"/>
      <c r="GJ176" s="456"/>
      <c r="GK176" s="456"/>
      <c r="GL176" s="456"/>
      <c r="GM176" s="456"/>
      <c r="GN176" s="456"/>
      <c r="GO176" s="456"/>
      <c r="GP176" s="456"/>
      <c r="GQ176" s="456"/>
      <c r="GR176" s="456"/>
      <c r="GS176" s="456"/>
      <c r="GT176" s="456"/>
      <c r="GU176" s="456"/>
      <c r="GV176" s="456"/>
      <c r="GW176" s="456"/>
      <c r="GX176" s="456"/>
      <c r="GY176" s="456"/>
      <c r="GZ176" s="456"/>
      <c r="HA176" s="456"/>
      <c r="HB176" s="456"/>
      <c r="HC176" s="456"/>
      <c r="HD176" s="456"/>
      <c r="HE176" s="456"/>
      <c r="HF176" s="456"/>
      <c r="HG176" s="456"/>
      <c r="HH176" s="456"/>
      <c r="HI176" s="456"/>
      <c r="HJ176" s="456"/>
      <c r="HK176" s="456"/>
      <c r="HL176" s="456"/>
      <c r="HM176" s="456"/>
      <c r="HN176" s="456"/>
      <c r="HO176" s="456"/>
      <c r="HP176" s="456"/>
      <c r="HQ176" s="456"/>
      <c r="HR176" s="456"/>
      <c r="HS176" s="456"/>
      <c r="HT176" s="456"/>
      <c r="HU176" s="456"/>
      <c r="HV176" s="456"/>
      <c r="HW176" s="456"/>
      <c r="HX176" s="456"/>
      <c r="HY176" s="456"/>
      <c r="HZ176" s="456"/>
      <c r="IA176" s="456"/>
      <c r="IB176" s="456"/>
      <c r="IC176" s="456"/>
      <c r="ID176" s="456"/>
      <c r="IE176" s="456"/>
      <c r="IF176" s="456"/>
      <c r="IG176" s="456"/>
      <c r="IH176" s="456"/>
      <c r="II176" s="456"/>
      <c r="IJ176" s="456"/>
      <c r="IK176" s="456"/>
      <c r="IL176" s="456"/>
      <c r="IM176" s="456"/>
    </row>
    <row r="177" spans="6:247" x14ac:dyDescent="0.2">
      <c r="F177" s="456"/>
      <c r="G177" s="456"/>
      <c r="H177" s="456"/>
      <c r="I177" s="456"/>
      <c r="J177" s="456"/>
      <c r="K177" s="456"/>
      <c r="L177" s="456"/>
      <c r="M177" s="456"/>
      <c r="N177" s="456"/>
      <c r="O177" s="456"/>
      <c r="P177" s="456"/>
      <c r="Q177" s="456"/>
      <c r="R177" s="456"/>
      <c r="S177" s="456"/>
      <c r="T177" s="456"/>
      <c r="U177" s="456"/>
      <c r="V177" s="456"/>
      <c r="W177" s="456"/>
      <c r="X177" s="456"/>
      <c r="Y177" s="456"/>
      <c r="Z177" s="456"/>
      <c r="AA177" s="456"/>
      <c r="AB177" s="456"/>
      <c r="AC177" s="456"/>
      <c r="AD177" s="456"/>
      <c r="AE177" s="456"/>
      <c r="AF177" s="456"/>
      <c r="AG177" s="456"/>
      <c r="AH177" s="456"/>
      <c r="AI177" s="456"/>
      <c r="AJ177" s="456"/>
      <c r="AK177" s="456"/>
      <c r="AL177" s="456"/>
      <c r="AM177" s="456"/>
      <c r="AN177" s="456"/>
      <c r="AO177" s="456"/>
      <c r="AP177" s="456"/>
      <c r="AQ177" s="456"/>
      <c r="AR177" s="456"/>
      <c r="AS177" s="456"/>
      <c r="AT177" s="456"/>
      <c r="AU177" s="456"/>
      <c r="AV177" s="456"/>
      <c r="AW177" s="456"/>
      <c r="AX177" s="456"/>
      <c r="AY177" s="456"/>
      <c r="AZ177" s="456"/>
      <c r="BA177" s="456"/>
      <c r="BB177" s="456"/>
      <c r="BC177" s="456"/>
      <c r="BD177" s="456"/>
      <c r="BE177" s="456"/>
      <c r="BF177" s="456"/>
      <c r="BG177" s="456"/>
      <c r="BH177" s="456"/>
      <c r="BI177" s="456"/>
      <c r="BJ177" s="456"/>
      <c r="BK177" s="456"/>
      <c r="BL177" s="456"/>
      <c r="BM177" s="456"/>
      <c r="BN177" s="456"/>
      <c r="BO177" s="456"/>
      <c r="BP177" s="456"/>
      <c r="BQ177" s="456"/>
      <c r="BR177" s="456"/>
      <c r="BS177" s="456"/>
      <c r="BT177" s="456"/>
      <c r="BU177" s="456"/>
      <c r="BV177" s="456"/>
      <c r="BW177" s="456"/>
      <c r="BX177" s="456"/>
      <c r="BY177" s="456"/>
      <c r="BZ177" s="456"/>
      <c r="CA177" s="456"/>
      <c r="CB177" s="456"/>
      <c r="CC177" s="456"/>
      <c r="CD177" s="456"/>
      <c r="CE177" s="456"/>
      <c r="CF177" s="456"/>
      <c r="CG177" s="456"/>
      <c r="CH177" s="456"/>
      <c r="CI177" s="456"/>
      <c r="CJ177" s="456"/>
      <c r="CK177" s="456"/>
      <c r="CL177" s="456"/>
      <c r="CM177" s="456"/>
      <c r="CN177" s="456"/>
      <c r="CO177" s="456"/>
      <c r="CP177" s="456"/>
      <c r="CQ177" s="456"/>
      <c r="CR177" s="456"/>
      <c r="CS177" s="456"/>
      <c r="CT177" s="456"/>
      <c r="CU177" s="456"/>
      <c r="CV177" s="456"/>
      <c r="CW177" s="456"/>
      <c r="CX177" s="456"/>
      <c r="CY177" s="456"/>
      <c r="CZ177" s="456"/>
      <c r="DA177" s="456"/>
      <c r="DB177" s="456"/>
      <c r="DC177" s="456"/>
      <c r="DD177" s="456"/>
      <c r="DE177" s="456"/>
      <c r="DF177" s="456"/>
      <c r="DG177" s="456"/>
      <c r="DH177" s="456"/>
      <c r="DI177" s="456"/>
      <c r="DJ177" s="456"/>
      <c r="DK177" s="456"/>
      <c r="DL177" s="456"/>
      <c r="DM177" s="456"/>
      <c r="DN177" s="456"/>
      <c r="DO177" s="456"/>
      <c r="DP177" s="456"/>
      <c r="DQ177" s="456"/>
      <c r="DR177" s="456"/>
      <c r="DS177" s="456"/>
      <c r="DT177" s="456"/>
      <c r="DU177" s="456"/>
      <c r="DV177" s="456"/>
      <c r="DW177" s="456"/>
      <c r="DX177" s="456"/>
      <c r="DY177" s="456"/>
      <c r="DZ177" s="456"/>
      <c r="EA177" s="456"/>
      <c r="EB177" s="456"/>
      <c r="EC177" s="456"/>
      <c r="ED177" s="456"/>
      <c r="EE177" s="456"/>
      <c r="EF177" s="456"/>
      <c r="EG177" s="456"/>
      <c r="EH177" s="456"/>
      <c r="EI177" s="456"/>
      <c r="EJ177" s="456"/>
      <c r="EK177" s="456"/>
      <c r="EL177" s="456"/>
      <c r="EM177" s="456"/>
      <c r="EN177" s="456"/>
      <c r="EO177" s="456"/>
      <c r="EP177" s="456"/>
      <c r="EQ177" s="456"/>
      <c r="ER177" s="456"/>
      <c r="ES177" s="456"/>
      <c r="ET177" s="456"/>
      <c r="EU177" s="456"/>
      <c r="EV177" s="456"/>
      <c r="EW177" s="456"/>
      <c r="EX177" s="456"/>
      <c r="EY177" s="456"/>
      <c r="EZ177" s="456"/>
      <c r="FA177" s="456"/>
      <c r="FB177" s="456"/>
      <c r="FC177" s="456"/>
      <c r="FD177" s="456"/>
      <c r="FE177" s="456"/>
      <c r="FF177" s="456"/>
      <c r="FG177" s="456"/>
      <c r="FH177" s="456"/>
      <c r="FI177" s="456"/>
      <c r="FJ177" s="456"/>
      <c r="FK177" s="456"/>
      <c r="FL177" s="456"/>
      <c r="FM177" s="456"/>
      <c r="FN177" s="456"/>
      <c r="FO177" s="456"/>
      <c r="FP177" s="456"/>
      <c r="FQ177" s="456"/>
      <c r="FR177" s="456"/>
      <c r="FS177" s="456"/>
      <c r="FT177" s="456"/>
      <c r="FU177" s="456"/>
      <c r="FV177" s="456"/>
      <c r="FW177" s="456"/>
      <c r="FX177" s="456"/>
      <c r="FY177" s="456"/>
      <c r="FZ177" s="456"/>
      <c r="GA177" s="456"/>
      <c r="GB177" s="456"/>
      <c r="GC177" s="456"/>
      <c r="GD177" s="456"/>
      <c r="GE177" s="456"/>
      <c r="GF177" s="456"/>
      <c r="GG177" s="456"/>
      <c r="GH177" s="456"/>
      <c r="GI177" s="456"/>
      <c r="GJ177" s="456"/>
      <c r="GK177" s="456"/>
      <c r="GL177" s="456"/>
      <c r="GM177" s="456"/>
      <c r="GN177" s="456"/>
      <c r="GO177" s="456"/>
      <c r="GP177" s="456"/>
      <c r="GQ177" s="456"/>
      <c r="GR177" s="456"/>
      <c r="GS177" s="456"/>
      <c r="GT177" s="456"/>
      <c r="GU177" s="456"/>
      <c r="GV177" s="456"/>
      <c r="GW177" s="456"/>
      <c r="GX177" s="456"/>
      <c r="GY177" s="456"/>
      <c r="GZ177" s="456"/>
      <c r="HA177" s="456"/>
      <c r="HB177" s="456"/>
      <c r="HC177" s="456"/>
      <c r="HD177" s="456"/>
      <c r="HE177" s="456"/>
      <c r="HF177" s="456"/>
      <c r="HG177" s="456"/>
      <c r="HH177" s="456"/>
      <c r="HI177" s="456"/>
      <c r="HJ177" s="456"/>
      <c r="HK177" s="456"/>
      <c r="HL177" s="456"/>
      <c r="HM177" s="456"/>
      <c r="HN177" s="456"/>
      <c r="HO177" s="456"/>
      <c r="HP177" s="456"/>
      <c r="HQ177" s="456"/>
      <c r="HR177" s="456"/>
      <c r="HS177" s="456"/>
      <c r="HT177" s="456"/>
      <c r="HU177" s="456"/>
      <c r="HV177" s="456"/>
      <c r="HW177" s="456"/>
      <c r="HX177" s="456"/>
      <c r="HY177" s="456"/>
      <c r="HZ177" s="456"/>
      <c r="IA177" s="456"/>
      <c r="IB177" s="456"/>
      <c r="IC177" s="456"/>
      <c r="ID177" s="456"/>
      <c r="IE177" s="456"/>
      <c r="IF177" s="456"/>
      <c r="IG177" s="456"/>
      <c r="IH177" s="456"/>
      <c r="II177" s="456"/>
      <c r="IJ177" s="456"/>
      <c r="IK177" s="456"/>
      <c r="IL177" s="456"/>
      <c r="IM177" s="456"/>
    </row>
    <row r="178" spans="6:247" x14ac:dyDescent="0.2">
      <c r="F178" s="456"/>
      <c r="G178" s="456"/>
      <c r="H178" s="456"/>
      <c r="I178" s="456"/>
      <c r="J178" s="456"/>
      <c r="K178" s="456"/>
      <c r="L178" s="456"/>
      <c r="M178" s="456"/>
      <c r="N178" s="456"/>
      <c r="O178" s="456"/>
      <c r="P178" s="456"/>
      <c r="Q178" s="456"/>
      <c r="R178" s="456"/>
      <c r="S178" s="456"/>
      <c r="T178" s="456"/>
      <c r="U178" s="456"/>
      <c r="V178" s="456"/>
      <c r="W178" s="456"/>
      <c r="X178" s="456"/>
      <c r="Y178" s="456"/>
      <c r="Z178" s="456"/>
      <c r="AA178" s="456"/>
      <c r="AB178" s="456"/>
      <c r="AC178" s="456"/>
      <c r="AD178" s="456"/>
      <c r="AE178" s="456"/>
      <c r="AF178" s="456"/>
      <c r="AG178" s="456"/>
      <c r="AH178" s="456"/>
      <c r="AI178" s="456"/>
      <c r="AJ178" s="456"/>
      <c r="AK178" s="456"/>
      <c r="AL178" s="456"/>
      <c r="AM178" s="456"/>
      <c r="AN178" s="456"/>
      <c r="AO178" s="456"/>
      <c r="AP178" s="456"/>
      <c r="AQ178" s="456"/>
      <c r="AR178" s="456"/>
      <c r="AS178" s="456"/>
      <c r="AT178" s="456"/>
      <c r="AU178" s="456"/>
      <c r="AV178" s="456"/>
      <c r="AW178" s="456"/>
      <c r="AX178" s="456"/>
      <c r="AY178" s="456"/>
      <c r="AZ178" s="456"/>
      <c r="BA178" s="456"/>
      <c r="BB178" s="456"/>
      <c r="BC178" s="456"/>
      <c r="BD178" s="456"/>
      <c r="BE178" s="456"/>
      <c r="BF178" s="456"/>
      <c r="BG178" s="456"/>
      <c r="BH178" s="456"/>
      <c r="BI178" s="456"/>
      <c r="BJ178" s="456"/>
      <c r="BK178" s="456"/>
      <c r="BL178" s="456"/>
      <c r="BM178" s="456"/>
      <c r="BN178" s="456"/>
      <c r="BO178" s="456"/>
      <c r="BP178" s="456"/>
      <c r="BQ178" s="456"/>
      <c r="BR178" s="456"/>
      <c r="BS178" s="456"/>
      <c r="BT178" s="456"/>
      <c r="BU178" s="456"/>
      <c r="BV178" s="456"/>
      <c r="BW178" s="456"/>
      <c r="BX178" s="456"/>
      <c r="BY178" s="456"/>
      <c r="BZ178" s="456"/>
      <c r="CA178" s="456"/>
      <c r="CB178" s="456"/>
      <c r="CC178" s="456"/>
      <c r="CD178" s="456"/>
      <c r="CE178" s="456"/>
      <c r="CF178" s="456"/>
      <c r="CG178" s="456"/>
      <c r="CH178" s="456"/>
      <c r="CI178" s="456"/>
      <c r="CJ178" s="456"/>
      <c r="CK178" s="456"/>
      <c r="CL178" s="456"/>
      <c r="CM178" s="456"/>
      <c r="CN178" s="456"/>
      <c r="CO178" s="456"/>
      <c r="CP178" s="456"/>
      <c r="CQ178" s="456"/>
      <c r="CR178" s="456"/>
      <c r="CS178" s="456"/>
      <c r="CT178" s="456"/>
      <c r="CU178" s="456"/>
      <c r="CV178" s="456"/>
      <c r="CW178" s="456"/>
      <c r="CX178" s="456"/>
      <c r="CY178" s="456"/>
      <c r="CZ178" s="456"/>
      <c r="DA178" s="456"/>
      <c r="DB178" s="456"/>
      <c r="DC178" s="456"/>
      <c r="DD178" s="456"/>
      <c r="DE178" s="456"/>
      <c r="DF178" s="456"/>
      <c r="DG178" s="456"/>
      <c r="DH178" s="456"/>
      <c r="DI178" s="456"/>
      <c r="DJ178" s="456"/>
      <c r="DK178" s="456"/>
      <c r="DL178" s="456"/>
      <c r="DM178" s="456"/>
      <c r="DN178" s="456"/>
      <c r="DO178" s="456"/>
      <c r="DP178" s="456"/>
      <c r="DQ178" s="456"/>
      <c r="DR178" s="456"/>
      <c r="DS178" s="456"/>
      <c r="DT178" s="456"/>
      <c r="DU178" s="456"/>
      <c r="DV178" s="456"/>
      <c r="DW178" s="456"/>
      <c r="DX178" s="456"/>
      <c r="DY178" s="456"/>
      <c r="DZ178" s="456"/>
      <c r="EA178" s="456"/>
      <c r="EB178" s="456"/>
      <c r="EC178" s="456"/>
      <c r="ED178" s="456"/>
      <c r="EE178" s="456"/>
      <c r="EF178" s="456"/>
      <c r="EG178" s="456"/>
      <c r="EH178" s="456"/>
      <c r="EI178" s="456"/>
      <c r="EJ178" s="456"/>
      <c r="EK178" s="456"/>
      <c r="EL178" s="456"/>
      <c r="EM178" s="456"/>
      <c r="EN178" s="456"/>
      <c r="EO178" s="456"/>
      <c r="EP178" s="456"/>
      <c r="EQ178" s="456"/>
      <c r="ER178" s="456"/>
      <c r="ES178" s="456"/>
      <c r="ET178" s="456"/>
      <c r="EU178" s="456"/>
      <c r="EV178" s="456"/>
      <c r="EW178" s="456"/>
      <c r="EX178" s="456"/>
      <c r="EY178" s="456"/>
      <c r="EZ178" s="456"/>
      <c r="FA178" s="456"/>
      <c r="FB178" s="456"/>
      <c r="FC178" s="456"/>
      <c r="FD178" s="456"/>
      <c r="FE178" s="456"/>
      <c r="FF178" s="456"/>
      <c r="FG178" s="456"/>
      <c r="FH178" s="456"/>
      <c r="FI178" s="456"/>
      <c r="FJ178" s="456"/>
      <c r="FK178" s="456"/>
      <c r="FL178" s="456"/>
      <c r="FM178" s="456"/>
      <c r="FN178" s="456"/>
      <c r="FO178" s="456"/>
      <c r="FP178" s="456"/>
      <c r="FQ178" s="456"/>
      <c r="FR178" s="456"/>
      <c r="FS178" s="456"/>
      <c r="FT178" s="456"/>
      <c r="FU178" s="456"/>
      <c r="FV178" s="456"/>
      <c r="FW178" s="456"/>
      <c r="FX178" s="456"/>
      <c r="FY178" s="456"/>
      <c r="FZ178" s="456"/>
      <c r="GA178" s="456"/>
      <c r="GB178" s="456"/>
      <c r="GC178" s="456"/>
      <c r="GD178" s="456"/>
      <c r="GE178" s="456"/>
      <c r="GF178" s="456"/>
      <c r="GG178" s="456"/>
      <c r="GH178" s="456"/>
      <c r="GI178" s="456"/>
      <c r="GJ178" s="456"/>
      <c r="GK178" s="456"/>
      <c r="GL178" s="456"/>
      <c r="GM178" s="456"/>
      <c r="GN178" s="456"/>
      <c r="GO178" s="456"/>
      <c r="GP178" s="456"/>
      <c r="GQ178" s="456"/>
      <c r="GR178" s="456"/>
      <c r="GS178" s="456"/>
      <c r="GT178" s="456"/>
      <c r="GU178" s="456"/>
      <c r="GV178" s="456"/>
      <c r="GW178" s="456"/>
      <c r="GX178" s="456"/>
      <c r="GY178" s="456"/>
      <c r="GZ178" s="456"/>
      <c r="HA178" s="456"/>
      <c r="HB178" s="456"/>
      <c r="HC178" s="456"/>
      <c r="HD178" s="456"/>
      <c r="HE178" s="456"/>
      <c r="HF178" s="456"/>
      <c r="HG178" s="456"/>
      <c r="HH178" s="456"/>
      <c r="HI178" s="456"/>
      <c r="HJ178" s="456"/>
      <c r="HK178" s="456"/>
      <c r="HL178" s="456"/>
      <c r="HM178" s="456"/>
      <c r="HN178" s="456"/>
      <c r="HO178" s="456"/>
      <c r="HP178" s="456"/>
      <c r="HQ178" s="456"/>
      <c r="HR178" s="456"/>
      <c r="HS178" s="456"/>
      <c r="HT178" s="456"/>
      <c r="HU178" s="456"/>
      <c r="HV178" s="456"/>
      <c r="HW178" s="456"/>
      <c r="HX178" s="456"/>
      <c r="HY178" s="456"/>
      <c r="HZ178" s="456"/>
      <c r="IA178" s="456"/>
      <c r="IB178" s="456"/>
      <c r="IC178" s="456"/>
      <c r="ID178" s="456"/>
      <c r="IE178" s="456"/>
      <c r="IF178" s="456"/>
      <c r="IG178" s="456"/>
      <c r="IH178" s="456"/>
      <c r="II178" s="456"/>
      <c r="IJ178" s="456"/>
      <c r="IK178" s="456"/>
      <c r="IL178" s="456"/>
      <c r="IM178" s="456"/>
    </row>
    <row r="179" spans="6:247" x14ac:dyDescent="0.2">
      <c r="F179" s="456"/>
      <c r="G179" s="456"/>
      <c r="H179" s="456"/>
      <c r="I179" s="456"/>
      <c r="J179" s="456"/>
      <c r="K179" s="456"/>
      <c r="L179" s="456"/>
      <c r="M179" s="456"/>
      <c r="N179" s="456"/>
      <c r="O179" s="456"/>
      <c r="P179" s="456"/>
      <c r="Q179" s="456"/>
      <c r="R179" s="456"/>
      <c r="S179" s="456"/>
      <c r="T179" s="456"/>
      <c r="U179" s="456"/>
      <c r="V179" s="456"/>
      <c r="W179" s="456"/>
      <c r="X179" s="456"/>
      <c r="Y179" s="456"/>
      <c r="Z179" s="456"/>
      <c r="AA179" s="456"/>
      <c r="AB179" s="456"/>
      <c r="AC179" s="456"/>
      <c r="AD179" s="456"/>
      <c r="AE179" s="456"/>
      <c r="AF179" s="456"/>
      <c r="AG179" s="456"/>
      <c r="AH179" s="456"/>
      <c r="AI179" s="456"/>
      <c r="AJ179" s="456"/>
      <c r="AK179" s="456"/>
      <c r="AL179" s="456"/>
      <c r="AM179" s="456"/>
      <c r="AN179" s="456"/>
      <c r="AO179" s="456"/>
      <c r="AP179" s="456"/>
      <c r="AQ179" s="456"/>
      <c r="AR179" s="456"/>
      <c r="AS179" s="456"/>
      <c r="AT179" s="456"/>
      <c r="AU179" s="456"/>
      <c r="AV179" s="456"/>
      <c r="AW179" s="456"/>
      <c r="AX179" s="456"/>
      <c r="AY179" s="456"/>
      <c r="AZ179" s="456"/>
      <c r="BA179" s="456"/>
      <c r="BB179" s="456"/>
      <c r="BC179" s="456"/>
      <c r="BD179" s="456"/>
      <c r="BE179" s="456"/>
      <c r="BF179" s="456"/>
      <c r="BG179" s="456"/>
      <c r="BH179" s="456"/>
      <c r="BI179" s="456"/>
      <c r="BJ179" s="456"/>
      <c r="BK179" s="456"/>
      <c r="BL179" s="456"/>
      <c r="BM179" s="456"/>
      <c r="BN179" s="456"/>
      <c r="BO179" s="456"/>
      <c r="BP179" s="456"/>
      <c r="BQ179" s="456"/>
      <c r="BR179" s="456"/>
      <c r="BS179" s="456"/>
      <c r="BT179" s="456"/>
      <c r="BU179" s="456"/>
      <c r="BV179" s="456"/>
      <c r="BW179" s="456"/>
      <c r="BX179" s="456"/>
      <c r="BY179" s="456"/>
      <c r="BZ179" s="456"/>
      <c r="CA179" s="456"/>
      <c r="CB179" s="456"/>
      <c r="CC179" s="456"/>
      <c r="CD179" s="456"/>
      <c r="CE179" s="456"/>
      <c r="CF179" s="456"/>
      <c r="CG179" s="456"/>
      <c r="CH179" s="456"/>
      <c r="CI179" s="456"/>
      <c r="CJ179" s="456"/>
      <c r="CK179" s="456"/>
      <c r="CL179" s="456"/>
      <c r="CM179" s="456"/>
      <c r="CN179" s="456"/>
      <c r="CO179" s="456"/>
      <c r="CP179" s="456"/>
      <c r="CQ179" s="456"/>
      <c r="CR179" s="456"/>
      <c r="CS179" s="456"/>
      <c r="CT179" s="456"/>
      <c r="CU179" s="456"/>
      <c r="CV179" s="456"/>
      <c r="CW179" s="456"/>
      <c r="CX179" s="456"/>
      <c r="CY179" s="456"/>
      <c r="CZ179" s="456"/>
      <c r="DA179" s="456"/>
      <c r="DB179" s="456"/>
      <c r="DC179" s="456"/>
      <c r="DD179" s="456"/>
      <c r="DE179" s="456"/>
      <c r="DF179" s="456"/>
      <c r="DG179" s="456"/>
      <c r="DH179" s="456"/>
      <c r="DI179" s="456"/>
      <c r="DJ179" s="456"/>
      <c r="DK179" s="456"/>
      <c r="DL179" s="456"/>
      <c r="DM179" s="456"/>
      <c r="DN179" s="456"/>
      <c r="DO179" s="456"/>
      <c r="DP179" s="456"/>
      <c r="DQ179" s="456"/>
      <c r="DR179" s="456"/>
      <c r="DS179" s="456"/>
      <c r="DT179" s="456"/>
      <c r="DU179" s="456"/>
      <c r="DV179" s="456"/>
      <c r="DW179" s="456"/>
      <c r="DX179" s="456"/>
      <c r="DY179" s="456"/>
      <c r="DZ179" s="456"/>
      <c r="EA179" s="456"/>
      <c r="EB179" s="456"/>
      <c r="EC179" s="456"/>
      <c r="ED179" s="456"/>
      <c r="EE179" s="456"/>
      <c r="EF179" s="456"/>
      <c r="EG179" s="456"/>
      <c r="EH179" s="456"/>
      <c r="EI179" s="456"/>
      <c r="EJ179" s="456"/>
      <c r="EK179" s="456"/>
      <c r="EL179" s="456"/>
      <c r="EM179" s="456"/>
      <c r="EN179" s="456"/>
      <c r="EO179" s="456"/>
      <c r="EP179" s="456"/>
      <c r="EQ179" s="456"/>
      <c r="ER179" s="456"/>
      <c r="ES179" s="456"/>
      <c r="ET179" s="456"/>
      <c r="EU179" s="456"/>
      <c r="EV179" s="456"/>
      <c r="EW179" s="456"/>
      <c r="EX179" s="456"/>
      <c r="EY179" s="456"/>
      <c r="EZ179" s="456"/>
      <c r="FA179" s="456"/>
      <c r="FB179" s="456"/>
      <c r="FC179" s="456"/>
      <c r="FD179" s="456"/>
      <c r="FE179" s="456"/>
      <c r="FF179" s="456"/>
      <c r="FG179" s="456"/>
      <c r="FH179" s="456"/>
      <c r="FI179" s="456"/>
      <c r="FJ179" s="456"/>
      <c r="FK179" s="456"/>
      <c r="FL179" s="456"/>
      <c r="FM179" s="456"/>
      <c r="FN179" s="456"/>
      <c r="FO179" s="456"/>
      <c r="FP179" s="456"/>
      <c r="FQ179" s="456"/>
      <c r="FR179" s="456"/>
      <c r="FS179" s="456"/>
      <c r="FT179" s="456"/>
      <c r="FU179" s="456"/>
      <c r="FV179" s="456"/>
      <c r="FW179" s="456"/>
      <c r="FX179" s="456"/>
      <c r="FY179" s="456"/>
      <c r="FZ179" s="456"/>
      <c r="GA179" s="456"/>
      <c r="GB179" s="456"/>
      <c r="GC179" s="456"/>
      <c r="GD179" s="456"/>
      <c r="GE179" s="456"/>
      <c r="GF179" s="456"/>
      <c r="GG179" s="456"/>
      <c r="GH179" s="456"/>
      <c r="GI179" s="456"/>
      <c r="GJ179" s="456"/>
      <c r="GK179" s="456"/>
      <c r="GL179" s="456"/>
      <c r="GM179" s="456"/>
      <c r="GN179" s="456"/>
      <c r="GO179" s="456"/>
      <c r="GP179" s="456"/>
      <c r="GQ179" s="456"/>
      <c r="GR179" s="456"/>
      <c r="GS179" s="456"/>
      <c r="GT179" s="456"/>
      <c r="GU179" s="456"/>
      <c r="GV179" s="456"/>
      <c r="GW179" s="456"/>
      <c r="GX179" s="456"/>
      <c r="GY179" s="456"/>
      <c r="GZ179" s="456"/>
      <c r="HA179" s="456"/>
      <c r="HB179" s="456"/>
      <c r="HC179" s="456"/>
      <c r="HD179" s="456"/>
      <c r="HE179" s="456"/>
      <c r="HF179" s="456"/>
      <c r="HG179" s="456"/>
      <c r="HH179" s="456"/>
      <c r="HI179" s="456"/>
      <c r="HJ179" s="456"/>
      <c r="HK179" s="456"/>
      <c r="HL179" s="456"/>
      <c r="HM179" s="456"/>
      <c r="HN179" s="456"/>
      <c r="HO179" s="456"/>
      <c r="HP179" s="456"/>
      <c r="HQ179" s="456"/>
      <c r="HR179" s="456"/>
      <c r="HS179" s="456"/>
      <c r="HT179" s="456"/>
      <c r="HU179" s="456"/>
      <c r="HV179" s="456"/>
      <c r="HW179" s="456"/>
      <c r="HX179" s="456"/>
      <c r="HY179" s="456"/>
      <c r="HZ179" s="456"/>
      <c r="IA179" s="456"/>
      <c r="IB179" s="456"/>
      <c r="IC179" s="456"/>
      <c r="ID179" s="456"/>
      <c r="IE179" s="456"/>
      <c r="IF179" s="456"/>
      <c r="IG179" s="456"/>
      <c r="IH179" s="456"/>
      <c r="II179" s="456"/>
      <c r="IJ179" s="456"/>
      <c r="IK179" s="456"/>
      <c r="IL179" s="456"/>
      <c r="IM179" s="456"/>
    </row>
    <row r="180" spans="6:247" x14ac:dyDescent="0.2">
      <c r="F180" s="456"/>
      <c r="G180" s="456"/>
      <c r="H180" s="456"/>
      <c r="I180" s="456"/>
      <c r="J180" s="456"/>
      <c r="K180" s="456"/>
      <c r="L180" s="456"/>
      <c r="M180" s="456"/>
      <c r="N180" s="456"/>
      <c r="O180" s="456"/>
      <c r="P180" s="456"/>
      <c r="Q180" s="456"/>
      <c r="R180" s="456"/>
      <c r="S180" s="456"/>
      <c r="T180" s="456"/>
      <c r="U180" s="456"/>
      <c r="V180" s="456"/>
      <c r="W180" s="456"/>
      <c r="X180" s="456"/>
      <c r="Y180" s="456"/>
      <c r="Z180" s="456"/>
      <c r="AA180" s="456"/>
      <c r="AB180" s="456"/>
      <c r="AC180" s="456"/>
      <c r="AD180" s="456"/>
      <c r="AE180" s="456"/>
      <c r="AF180" s="456"/>
      <c r="AG180" s="456"/>
      <c r="AH180" s="456"/>
      <c r="AI180" s="456"/>
      <c r="AJ180" s="456"/>
      <c r="AK180" s="456"/>
      <c r="AL180" s="456"/>
      <c r="AM180" s="456"/>
      <c r="AN180" s="456"/>
      <c r="AO180" s="456"/>
      <c r="AP180" s="456"/>
      <c r="AQ180" s="456"/>
      <c r="AR180" s="456"/>
      <c r="AS180" s="456"/>
      <c r="AT180" s="456"/>
      <c r="AU180" s="456"/>
      <c r="AV180" s="456"/>
      <c r="AW180" s="456"/>
      <c r="AX180" s="456"/>
      <c r="AY180" s="456"/>
      <c r="AZ180" s="456"/>
      <c r="BA180" s="456"/>
      <c r="BB180" s="456"/>
      <c r="BC180" s="456"/>
      <c r="BD180" s="456"/>
      <c r="BE180" s="456"/>
      <c r="BF180" s="456"/>
      <c r="BG180" s="456"/>
      <c r="BH180" s="456"/>
      <c r="BI180" s="456"/>
      <c r="BJ180" s="456"/>
      <c r="BK180" s="456"/>
      <c r="BL180" s="456"/>
      <c r="BM180" s="456"/>
      <c r="BN180" s="456"/>
      <c r="BO180" s="456"/>
      <c r="BP180" s="456"/>
      <c r="BQ180" s="456"/>
      <c r="BR180" s="456"/>
      <c r="BS180" s="456"/>
      <c r="BT180" s="456"/>
      <c r="BU180" s="456"/>
      <c r="BV180" s="456"/>
      <c r="BW180" s="456"/>
      <c r="BX180" s="456"/>
      <c r="BY180" s="456"/>
      <c r="BZ180" s="456"/>
      <c r="CA180" s="456"/>
      <c r="CB180" s="456"/>
      <c r="CC180" s="456"/>
      <c r="CD180" s="456"/>
      <c r="CE180" s="456"/>
      <c r="CF180" s="456"/>
      <c r="CG180" s="456"/>
      <c r="CH180" s="456"/>
      <c r="CI180" s="456"/>
      <c r="CJ180" s="456"/>
      <c r="CK180" s="456"/>
      <c r="CL180" s="456"/>
      <c r="CM180" s="456"/>
      <c r="CN180" s="456"/>
      <c r="CO180" s="456"/>
      <c r="CP180" s="456"/>
      <c r="CQ180" s="456"/>
      <c r="CR180" s="456"/>
      <c r="CS180" s="456"/>
      <c r="CT180" s="456"/>
      <c r="CU180" s="456"/>
      <c r="CV180" s="456"/>
      <c r="CW180" s="456"/>
      <c r="CX180" s="456"/>
      <c r="CY180" s="456"/>
      <c r="CZ180" s="456"/>
      <c r="DA180" s="456"/>
      <c r="DB180" s="456"/>
      <c r="DC180" s="456"/>
      <c r="DD180" s="456"/>
      <c r="DE180" s="456"/>
      <c r="DF180" s="456"/>
      <c r="DG180" s="456"/>
      <c r="DH180" s="456"/>
      <c r="DI180" s="456"/>
      <c r="DJ180" s="456"/>
      <c r="DK180" s="456"/>
      <c r="DL180" s="456"/>
      <c r="DM180" s="456"/>
      <c r="DN180" s="456"/>
      <c r="DO180" s="456"/>
      <c r="DP180" s="456"/>
      <c r="DQ180" s="456"/>
      <c r="DR180" s="456"/>
      <c r="DS180" s="456"/>
      <c r="DT180" s="456"/>
      <c r="DU180" s="456"/>
      <c r="DV180" s="456"/>
      <c r="DW180" s="456"/>
      <c r="DX180" s="456"/>
      <c r="DY180" s="456"/>
      <c r="DZ180" s="456"/>
      <c r="EA180" s="456"/>
      <c r="EB180" s="456"/>
      <c r="EC180" s="456"/>
      <c r="ED180" s="456"/>
      <c r="EE180" s="456"/>
      <c r="EF180" s="456"/>
      <c r="EG180" s="456"/>
      <c r="EH180" s="456"/>
      <c r="EI180" s="456"/>
      <c r="EJ180" s="456"/>
      <c r="EK180" s="456"/>
      <c r="EL180" s="456"/>
      <c r="EM180" s="456"/>
      <c r="EN180" s="456"/>
      <c r="EO180" s="456"/>
      <c r="EP180" s="456"/>
      <c r="EQ180" s="456"/>
      <c r="ER180" s="456"/>
      <c r="ES180" s="456"/>
      <c r="ET180" s="456"/>
      <c r="EU180" s="456"/>
      <c r="EV180" s="456"/>
      <c r="EW180" s="456"/>
      <c r="EX180" s="456"/>
      <c r="EY180" s="456"/>
      <c r="EZ180" s="456"/>
      <c r="FA180" s="456"/>
      <c r="FB180" s="456"/>
      <c r="FC180" s="456"/>
      <c r="FD180" s="456"/>
      <c r="FE180" s="456"/>
      <c r="FF180" s="456"/>
      <c r="FG180" s="456"/>
      <c r="FH180" s="456"/>
      <c r="FI180" s="456"/>
      <c r="FJ180" s="456"/>
      <c r="FK180" s="456"/>
      <c r="FL180" s="456"/>
      <c r="FM180" s="456"/>
      <c r="FN180" s="456"/>
      <c r="FO180" s="456"/>
      <c r="FP180" s="456"/>
      <c r="FQ180" s="456"/>
      <c r="FR180" s="456"/>
      <c r="FS180" s="456"/>
      <c r="FT180" s="456"/>
      <c r="FU180" s="456"/>
      <c r="FV180" s="456"/>
      <c r="FW180" s="456"/>
      <c r="FX180" s="456"/>
      <c r="FY180" s="456"/>
      <c r="FZ180" s="456"/>
      <c r="GA180" s="456"/>
      <c r="GB180" s="456"/>
      <c r="GC180" s="456"/>
      <c r="GD180" s="456"/>
      <c r="GE180" s="456"/>
      <c r="GF180" s="456"/>
      <c r="GG180" s="456"/>
      <c r="GH180" s="456"/>
      <c r="GI180" s="456"/>
      <c r="GJ180" s="456"/>
      <c r="GK180" s="456"/>
      <c r="GL180" s="456"/>
      <c r="GM180" s="456"/>
      <c r="GN180" s="456"/>
      <c r="GO180" s="456"/>
      <c r="GP180" s="456"/>
      <c r="GQ180" s="456"/>
      <c r="GR180" s="456"/>
      <c r="GS180" s="456"/>
      <c r="GT180" s="456"/>
      <c r="GU180" s="456"/>
      <c r="GV180" s="456"/>
      <c r="GW180" s="456"/>
      <c r="GX180" s="456"/>
      <c r="GY180" s="456"/>
      <c r="GZ180" s="456"/>
      <c r="HA180" s="456"/>
      <c r="HB180" s="456"/>
      <c r="HC180" s="456"/>
      <c r="HD180" s="456"/>
      <c r="HE180" s="456"/>
      <c r="HF180" s="456"/>
      <c r="HG180" s="456"/>
      <c r="HH180" s="456"/>
      <c r="HI180" s="456"/>
      <c r="HJ180" s="456"/>
      <c r="HK180" s="456"/>
      <c r="HL180" s="456"/>
      <c r="HM180" s="456"/>
      <c r="HN180" s="456"/>
      <c r="HO180" s="456"/>
      <c r="HP180" s="456"/>
      <c r="HQ180" s="456"/>
      <c r="HR180" s="456"/>
      <c r="HS180" s="456"/>
      <c r="HT180" s="456"/>
      <c r="HU180" s="456"/>
      <c r="HV180" s="456"/>
      <c r="HW180" s="456"/>
      <c r="HX180" s="456"/>
      <c r="HY180" s="456"/>
      <c r="HZ180" s="456"/>
      <c r="IA180" s="456"/>
      <c r="IB180" s="456"/>
      <c r="IC180" s="456"/>
      <c r="ID180" s="456"/>
      <c r="IE180" s="456"/>
      <c r="IF180" s="456"/>
      <c r="IG180" s="456"/>
      <c r="IH180" s="456"/>
      <c r="II180" s="456"/>
      <c r="IJ180" s="456"/>
      <c r="IK180" s="456"/>
      <c r="IL180" s="456"/>
      <c r="IM180" s="456"/>
    </row>
    <row r="181" spans="6:247" x14ac:dyDescent="0.2">
      <c r="F181" s="456"/>
      <c r="G181" s="456"/>
      <c r="H181" s="456"/>
      <c r="I181" s="456"/>
      <c r="J181" s="456"/>
      <c r="K181" s="456"/>
      <c r="L181" s="456"/>
      <c r="M181" s="456"/>
      <c r="N181" s="456"/>
      <c r="O181" s="456"/>
      <c r="P181" s="456"/>
      <c r="Q181" s="456"/>
      <c r="R181" s="456"/>
      <c r="S181" s="456"/>
      <c r="T181" s="456"/>
      <c r="U181" s="456"/>
      <c r="V181" s="456"/>
      <c r="W181" s="456"/>
      <c r="X181" s="456"/>
      <c r="Y181" s="456"/>
      <c r="Z181" s="456"/>
      <c r="AA181" s="456"/>
      <c r="AB181" s="456"/>
      <c r="AC181" s="456"/>
      <c r="AD181" s="456"/>
      <c r="AE181" s="456"/>
      <c r="AF181" s="456"/>
      <c r="AG181" s="456"/>
      <c r="AH181" s="456"/>
      <c r="AI181" s="456"/>
      <c r="AJ181" s="456"/>
      <c r="AK181" s="456"/>
      <c r="AL181" s="456"/>
      <c r="AM181" s="456"/>
      <c r="AN181" s="456"/>
      <c r="AO181" s="456"/>
      <c r="AP181" s="456"/>
      <c r="AQ181" s="456"/>
      <c r="AR181" s="456"/>
      <c r="AS181" s="456"/>
      <c r="AT181" s="456"/>
      <c r="AU181" s="456"/>
      <c r="AV181" s="456"/>
      <c r="AW181" s="456"/>
      <c r="AX181" s="456"/>
      <c r="AY181" s="456"/>
      <c r="AZ181" s="456"/>
      <c r="BA181" s="456"/>
      <c r="BB181" s="456"/>
      <c r="BC181" s="456"/>
      <c r="BD181" s="456"/>
      <c r="BE181" s="456"/>
      <c r="BF181" s="456"/>
      <c r="BG181" s="456"/>
      <c r="BH181" s="456"/>
      <c r="BI181" s="456"/>
      <c r="BJ181" s="456"/>
      <c r="BK181" s="456"/>
      <c r="BL181" s="456"/>
      <c r="BM181" s="456"/>
      <c r="BN181" s="456"/>
      <c r="BO181" s="456"/>
      <c r="BP181" s="456"/>
      <c r="BQ181" s="456"/>
      <c r="BR181" s="456"/>
      <c r="BS181" s="456"/>
      <c r="BT181" s="456"/>
      <c r="BU181" s="456"/>
      <c r="BV181" s="456"/>
      <c r="BW181" s="456"/>
      <c r="BX181" s="456"/>
      <c r="BY181" s="456"/>
      <c r="BZ181" s="456"/>
      <c r="CA181" s="456"/>
      <c r="CB181" s="456"/>
      <c r="CC181" s="456"/>
      <c r="CD181" s="456"/>
      <c r="CE181" s="456"/>
      <c r="CF181" s="456"/>
      <c r="CG181" s="456"/>
      <c r="CH181" s="456"/>
      <c r="CI181" s="456"/>
      <c r="CJ181" s="456"/>
      <c r="CK181" s="456"/>
      <c r="CL181" s="456"/>
      <c r="CM181" s="456"/>
      <c r="CN181" s="456"/>
      <c r="CO181" s="456"/>
      <c r="CP181" s="456"/>
      <c r="CQ181" s="456"/>
      <c r="CR181" s="456"/>
      <c r="CS181" s="456"/>
      <c r="CT181" s="456"/>
      <c r="CU181" s="456"/>
      <c r="CV181" s="456"/>
      <c r="CW181" s="456"/>
      <c r="CX181" s="456"/>
      <c r="CY181" s="456"/>
      <c r="CZ181" s="456"/>
      <c r="DA181" s="456"/>
      <c r="DB181" s="456"/>
      <c r="DC181" s="456"/>
      <c r="DD181" s="456"/>
      <c r="DE181" s="456"/>
      <c r="DF181" s="456"/>
      <c r="DG181" s="456"/>
      <c r="DH181" s="456"/>
      <c r="DI181" s="456"/>
      <c r="DJ181" s="456"/>
      <c r="DK181" s="456"/>
      <c r="DL181" s="456"/>
      <c r="DM181" s="456"/>
      <c r="DN181" s="456"/>
      <c r="DO181" s="456"/>
      <c r="DP181" s="456"/>
      <c r="DQ181" s="456"/>
      <c r="DR181" s="456"/>
      <c r="DS181" s="456"/>
      <c r="DT181" s="456"/>
      <c r="DU181" s="456"/>
      <c r="DV181" s="456"/>
      <c r="DW181" s="456"/>
      <c r="DX181" s="456"/>
      <c r="DY181" s="456"/>
      <c r="DZ181" s="456"/>
      <c r="EA181" s="456"/>
      <c r="EB181" s="456"/>
      <c r="EC181" s="456"/>
      <c r="ED181" s="456"/>
      <c r="EE181" s="456"/>
      <c r="EF181" s="456"/>
      <c r="EG181" s="456"/>
      <c r="EH181" s="456"/>
      <c r="EI181" s="456"/>
      <c r="EJ181" s="456"/>
      <c r="EK181" s="456"/>
      <c r="EL181" s="456"/>
      <c r="EM181" s="456"/>
      <c r="EN181" s="456"/>
      <c r="EO181" s="456"/>
      <c r="EP181" s="456"/>
      <c r="EQ181" s="456"/>
      <c r="ER181" s="456"/>
      <c r="ES181" s="456"/>
      <c r="ET181" s="456"/>
      <c r="EU181" s="456"/>
      <c r="EV181" s="456"/>
      <c r="EW181" s="456"/>
      <c r="EX181" s="456"/>
      <c r="EY181" s="456"/>
      <c r="EZ181" s="456"/>
      <c r="FA181" s="456"/>
      <c r="FB181" s="456"/>
      <c r="FC181" s="456"/>
      <c r="FD181" s="456"/>
      <c r="FE181" s="456"/>
      <c r="FF181" s="456"/>
      <c r="FG181" s="456"/>
      <c r="FH181" s="456"/>
      <c r="FI181" s="456"/>
      <c r="FJ181" s="456"/>
      <c r="FK181" s="456"/>
      <c r="FL181" s="456"/>
      <c r="FM181" s="456"/>
      <c r="FN181" s="456"/>
      <c r="FO181" s="456"/>
      <c r="FP181" s="456"/>
      <c r="FQ181" s="456"/>
      <c r="FR181" s="456"/>
      <c r="FS181" s="456"/>
      <c r="FT181" s="456"/>
      <c r="FU181" s="456"/>
      <c r="FV181" s="456"/>
      <c r="FW181" s="456"/>
      <c r="FX181" s="456"/>
      <c r="FY181" s="456"/>
      <c r="FZ181" s="456"/>
      <c r="GA181" s="456"/>
      <c r="GB181" s="456"/>
      <c r="GC181" s="456"/>
      <c r="GD181" s="456"/>
      <c r="GE181" s="456"/>
      <c r="GF181" s="456"/>
      <c r="GG181" s="456"/>
      <c r="GH181" s="456"/>
      <c r="GI181" s="456"/>
      <c r="GJ181" s="456"/>
      <c r="GK181" s="456"/>
      <c r="GL181" s="456"/>
      <c r="GM181" s="456"/>
      <c r="GN181" s="456"/>
      <c r="GO181" s="456"/>
      <c r="GP181" s="456"/>
      <c r="GQ181" s="456"/>
      <c r="GR181" s="456"/>
      <c r="GS181" s="456"/>
      <c r="GT181" s="456"/>
      <c r="GU181" s="456"/>
      <c r="GV181" s="456"/>
      <c r="GW181" s="456"/>
      <c r="GX181" s="456"/>
      <c r="GY181" s="456"/>
      <c r="GZ181" s="456"/>
      <c r="HA181" s="456"/>
      <c r="HB181" s="456"/>
      <c r="HC181" s="456"/>
      <c r="HD181" s="456"/>
      <c r="HE181" s="456"/>
      <c r="HF181" s="456"/>
      <c r="HG181" s="456"/>
      <c r="HH181" s="456"/>
      <c r="HI181" s="456"/>
      <c r="HJ181" s="456"/>
      <c r="HK181" s="456"/>
      <c r="HL181" s="456"/>
      <c r="HM181" s="456"/>
      <c r="HN181" s="456"/>
      <c r="HO181" s="456"/>
      <c r="HP181" s="456"/>
      <c r="HQ181" s="456"/>
      <c r="HR181" s="456"/>
      <c r="HS181" s="456"/>
      <c r="HT181" s="456"/>
      <c r="HU181" s="456"/>
      <c r="HV181" s="456"/>
      <c r="HW181" s="456"/>
      <c r="HX181" s="456"/>
      <c r="HY181" s="456"/>
      <c r="HZ181" s="456"/>
      <c r="IA181" s="456"/>
      <c r="IB181" s="456"/>
      <c r="IC181" s="456"/>
      <c r="ID181" s="456"/>
      <c r="IE181" s="456"/>
      <c r="IF181" s="456"/>
      <c r="IG181" s="456"/>
      <c r="IH181" s="456"/>
      <c r="II181" s="456"/>
      <c r="IJ181" s="456"/>
      <c r="IK181" s="456"/>
      <c r="IL181" s="456"/>
      <c r="IM181" s="456"/>
    </row>
    <row r="182" spans="6:247" x14ac:dyDescent="0.2">
      <c r="F182" s="456"/>
      <c r="G182" s="456"/>
      <c r="H182" s="456"/>
      <c r="I182" s="456"/>
      <c r="J182" s="456"/>
      <c r="K182" s="456"/>
      <c r="L182" s="456"/>
      <c r="M182" s="456"/>
      <c r="N182" s="456"/>
      <c r="O182" s="456"/>
      <c r="P182" s="456"/>
      <c r="Q182" s="456"/>
      <c r="R182" s="456"/>
      <c r="S182" s="456"/>
      <c r="T182" s="456"/>
      <c r="U182" s="456"/>
      <c r="V182" s="456"/>
      <c r="W182" s="456"/>
      <c r="X182" s="456"/>
      <c r="Y182" s="456"/>
      <c r="Z182" s="456"/>
      <c r="AA182" s="456"/>
      <c r="AB182" s="456"/>
      <c r="AC182" s="456"/>
      <c r="AD182" s="456"/>
      <c r="AE182" s="456"/>
      <c r="AF182" s="456"/>
      <c r="AG182" s="456"/>
      <c r="AH182" s="456"/>
      <c r="AI182" s="456"/>
      <c r="AJ182" s="456"/>
      <c r="AK182" s="456"/>
      <c r="AL182" s="456"/>
      <c r="AM182" s="456"/>
      <c r="AN182" s="456"/>
      <c r="AO182" s="456"/>
      <c r="AP182" s="456"/>
      <c r="AQ182" s="456"/>
      <c r="AR182" s="456"/>
      <c r="AS182" s="456"/>
      <c r="AT182" s="456"/>
      <c r="AU182" s="456"/>
      <c r="AV182" s="456"/>
      <c r="AW182" s="456"/>
      <c r="AX182" s="456"/>
      <c r="AY182" s="456"/>
      <c r="AZ182" s="456"/>
      <c r="BA182" s="456"/>
      <c r="BB182" s="456"/>
      <c r="BC182" s="456"/>
      <c r="BD182" s="456"/>
      <c r="BE182" s="456"/>
      <c r="BF182" s="456"/>
      <c r="BG182" s="456"/>
      <c r="BH182" s="456"/>
      <c r="BI182" s="456"/>
      <c r="BJ182" s="456"/>
      <c r="BK182" s="456"/>
      <c r="BL182" s="456"/>
      <c r="BM182" s="456"/>
      <c r="BN182" s="456"/>
      <c r="BO182" s="456"/>
      <c r="BP182" s="456"/>
      <c r="BQ182" s="456"/>
      <c r="BR182" s="456"/>
      <c r="BS182" s="456"/>
      <c r="BT182" s="456"/>
      <c r="BU182" s="456"/>
      <c r="BV182" s="456"/>
      <c r="BW182" s="456"/>
      <c r="BX182" s="456"/>
      <c r="BY182" s="456"/>
      <c r="BZ182" s="456"/>
      <c r="CA182" s="456"/>
      <c r="CB182" s="456"/>
      <c r="CC182" s="456"/>
      <c r="CD182" s="456"/>
      <c r="CE182" s="456"/>
      <c r="CF182" s="456"/>
      <c r="CG182" s="456"/>
      <c r="CH182" s="456"/>
      <c r="CI182" s="456"/>
      <c r="CJ182" s="456"/>
      <c r="CK182" s="456"/>
      <c r="CL182" s="456"/>
      <c r="CM182" s="456"/>
      <c r="CN182" s="456"/>
      <c r="CO182" s="456"/>
      <c r="CP182" s="456"/>
      <c r="CQ182" s="456"/>
      <c r="CR182" s="456"/>
      <c r="CS182" s="456"/>
      <c r="CT182" s="456"/>
      <c r="CU182" s="456"/>
      <c r="CV182" s="456"/>
      <c r="CW182" s="456"/>
      <c r="CX182" s="456"/>
      <c r="CY182" s="456"/>
      <c r="CZ182" s="456"/>
      <c r="DA182" s="456"/>
      <c r="DB182" s="456"/>
      <c r="DC182" s="456"/>
      <c r="DD182" s="456"/>
      <c r="DE182" s="456"/>
      <c r="DF182" s="456"/>
      <c r="DG182" s="456"/>
      <c r="DH182" s="456"/>
      <c r="DI182" s="456"/>
      <c r="DJ182" s="456"/>
      <c r="DK182" s="456"/>
      <c r="DL182" s="456"/>
      <c r="DM182" s="456"/>
      <c r="DN182" s="456"/>
      <c r="DO182" s="456"/>
      <c r="DP182" s="456"/>
      <c r="DQ182" s="456"/>
      <c r="DR182" s="456"/>
      <c r="DS182" s="456"/>
      <c r="DT182" s="456"/>
      <c r="DU182" s="456"/>
      <c r="DV182" s="456"/>
      <c r="DW182" s="456"/>
      <c r="DX182" s="456"/>
      <c r="DY182" s="456"/>
      <c r="DZ182" s="456"/>
      <c r="EA182" s="456"/>
      <c r="EB182" s="456"/>
      <c r="EC182" s="456"/>
      <c r="ED182" s="456"/>
      <c r="EE182" s="456"/>
      <c r="EF182" s="456"/>
      <c r="EG182" s="456"/>
      <c r="EH182" s="456"/>
      <c r="EI182" s="456"/>
      <c r="EJ182" s="456"/>
      <c r="EK182" s="456"/>
      <c r="EL182" s="456"/>
      <c r="EM182" s="456"/>
      <c r="EN182" s="456"/>
      <c r="EO182" s="456"/>
      <c r="EP182" s="456"/>
      <c r="EQ182" s="456"/>
      <c r="ER182" s="456"/>
      <c r="ES182" s="456"/>
      <c r="ET182" s="456"/>
      <c r="EU182" s="456"/>
      <c r="EV182" s="456"/>
      <c r="EW182" s="456"/>
      <c r="EX182" s="456"/>
      <c r="EY182" s="456"/>
      <c r="EZ182" s="456"/>
      <c r="FA182" s="456"/>
      <c r="FB182" s="456"/>
      <c r="FC182" s="456"/>
      <c r="FD182" s="456"/>
      <c r="FE182" s="456"/>
      <c r="FF182" s="456"/>
      <c r="FG182" s="456"/>
      <c r="FH182" s="456"/>
      <c r="FI182" s="456"/>
      <c r="FJ182" s="456"/>
      <c r="FK182" s="456"/>
      <c r="FL182" s="456"/>
      <c r="FM182" s="456"/>
      <c r="FN182" s="456"/>
      <c r="FO182" s="456"/>
      <c r="FP182" s="456"/>
      <c r="FQ182" s="456"/>
      <c r="FR182" s="456"/>
      <c r="FS182" s="456"/>
      <c r="FT182" s="456"/>
      <c r="FU182" s="456"/>
      <c r="FV182" s="456"/>
      <c r="FW182" s="456"/>
      <c r="FX182" s="456"/>
      <c r="FY182" s="456"/>
      <c r="FZ182" s="456"/>
      <c r="GA182" s="456"/>
      <c r="GB182" s="456"/>
      <c r="GC182" s="456"/>
      <c r="GD182" s="456"/>
      <c r="GE182" s="456"/>
      <c r="GF182" s="456"/>
      <c r="GG182" s="456"/>
      <c r="GH182" s="456"/>
      <c r="GI182" s="456"/>
      <c r="GJ182" s="456"/>
      <c r="GK182" s="456"/>
      <c r="GL182" s="456"/>
      <c r="GM182" s="456"/>
      <c r="GN182" s="456"/>
      <c r="GO182" s="456"/>
      <c r="GP182" s="456"/>
      <c r="GQ182" s="456"/>
      <c r="GR182" s="456"/>
      <c r="GS182" s="456"/>
      <c r="GT182" s="456"/>
      <c r="GU182" s="456"/>
      <c r="GV182" s="456"/>
      <c r="GW182" s="456"/>
      <c r="GX182" s="456"/>
      <c r="GY182" s="456"/>
      <c r="GZ182" s="456"/>
      <c r="HA182" s="456"/>
      <c r="HB182" s="456"/>
      <c r="HC182" s="456"/>
      <c r="HD182" s="456"/>
      <c r="HE182" s="456"/>
      <c r="HF182" s="456"/>
      <c r="HG182" s="456"/>
      <c r="HH182" s="456"/>
      <c r="HI182" s="456"/>
      <c r="HJ182" s="456"/>
      <c r="HK182" s="456"/>
      <c r="HL182" s="456"/>
      <c r="HM182" s="456"/>
      <c r="HN182" s="456"/>
      <c r="HO182" s="456"/>
      <c r="HP182" s="456"/>
      <c r="HQ182" s="456"/>
      <c r="HR182" s="456"/>
      <c r="HS182" s="456"/>
      <c r="HT182" s="456"/>
      <c r="HU182" s="456"/>
      <c r="HV182" s="456"/>
      <c r="HW182" s="456"/>
      <c r="HX182" s="456"/>
      <c r="HY182" s="456"/>
      <c r="HZ182" s="456"/>
      <c r="IA182" s="456"/>
      <c r="IB182" s="456"/>
      <c r="IC182" s="456"/>
      <c r="ID182" s="456"/>
      <c r="IE182" s="456"/>
      <c r="IF182" s="456"/>
      <c r="IG182" s="456"/>
      <c r="IH182" s="456"/>
      <c r="II182" s="456"/>
      <c r="IJ182" s="456"/>
      <c r="IK182" s="456"/>
      <c r="IL182" s="456"/>
      <c r="IM182" s="456"/>
    </row>
    <row r="183" spans="6:247" x14ac:dyDescent="0.2">
      <c r="F183" s="456"/>
      <c r="G183" s="456"/>
      <c r="H183" s="456"/>
      <c r="I183" s="456"/>
      <c r="J183" s="456"/>
      <c r="K183" s="456"/>
      <c r="L183" s="456"/>
      <c r="M183" s="456"/>
      <c r="N183" s="456"/>
      <c r="O183" s="456"/>
      <c r="P183" s="456"/>
      <c r="Q183" s="456"/>
      <c r="R183" s="456"/>
      <c r="S183" s="456"/>
      <c r="T183" s="456"/>
      <c r="U183" s="456"/>
      <c r="V183" s="456"/>
      <c r="W183" s="456"/>
      <c r="X183" s="456"/>
      <c r="Y183" s="456"/>
      <c r="Z183" s="456"/>
      <c r="AA183" s="456"/>
      <c r="AB183" s="456"/>
      <c r="AC183" s="456"/>
      <c r="AD183" s="456"/>
      <c r="AE183" s="456"/>
      <c r="AF183" s="456"/>
      <c r="AG183" s="456"/>
      <c r="AH183" s="456"/>
      <c r="AI183" s="456"/>
      <c r="AJ183" s="456"/>
      <c r="AK183" s="456"/>
      <c r="AL183" s="456"/>
      <c r="AM183" s="456"/>
      <c r="AN183" s="456"/>
      <c r="AO183" s="456"/>
      <c r="AP183" s="456"/>
      <c r="AQ183" s="456"/>
      <c r="AR183" s="456"/>
      <c r="AS183" s="456"/>
      <c r="AT183" s="456"/>
      <c r="AU183" s="456"/>
      <c r="AV183" s="456"/>
      <c r="AW183" s="456"/>
      <c r="AX183" s="456"/>
      <c r="AY183" s="456"/>
      <c r="AZ183" s="456"/>
      <c r="BA183" s="456"/>
      <c r="BB183" s="456"/>
      <c r="BC183" s="456"/>
      <c r="BD183" s="456"/>
      <c r="BE183" s="456"/>
      <c r="BF183" s="456"/>
      <c r="BG183" s="456"/>
      <c r="BH183" s="456"/>
      <c r="BI183" s="456"/>
      <c r="BJ183" s="456"/>
      <c r="BK183" s="456"/>
      <c r="BL183" s="456"/>
      <c r="BM183" s="456"/>
      <c r="BN183" s="456"/>
      <c r="BO183" s="456"/>
      <c r="BP183" s="456"/>
      <c r="BQ183" s="456"/>
      <c r="BR183" s="456"/>
      <c r="BS183" s="456"/>
      <c r="BT183" s="456"/>
      <c r="BU183" s="456"/>
      <c r="BV183" s="456"/>
      <c r="BW183" s="456"/>
      <c r="BX183" s="456"/>
      <c r="BY183" s="456"/>
      <c r="BZ183" s="456"/>
      <c r="CA183" s="456"/>
      <c r="CB183" s="456"/>
      <c r="CC183" s="456"/>
      <c r="CD183" s="456"/>
      <c r="CE183" s="456"/>
      <c r="CF183" s="456"/>
      <c r="CG183" s="456"/>
      <c r="CH183" s="456"/>
      <c r="CI183" s="456"/>
      <c r="CJ183" s="456"/>
      <c r="CK183" s="456"/>
      <c r="CL183" s="456"/>
      <c r="CM183" s="456"/>
      <c r="CN183" s="456"/>
      <c r="CO183" s="456"/>
      <c r="CP183" s="456"/>
      <c r="CQ183" s="456"/>
      <c r="CR183" s="456"/>
      <c r="CS183" s="456"/>
      <c r="CT183" s="456"/>
      <c r="CU183" s="456"/>
      <c r="CV183" s="456"/>
      <c r="CW183" s="456"/>
      <c r="CX183" s="456"/>
      <c r="CY183" s="456"/>
      <c r="CZ183" s="456"/>
      <c r="DA183" s="456"/>
      <c r="DB183" s="456"/>
      <c r="DC183" s="456"/>
      <c r="DD183" s="456"/>
      <c r="DE183" s="456"/>
      <c r="DF183" s="456"/>
      <c r="DG183" s="456"/>
      <c r="DH183" s="456"/>
      <c r="DI183" s="456"/>
      <c r="DJ183" s="456"/>
      <c r="DK183" s="456"/>
      <c r="DL183" s="456"/>
      <c r="DM183" s="456"/>
      <c r="DN183" s="456"/>
      <c r="DO183" s="456"/>
      <c r="DP183" s="456"/>
      <c r="DQ183" s="456"/>
      <c r="DR183" s="456"/>
      <c r="DS183" s="456"/>
      <c r="DT183" s="456"/>
      <c r="DU183" s="456"/>
      <c r="DV183" s="456"/>
      <c r="DW183" s="456"/>
      <c r="DX183" s="456"/>
      <c r="DY183" s="456"/>
      <c r="DZ183" s="456"/>
      <c r="EA183" s="456"/>
      <c r="EB183" s="456"/>
      <c r="EC183" s="456"/>
      <c r="ED183" s="456"/>
      <c r="EE183" s="456"/>
      <c r="EF183" s="456"/>
      <c r="EG183" s="456"/>
      <c r="EH183" s="456"/>
      <c r="EI183" s="456"/>
      <c r="EJ183" s="456"/>
      <c r="EK183" s="456"/>
      <c r="EL183" s="456"/>
      <c r="EM183" s="456"/>
      <c r="EN183" s="456"/>
      <c r="EO183" s="456"/>
      <c r="EP183" s="456"/>
      <c r="EQ183" s="456"/>
      <c r="ER183" s="456"/>
      <c r="ES183" s="456"/>
      <c r="ET183" s="456"/>
      <c r="EU183" s="456"/>
      <c r="EV183" s="456"/>
      <c r="EW183" s="456"/>
      <c r="EX183" s="456"/>
      <c r="EY183" s="456"/>
      <c r="EZ183" s="456"/>
      <c r="FA183" s="456"/>
      <c r="FB183" s="456"/>
      <c r="FC183" s="456"/>
      <c r="FD183" s="456"/>
      <c r="FE183" s="456"/>
      <c r="FF183" s="456"/>
      <c r="FG183" s="456"/>
      <c r="FH183" s="456"/>
      <c r="FI183" s="456"/>
      <c r="FJ183" s="456"/>
      <c r="FK183" s="456"/>
      <c r="FL183" s="456"/>
      <c r="FM183" s="456"/>
      <c r="FN183" s="456"/>
      <c r="FO183" s="456"/>
      <c r="FP183" s="456"/>
      <c r="FQ183" s="456"/>
      <c r="FR183" s="456"/>
      <c r="FS183" s="456"/>
      <c r="FT183" s="456"/>
      <c r="FU183" s="456"/>
      <c r="FV183" s="456"/>
      <c r="FW183" s="456"/>
      <c r="FX183" s="456"/>
      <c r="FY183" s="456"/>
      <c r="FZ183" s="456"/>
      <c r="GA183" s="456"/>
      <c r="GB183" s="456"/>
      <c r="GC183" s="456"/>
      <c r="GD183" s="456"/>
      <c r="GE183" s="456"/>
      <c r="GF183" s="456"/>
      <c r="GG183" s="456"/>
      <c r="GH183" s="456"/>
      <c r="GI183" s="456"/>
      <c r="GJ183" s="456"/>
      <c r="GK183" s="456"/>
      <c r="GL183" s="456"/>
      <c r="GM183" s="456"/>
      <c r="GN183" s="456"/>
      <c r="GO183" s="456"/>
      <c r="GP183" s="456"/>
      <c r="GQ183" s="456"/>
      <c r="GR183" s="456"/>
      <c r="GS183" s="456"/>
      <c r="GT183" s="456"/>
      <c r="GU183" s="456"/>
      <c r="GV183" s="456"/>
      <c r="GW183" s="456"/>
      <c r="GX183" s="456"/>
      <c r="GY183" s="456"/>
      <c r="GZ183" s="456"/>
      <c r="HA183" s="456"/>
      <c r="HB183" s="456"/>
      <c r="HC183" s="456"/>
      <c r="HD183" s="456"/>
      <c r="HE183" s="456"/>
      <c r="HF183" s="456"/>
      <c r="HG183" s="456"/>
      <c r="HH183" s="456"/>
      <c r="HI183" s="456"/>
      <c r="HJ183" s="456"/>
      <c r="HK183" s="456"/>
      <c r="HL183" s="456"/>
      <c r="HM183" s="456"/>
      <c r="HN183" s="456"/>
      <c r="HO183" s="456"/>
      <c r="HP183" s="456"/>
      <c r="HQ183" s="456"/>
      <c r="HR183" s="456"/>
      <c r="HS183" s="456"/>
      <c r="HT183" s="456"/>
      <c r="HU183" s="456"/>
      <c r="HV183" s="456"/>
      <c r="HW183" s="456"/>
      <c r="HX183" s="456"/>
      <c r="HY183" s="456"/>
      <c r="HZ183" s="456"/>
      <c r="IA183" s="456"/>
      <c r="IB183" s="456"/>
      <c r="IC183" s="456"/>
      <c r="ID183" s="456"/>
      <c r="IE183" s="456"/>
      <c r="IF183" s="456"/>
      <c r="IG183" s="456"/>
      <c r="IH183" s="456"/>
      <c r="II183" s="456"/>
      <c r="IJ183" s="456"/>
      <c r="IK183" s="456"/>
      <c r="IL183" s="456"/>
      <c r="IM183" s="456"/>
    </row>
    <row r="184" spans="6:247" x14ac:dyDescent="0.2">
      <c r="F184" s="456"/>
      <c r="G184" s="456"/>
      <c r="H184" s="456"/>
      <c r="I184" s="456"/>
      <c r="J184" s="456"/>
      <c r="K184" s="456"/>
      <c r="L184" s="456"/>
      <c r="M184" s="456"/>
      <c r="N184" s="456"/>
      <c r="O184" s="456"/>
      <c r="P184" s="456"/>
      <c r="Q184" s="456"/>
      <c r="R184" s="456"/>
      <c r="S184" s="456"/>
      <c r="T184" s="456"/>
      <c r="U184" s="456"/>
      <c r="V184" s="456"/>
      <c r="W184" s="456"/>
      <c r="X184" s="456"/>
      <c r="Y184" s="456"/>
      <c r="Z184" s="456"/>
      <c r="AA184" s="456"/>
      <c r="AB184" s="456"/>
      <c r="AC184" s="456"/>
      <c r="AD184" s="456"/>
      <c r="AE184" s="456"/>
      <c r="AF184" s="456"/>
      <c r="AG184" s="456"/>
      <c r="AH184" s="456"/>
      <c r="AI184" s="456"/>
      <c r="AJ184" s="456"/>
      <c r="AK184" s="456"/>
      <c r="AL184" s="456"/>
      <c r="AM184" s="456"/>
      <c r="AN184" s="456"/>
      <c r="AO184" s="456"/>
      <c r="AP184" s="456"/>
      <c r="AQ184" s="456"/>
      <c r="AR184" s="456"/>
      <c r="AS184" s="456"/>
      <c r="AT184" s="456"/>
      <c r="AU184" s="456"/>
      <c r="AV184" s="456"/>
      <c r="AW184" s="456"/>
      <c r="AX184" s="456"/>
      <c r="AY184" s="456"/>
      <c r="AZ184" s="456"/>
      <c r="BA184" s="456"/>
      <c r="BB184" s="456"/>
      <c r="BC184" s="456"/>
      <c r="BD184" s="456"/>
      <c r="BE184" s="456"/>
      <c r="BF184" s="456"/>
      <c r="BG184" s="456"/>
      <c r="BH184" s="456"/>
      <c r="BI184" s="456"/>
      <c r="BJ184" s="456"/>
      <c r="BK184" s="456"/>
      <c r="BL184" s="456"/>
      <c r="BM184" s="456"/>
      <c r="BN184" s="456"/>
      <c r="BO184" s="456"/>
      <c r="BP184" s="456"/>
      <c r="BQ184" s="456"/>
      <c r="BR184" s="456"/>
      <c r="BS184" s="456"/>
      <c r="BT184" s="456"/>
      <c r="BU184" s="456"/>
      <c r="BV184" s="456"/>
      <c r="BW184" s="456"/>
      <c r="BX184" s="456"/>
      <c r="BY184" s="456"/>
      <c r="BZ184" s="456"/>
      <c r="CA184" s="456"/>
      <c r="CB184" s="456"/>
      <c r="CC184" s="456"/>
      <c r="CD184" s="456"/>
      <c r="CE184" s="456"/>
      <c r="CF184" s="456"/>
      <c r="CG184" s="456"/>
      <c r="CH184" s="456"/>
      <c r="CI184" s="456"/>
      <c r="CJ184" s="456"/>
      <c r="CK184" s="456"/>
      <c r="CL184" s="456"/>
      <c r="CM184" s="456"/>
      <c r="CN184" s="456"/>
      <c r="CO184" s="456"/>
      <c r="CP184" s="456"/>
      <c r="CQ184" s="456"/>
      <c r="CR184" s="456"/>
      <c r="CS184" s="456"/>
      <c r="CT184" s="456"/>
      <c r="CU184" s="456"/>
      <c r="CV184" s="456"/>
      <c r="CW184" s="456"/>
      <c r="CX184" s="456"/>
      <c r="CY184" s="456"/>
      <c r="CZ184" s="456"/>
      <c r="DA184" s="456"/>
      <c r="DB184" s="456"/>
      <c r="DC184" s="456"/>
      <c r="DD184" s="456"/>
      <c r="DE184" s="456"/>
      <c r="DF184" s="456"/>
      <c r="DG184" s="456"/>
      <c r="DH184" s="456"/>
      <c r="DI184" s="456"/>
      <c r="DJ184" s="456"/>
      <c r="DK184" s="456"/>
      <c r="DL184" s="456"/>
      <c r="DM184" s="456"/>
      <c r="DN184" s="456"/>
      <c r="DO184" s="456"/>
      <c r="DP184" s="456"/>
      <c r="DQ184" s="456"/>
      <c r="DR184" s="456"/>
      <c r="DS184" s="456"/>
      <c r="DT184" s="456"/>
      <c r="DU184" s="456"/>
      <c r="DV184" s="456"/>
      <c r="DW184" s="456"/>
      <c r="DX184" s="456"/>
      <c r="DY184" s="456"/>
      <c r="DZ184" s="456"/>
      <c r="EA184" s="456"/>
      <c r="EB184" s="456"/>
      <c r="EC184" s="456"/>
      <c r="ED184" s="456"/>
      <c r="EE184" s="456"/>
      <c r="EF184" s="456"/>
      <c r="EG184" s="456"/>
      <c r="EH184" s="456"/>
      <c r="EI184" s="456"/>
      <c r="EJ184" s="456"/>
      <c r="EK184" s="456"/>
      <c r="EL184" s="456"/>
      <c r="EM184" s="456"/>
      <c r="EN184" s="456"/>
      <c r="EO184" s="456"/>
      <c r="EP184" s="456"/>
      <c r="EQ184" s="456"/>
      <c r="ER184" s="456"/>
      <c r="ES184" s="456"/>
      <c r="ET184" s="456"/>
      <c r="EU184" s="456"/>
      <c r="EV184" s="456"/>
      <c r="EW184" s="456"/>
      <c r="EX184" s="456"/>
      <c r="EY184" s="456"/>
      <c r="EZ184" s="456"/>
      <c r="FA184" s="456"/>
      <c r="FB184" s="456"/>
      <c r="FC184" s="456"/>
      <c r="FD184" s="456"/>
      <c r="FE184" s="456"/>
      <c r="FF184" s="456"/>
      <c r="FG184" s="456"/>
      <c r="FH184" s="456"/>
      <c r="FI184" s="456"/>
      <c r="FJ184" s="456"/>
      <c r="FK184" s="456"/>
      <c r="FL184" s="456"/>
      <c r="FM184" s="456"/>
      <c r="FN184" s="456"/>
      <c r="FO184" s="456"/>
      <c r="FP184" s="456"/>
      <c r="FQ184" s="456"/>
      <c r="FR184" s="456"/>
      <c r="FS184" s="456"/>
      <c r="FT184" s="456"/>
      <c r="FU184" s="456"/>
      <c r="FV184" s="456"/>
      <c r="FW184" s="456"/>
      <c r="FX184" s="456"/>
      <c r="FY184" s="456"/>
      <c r="FZ184" s="456"/>
      <c r="GA184" s="456"/>
      <c r="GB184" s="456"/>
      <c r="GC184" s="456"/>
      <c r="GD184" s="456"/>
      <c r="GE184" s="456"/>
      <c r="GF184" s="456"/>
      <c r="GG184" s="456"/>
      <c r="GH184" s="456"/>
      <c r="GI184" s="456"/>
      <c r="GJ184" s="456"/>
      <c r="GK184" s="456"/>
      <c r="GL184" s="456"/>
      <c r="GM184" s="456"/>
      <c r="GN184" s="456"/>
      <c r="GO184" s="456"/>
      <c r="GP184" s="456"/>
      <c r="GQ184" s="456"/>
      <c r="GR184" s="456"/>
      <c r="GS184" s="456"/>
      <c r="GT184" s="456"/>
      <c r="GU184" s="456"/>
      <c r="GV184" s="456"/>
      <c r="GW184" s="456"/>
      <c r="GX184" s="456"/>
      <c r="GY184" s="456"/>
      <c r="GZ184" s="456"/>
      <c r="HA184" s="456"/>
      <c r="HB184" s="456"/>
      <c r="HC184" s="456"/>
      <c r="HD184" s="456"/>
      <c r="HE184" s="456"/>
      <c r="HF184" s="456"/>
      <c r="HG184" s="456"/>
      <c r="HH184" s="456"/>
      <c r="HI184" s="456"/>
      <c r="HJ184" s="456"/>
      <c r="HK184" s="456"/>
      <c r="HL184" s="456"/>
      <c r="HM184" s="456"/>
      <c r="HN184" s="456"/>
      <c r="HO184" s="456"/>
      <c r="HP184" s="456"/>
      <c r="HQ184" s="456"/>
      <c r="HR184" s="456"/>
      <c r="HS184" s="456"/>
      <c r="HT184" s="456"/>
      <c r="HU184" s="456"/>
      <c r="HV184" s="456"/>
      <c r="HW184" s="456"/>
      <c r="HX184" s="456"/>
      <c r="HY184" s="456"/>
      <c r="HZ184" s="456"/>
      <c r="IA184" s="456"/>
      <c r="IB184" s="456"/>
      <c r="IC184" s="456"/>
      <c r="ID184" s="456"/>
      <c r="IE184" s="456"/>
      <c r="IF184" s="456"/>
      <c r="IG184" s="456"/>
      <c r="IH184" s="456"/>
      <c r="II184" s="456"/>
      <c r="IJ184" s="456"/>
      <c r="IK184" s="456"/>
      <c r="IL184" s="456"/>
      <c r="IM184" s="456"/>
    </row>
    <row r="185" spans="6:247" x14ac:dyDescent="0.2">
      <c r="F185" s="456"/>
      <c r="G185" s="456"/>
      <c r="H185" s="456"/>
      <c r="I185" s="456"/>
      <c r="J185" s="456"/>
      <c r="K185" s="456"/>
      <c r="L185" s="456"/>
      <c r="M185" s="456"/>
      <c r="N185" s="456"/>
      <c r="O185" s="456"/>
      <c r="P185" s="456"/>
      <c r="Q185" s="456"/>
      <c r="R185" s="456"/>
      <c r="S185" s="456"/>
      <c r="T185" s="456"/>
      <c r="U185" s="456"/>
      <c r="V185" s="456"/>
      <c r="W185" s="456"/>
      <c r="X185" s="456"/>
      <c r="Y185" s="456"/>
      <c r="Z185" s="456"/>
      <c r="AA185" s="456"/>
      <c r="AB185" s="456"/>
      <c r="AC185" s="456"/>
      <c r="AD185" s="456"/>
      <c r="AE185" s="456"/>
      <c r="AF185" s="456"/>
      <c r="AG185" s="456"/>
      <c r="AH185" s="456"/>
      <c r="AI185" s="456"/>
      <c r="AJ185" s="456"/>
      <c r="AK185" s="456"/>
      <c r="AL185" s="456"/>
      <c r="AM185" s="456"/>
      <c r="AN185" s="456"/>
      <c r="AO185" s="456"/>
      <c r="AP185" s="456"/>
      <c r="AQ185" s="456"/>
      <c r="AR185" s="456"/>
      <c r="AS185" s="456"/>
      <c r="AT185" s="456"/>
      <c r="AU185" s="456"/>
      <c r="AV185" s="456"/>
      <c r="AW185" s="456"/>
      <c r="AX185" s="456"/>
      <c r="AY185" s="456"/>
      <c r="AZ185" s="456"/>
      <c r="BA185" s="456"/>
      <c r="BB185" s="456"/>
      <c r="BC185" s="456"/>
      <c r="BD185" s="456"/>
      <c r="BE185" s="456"/>
      <c r="BF185" s="456"/>
      <c r="BG185" s="456"/>
      <c r="BH185" s="456"/>
      <c r="BI185" s="456"/>
      <c r="BJ185" s="456"/>
      <c r="BK185" s="456"/>
      <c r="BL185" s="456"/>
      <c r="BM185" s="456"/>
      <c r="BN185" s="456"/>
      <c r="BO185" s="456"/>
      <c r="BP185" s="456"/>
      <c r="BQ185" s="456"/>
      <c r="BR185" s="456"/>
      <c r="BS185" s="456"/>
      <c r="BT185" s="456"/>
      <c r="BU185" s="456"/>
      <c r="BV185" s="456"/>
      <c r="BW185" s="456"/>
      <c r="BX185" s="456"/>
      <c r="BY185" s="456"/>
      <c r="BZ185" s="456"/>
      <c r="CA185" s="456"/>
      <c r="CB185" s="456"/>
      <c r="CC185" s="456"/>
      <c r="CD185" s="456"/>
      <c r="CE185" s="456"/>
      <c r="CF185" s="456"/>
      <c r="CG185" s="456"/>
      <c r="CH185" s="456"/>
      <c r="CI185" s="456"/>
      <c r="CJ185" s="456"/>
      <c r="CK185" s="456"/>
      <c r="CL185" s="456"/>
      <c r="CM185" s="456"/>
      <c r="CN185" s="456"/>
      <c r="CO185" s="456"/>
      <c r="CP185" s="456"/>
      <c r="CQ185" s="456"/>
      <c r="CR185" s="456"/>
      <c r="CS185" s="456"/>
      <c r="CT185" s="456"/>
      <c r="CU185" s="456"/>
      <c r="CV185" s="456"/>
      <c r="CW185" s="456"/>
      <c r="CX185" s="456"/>
      <c r="CY185" s="456"/>
      <c r="CZ185" s="456"/>
      <c r="DA185" s="456"/>
      <c r="DB185" s="456"/>
      <c r="DC185" s="456"/>
      <c r="DD185" s="456"/>
      <c r="DE185" s="456"/>
      <c r="DF185" s="456"/>
      <c r="DG185" s="456"/>
      <c r="DH185" s="456"/>
      <c r="DI185" s="456"/>
      <c r="DJ185" s="456"/>
      <c r="DK185" s="456"/>
      <c r="DL185" s="456"/>
      <c r="DM185" s="456"/>
      <c r="DN185" s="456"/>
      <c r="DO185" s="456"/>
      <c r="DP185" s="456"/>
      <c r="DQ185" s="456"/>
      <c r="DR185" s="456"/>
      <c r="DS185" s="456"/>
      <c r="DT185" s="456"/>
      <c r="DU185" s="456"/>
      <c r="DV185" s="456"/>
      <c r="DW185" s="456"/>
      <c r="DX185" s="456"/>
      <c r="DY185" s="456"/>
      <c r="DZ185" s="456"/>
      <c r="EA185" s="456"/>
      <c r="EB185" s="456"/>
      <c r="EC185" s="456"/>
      <c r="ED185" s="456"/>
      <c r="EE185" s="456"/>
      <c r="EF185" s="456"/>
      <c r="EG185" s="456"/>
      <c r="EH185" s="456"/>
      <c r="EI185" s="456"/>
      <c r="EJ185" s="456"/>
      <c r="EK185" s="456"/>
      <c r="EL185" s="456"/>
      <c r="EM185" s="456"/>
      <c r="EN185" s="456"/>
      <c r="EO185" s="456"/>
      <c r="EP185" s="456"/>
      <c r="EQ185" s="456"/>
      <c r="ER185" s="456"/>
      <c r="ES185" s="456"/>
      <c r="ET185" s="456"/>
      <c r="EU185" s="456"/>
      <c r="EV185" s="456"/>
      <c r="EW185" s="456"/>
      <c r="EX185" s="456"/>
      <c r="EY185" s="456"/>
      <c r="EZ185" s="456"/>
      <c r="FA185" s="456"/>
      <c r="FB185" s="456"/>
      <c r="FC185" s="456"/>
      <c r="FD185" s="456"/>
      <c r="FE185" s="456"/>
      <c r="FF185" s="456"/>
      <c r="FG185" s="456"/>
      <c r="FH185" s="456"/>
      <c r="FI185" s="456"/>
      <c r="FJ185" s="456"/>
      <c r="FK185" s="456"/>
      <c r="FL185" s="456"/>
      <c r="FM185" s="456"/>
      <c r="FN185" s="456"/>
      <c r="FO185" s="456"/>
      <c r="FP185" s="456"/>
      <c r="FQ185" s="456"/>
      <c r="FR185" s="456"/>
      <c r="FS185" s="456"/>
      <c r="FT185" s="456"/>
      <c r="FU185" s="456"/>
      <c r="FV185" s="456"/>
      <c r="FW185" s="456"/>
      <c r="FX185" s="456"/>
      <c r="FY185" s="456"/>
      <c r="FZ185" s="456"/>
      <c r="GA185" s="456"/>
      <c r="GB185" s="456"/>
      <c r="GC185" s="456"/>
      <c r="GD185" s="456"/>
      <c r="GE185" s="456"/>
      <c r="GF185" s="456"/>
      <c r="GG185" s="456"/>
      <c r="GH185" s="456"/>
      <c r="GI185" s="456"/>
      <c r="GJ185" s="456"/>
      <c r="GK185" s="456"/>
      <c r="GL185" s="456"/>
      <c r="GM185" s="456"/>
      <c r="GN185" s="456"/>
      <c r="GO185" s="456"/>
      <c r="GP185" s="456"/>
      <c r="GQ185" s="456"/>
      <c r="GR185" s="456"/>
      <c r="GS185" s="456"/>
      <c r="GT185" s="456"/>
      <c r="GU185" s="456"/>
      <c r="GV185" s="456"/>
      <c r="GW185" s="456"/>
      <c r="GX185" s="456"/>
      <c r="GY185" s="456"/>
      <c r="GZ185" s="456"/>
      <c r="HA185" s="456"/>
      <c r="HB185" s="456"/>
      <c r="HC185" s="456"/>
      <c r="HD185" s="456"/>
      <c r="HE185" s="456"/>
      <c r="HF185" s="456"/>
      <c r="HG185" s="456"/>
      <c r="HH185" s="456"/>
      <c r="HI185" s="456"/>
      <c r="HJ185" s="456"/>
      <c r="HK185" s="456"/>
      <c r="HL185" s="456"/>
      <c r="HM185" s="456"/>
      <c r="HN185" s="456"/>
      <c r="HO185" s="456"/>
      <c r="HP185" s="456"/>
      <c r="HQ185" s="456"/>
      <c r="HR185" s="456"/>
      <c r="HS185" s="456"/>
      <c r="HT185" s="456"/>
      <c r="HU185" s="456"/>
      <c r="HV185" s="456"/>
      <c r="HW185" s="456"/>
      <c r="HX185" s="456"/>
      <c r="HY185" s="456"/>
      <c r="HZ185" s="456"/>
      <c r="IA185" s="456"/>
      <c r="IB185" s="456"/>
      <c r="IC185" s="456"/>
      <c r="ID185" s="456"/>
      <c r="IE185" s="456"/>
      <c r="IF185" s="456"/>
      <c r="IG185" s="456"/>
      <c r="IH185" s="456"/>
      <c r="II185" s="456"/>
      <c r="IJ185" s="456"/>
      <c r="IK185" s="456"/>
      <c r="IL185" s="456"/>
      <c r="IM185" s="456"/>
    </row>
    <row r="186" spans="6:247" x14ac:dyDescent="0.2">
      <c r="F186" s="456"/>
      <c r="G186" s="456"/>
      <c r="H186" s="456"/>
      <c r="I186" s="456"/>
      <c r="J186" s="456"/>
      <c r="K186" s="456"/>
      <c r="L186" s="456"/>
      <c r="M186" s="456"/>
      <c r="N186" s="456"/>
      <c r="O186" s="456"/>
      <c r="P186" s="456"/>
      <c r="Q186" s="456"/>
      <c r="R186" s="456"/>
      <c r="S186" s="456"/>
      <c r="T186" s="456"/>
      <c r="U186" s="456"/>
      <c r="V186" s="456"/>
      <c r="W186" s="456"/>
      <c r="X186" s="456"/>
      <c r="Y186" s="456"/>
      <c r="Z186" s="456"/>
      <c r="AA186" s="456"/>
      <c r="AB186" s="456"/>
      <c r="AC186" s="456"/>
      <c r="AD186" s="456"/>
      <c r="AE186" s="456"/>
      <c r="AF186" s="456"/>
      <c r="AG186" s="456"/>
      <c r="AH186" s="456"/>
      <c r="AI186" s="456"/>
      <c r="AJ186" s="456"/>
      <c r="AK186" s="456"/>
      <c r="AL186" s="456"/>
      <c r="AM186" s="456"/>
      <c r="AN186" s="456"/>
      <c r="AO186" s="456"/>
      <c r="AP186" s="456"/>
      <c r="AQ186" s="456"/>
      <c r="AR186" s="456"/>
      <c r="AS186" s="456"/>
      <c r="AT186" s="456"/>
      <c r="AU186" s="456"/>
      <c r="AV186" s="456"/>
      <c r="AW186" s="456"/>
      <c r="AX186" s="456"/>
      <c r="AY186" s="456"/>
      <c r="AZ186" s="456"/>
      <c r="BA186" s="456"/>
      <c r="BB186" s="456"/>
      <c r="BC186" s="456"/>
      <c r="BD186" s="456"/>
      <c r="BE186" s="456"/>
      <c r="BF186" s="456"/>
      <c r="BG186" s="456"/>
      <c r="BH186" s="456"/>
      <c r="BI186" s="456"/>
      <c r="BJ186" s="456"/>
      <c r="BK186" s="456"/>
      <c r="BL186" s="456"/>
      <c r="BM186" s="456"/>
      <c r="BN186" s="456"/>
      <c r="BO186" s="456"/>
      <c r="BP186" s="456"/>
      <c r="BQ186" s="456"/>
      <c r="BR186" s="456"/>
      <c r="BS186" s="456"/>
      <c r="BT186" s="456"/>
      <c r="BU186" s="456"/>
      <c r="BV186" s="456"/>
      <c r="BW186" s="456"/>
      <c r="BX186" s="456"/>
      <c r="BY186" s="456"/>
      <c r="BZ186" s="456"/>
      <c r="CA186" s="456"/>
      <c r="CB186" s="456"/>
      <c r="CC186" s="456"/>
      <c r="CD186" s="456"/>
      <c r="CE186" s="456"/>
      <c r="CF186" s="456"/>
      <c r="CG186" s="456"/>
      <c r="CH186" s="456"/>
      <c r="CI186" s="456"/>
      <c r="CJ186" s="456"/>
      <c r="CK186" s="456"/>
      <c r="CL186" s="456"/>
      <c r="CM186" s="456"/>
      <c r="CN186" s="456"/>
      <c r="CO186" s="456"/>
      <c r="CP186" s="456"/>
      <c r="CQ186" s="456"/>
      <c r="CR186" s="456"/>
      <c r="CS186" s="456"/>
      <c r="CT186" s="456"/>
      <c r="CU186" s="456"/>
      <c r="CV186" s="456"/>
      <c r="CW186" s="456"/>
      <c r="CX186" s="456"/>
      <c r="CY186" s="456"/>
      <c r="CZ186" s="456"/>
      <c r="DA186" s="456"/>
      <c r="DB186" s="456"/>
      <c r="DC186" s="456"/>
      <c r="DD186" s="456"/>
      <c r="DE186" s="456"/>
      <c r="DF186" s="456"/>
      <c r="DG186" s="456"/>
      <c r="DH186" s="456"/>
      <c r="DI186" s="456"/>
      <c r="DJ186" s="456"/>
      <c r="DK186" s="456"/>
      <c r="DL186" s="456"/>
      <c r="DM186" s="456"/>
      <c r="DN186" s="456"/>
      <c r="DO186" s="456"/>
      <c r="DP186" s="456"/>
      <c r="DQ186" s="456"/>
      <c r="DR186" s="456"/>
      <c r="DS186" s="456"/>
      <c r="DT186" s="456"/>
      <c r="DU186" s="456"/>
      <c r="DV186" s="456"/>
      <c r="DW186" s="456"/>
      <c r="DX186" s="456"/>
      <c r="DY186" s="456"/>
      <c r="DZ186" s="456"/>
      <c r="EA186" s="456"/>
      <c r="EB186" s="456"/>
      <c r="EC186" s="456"/>
      <c r="ED186" s="456"/>
      <c r="EE186" s="456"/>
      <c r="EF186" s="456"/>
      <c r="EG186" s="456"/>
      <c r="EH186" s="456"/>
      <c r="EI186" s="456"/>
      <c r="EJ186" s="456"/>
      <c r="EK186" s="456"/>
      <c r="EL186" s="456"/>
      <c r="EM186" s="456"/>
      <c r="EN186" s="456"/>
      <c r="EO186" s="456"/>
      <c r="EP186" s="456"/>
      <c r="EQ186" s="456"/>
      <c r="ER186" s="456"/>
      <c r="ES186" s="456"/>
      <c r="ET186" s="456"/>
      <c r="EU186" s="456"/>
      <c r="EV186" s="456"/>
      <c r="EW186" s="456"/>
      <c r="EX186" s="456"/>
      <c r="EY186" s="456"/>
      <c r="EZ186" s="456"/>
      <c r="FA186" s="456"/>
      <c r="FB186" s="456"/>
      <c r="FC186" s="456"/>
      <c r="FD186" s="456"/>
      <c r="FE186" s="456"/>
      <c r="FF186" s="456"/>
      <c r="FG186" s="456"/>
      <c r="FH186" s="456"/>
      <c r="FI186" s="456"/>
      <c r="FJ186" s="456"/>
      <c r="FK186" s="456"/>
      <c r="FL186" s="456"/>
      <c r="FM186" s="456"/>
      <c r="FN186" s="456"/>
      <c r="FO186" s="456"/>
      <c r="FP186" s="456"/>
      <c r="FQ186" s="456"/>
      <c r="FR186" s="456"/>
      <c r="FS186" s="456"/>
      <c r="FT186" s="456"/>
      <c r="FU186" s="456"/>
      <c r="FV186" s="456"/>
      <c r="FW186" s="456"/>
      <c r="FX186" s="456"/>
      <c r="FY186" s="456"/>
      <c r="FZ186" s="456"/>
      <c r="GA186" s="456"/>
      <c r="GB186" s="456"/>
      <c r="GC186" s="456"/>
      <c r="GD186" s="456"/>
      <c r="GE186" s="456"/>
      <c r="GF186" s="456"/>
      <c r="GG186" s="456"/>
      <c r="GH186" s="456"/>
      <c r="GI186" s="456"/>
      <c r="GJ186" s="456"/>
      <c r="GK186" s="456"/>
      <c r="GL186" s="456"/>
      <c r="GM186" s="456"/>
      <c r="GN186" s="456"/>
      <c r="GO186" s="456"/>
      <c r="GP186" s="456"/>
      <c r="GQ186" s="456"/>
      <c r="GR186" s="456"/>
      <c r="GS186" s="456"/>
      <c r="GT186" s="456"/>
      <c r="GU186" s="456"/>
      <c r="GV186" s="456"/>
      <c r="GW186" s="456"/>
      <c r="GX186" s="456"/>
      <c r="GY186" s="456"/>
      <c r="GZ186" s="456"/>
      <c r="HA186" s="456"/>
      <c r="HB186" s="456"/>
      <c r="HC186" s="456"/>
      <c r="HD186" s="456"/>
      <c r="HE186" s="456"/>
      <c r="HF186" s="456"/>
      <c r="HG186" s="456"/>
      <c r="HH186" s="456"/>
      <c r="HI186" s="456"/>
      <c r="HJ186" s="456"/>
      <c r="HK186" s="456"/>
      <c r="HL186" s="456"/>
      <c r="HM186" s="456"/>
      <c r="HN186" s="456"/>
      <c r="HO186" s="456"/>
      <c r="HP186" s="456"/>
      <c r="HQ186" s="456"/>
      <c r="HR186" s="456"/>
      <c r="HS186" s="456"/>
      <c r="HT186" s="456"/>
      <c r="HU186" s="456"/>
      <c r="HV186" s="456"/>
      <c r="HW186" s="456"/>
      <c r="HX186" s="456"/>
      <c r="HY186" s="456"/>
      <c r="HZ186" s="456"/>
      <c r="IA186" s="456"/>
      <c r="IB186" s="456"/>
      <c r="IC186" s="456"/>
      <c r="ID186" s="456"/>
      <c r="IE186" s="456"/>
      <c r="IF186" s="456"/>
      <c r="IG186" s="456"/>
      <c r="IH186" s="456"/>
      <c r="II186" s="456"/>
      <c r="IJ186" s="456"/>
      <c r="IK186" s="456"/>
      <c r="IL186" s="456"/>
      <c r="IM186" s="456"/>
    </row>
    <row r="187" spans="6:247" x14ac:dyDescent="0.2">
      <c r="F187" s="456"/>
      <c r="G187" s="456"/>
      <c r="H187" s="456"/>
      <c r="I187" s="456"/>
      <c r="J187" s="456"/>
      <c r="K187" s="456"/>
      <c r="L187" s="456"/>
      <c r="M187" s="456"/>
      <c r="N187" s="456"/>
      <c r="O187" s="456"/>
      <c r="P187" s="456"/>
      <c r="Q187" s="456"/>
      <c r="R187" s="456"/>
      <c r="S187" s="456"/>
      <c r="T187" s="456"/>
      <c r="U187" s="456"/>
      <c r="V187" s="456"/>
      <c r="W187" s="456"/>
      <c r="X187" s="456"/>
      <c r="Y187" s="456"/>
      <c r="Z187" s="456"/>
      <c r="AA187" s="456"/>
      <c r="AB187" s="456"/>
      <c r="AC187" s="456"/>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6"/>
      <c r="AY187" s="456"/>
      <c r="AZ187" s="456"/>
      <c r="BA187" s="456"/>
      <c r="BB187" s="456"/>
      <c r="BC187" s="456"/>
      <c r="BD187" s="456"/>
      <c r="BE187" s="456"/>
      <c r="BF187" s="456"/>
      <c r="BG187" s="456"/>
      <c r="BH187" s="456"/>
      <c r="BI187" s="456"/>
      <c r="BJ187" s="456"/>
      <c r="BK187" s="456"/>
      <c r="BL187" s="456"/>
      <c r="BM187" s="456"/>
      <c r="BN187" s="456"/>
      <c r="BO187" s="456"/>
      <c r="BP187" s="456"/>
      <c r="BQ187" s="456"/>
      <c r="BR187" s="456"/>
      <c r="BS187" s="456"/>
      <c r="BT187" s="456"/>
      <c r="BU187" s="456"/>
      <c r="BV187" s="456"/>
      <c r="BW187" s="456"/>
      <c r="BX187" s="456"/>
      <c r="BY187" s="456"/>
      <c r="BZ187" s="456"/>
      <c r="CA187" s="456"/>
      <c r="CB187" s="456"/>
      <c r="CC187" s="456"/>
      <c r="CD187" s="456"/>
      <c r="CE187" s="456"/>
      <c r="CF187" s="456"/>
      <c r="CG187" s="456"/>
      <c r="CH187" s="456"/>
      <c r="CI187" s="456"/>
      <c r="CJ187" s="456"/>
      <c r="CK187" s="456"/>
      <c r="CL187" s="456"/>
      <c r="CM187" s="456"/>
      <c r="CN187" s="456"/>
      <c r="CO187" s="456"/>
      <c r="CP187" s="456"/>
      <c r="CQ187" s="456"/>
      <c r="CR187" s="456"/>
      <c r="CS187" s="456"/>
      <c r="CT187" s="456"/>
      <c r="CU187" s="456"/>
      <c r="CV187" s="456"/>
      <c r="CW187" s="456"/>
      <c r="CX187" s="456"/>
      <c r="CY187" s="456"/>
      <c r="CZ187" s="456"/>
      <c r="DA187" s="456"/>
      <c r="DB187" s="456"/>
      <c r="DC187" s="456"/>
      <c r="DD187" s="456"/>
      <c r="DE187" s="456"/>
      <c r="DF187" s="456"/>
      <c r="DG187" s="456"/>
      <c r="DH187" s="456"/>
      <c r="DI187" s="456"/>
      <c r="DJ187" s="456"/>
      <c r="DK187" s="456"/>
      <c r="DL187" s="456"/>
      <c r="DM187" s="456"/>
      <c r="DN187" s="456"/>
      <c r="DO187" s="456"/>
      <c r="DP187" s="456"/>
      <c r="DQ187" s="456"/>
      <c r="DR187" s="456"/>
      <c r="DS187" s="456"/>
      <c r="DT187" s="456"/>
      <c r="DU187" s="456"/>
      <c r="DV187" s="456"/>
      <c r="DW187" s="456"/>
      <c r="DX187" s="456"/>
      <c r="DY187" s="456"/>
      <c r="DZ187" s="456"/>
      <c r="EA187" s="456"/>
      <c r="EB187" s="456"/>
      <c r="EC187" s="456"/>
      <c r="ED187" s="456"/>
      <c r="EE187" s="456"/>
      <c r="EF187" s="456"/>
      <c r="EG187" s="456"/>
      <c r="EH187" s="456"/>
      <c r="EI187" s="456"/>
      <c r="EJ187" s="456"/>
      <c r="EK187" s="456"/>
      <c r="EL187" s="456"/>
      <c r="EM187" s="456"/>
      <c r="EN187" s="456"/>
      <c r="EO187" s="456"/>
      <c r="EP187" s="456"/>
      <c r="EQ187" s="456"/>
      <c r="ER187" s="456"/>
      <c r="ES187" s="456"/>
      <c r="ET187" s="456"/>
      <c r="EU187" s="456"/>
      <c r="EV187" s="456"/>
      <c r="EW187" s="456"/>
      <c r="EX187" s="456"/>
      <c r="EY187" s="456"/>
      <c r="EZ187" s="456"/>
      <c r="FA187" s="456"/>
      <c r="FB187" s="456"/>
      <c r="FC187" s="456"/>
      <c r="FD187" s="456"/>
      <c r="FE187" s="456"/>
      <c r="FF187" s="456"/>
      <c r="FG187" s="456"/>
      <c r="FH187" s="456"/>
      <c r="FI187" s="456"/>
      <c r="FJ187" s="456"/>
      <c r="FK187" s="456"/>
      <c r="FL187" s="456"/>
      <c r="FM187" s="456"/>
      <c r="FN187" s="456"/>
      <c r="FO187" s="456"/>
      <c r="FP187" s="456"/>
      <c r="FQ187" s="456"/>
      <c r="FR187" s="456"/>
      <c r="FS187" s="456"/>
      <c r="FT187" s="456"/>
      <c r="FU187" s="456"/>
      <c r="FV187" s="456"/>
      <c r="FW187" s="456"/>
      <c r="FX187" s="456"/>
      <c r="FY187" s="456"/>
      <c r="FZ187" s="456"/>
      <c r="GA187" s="456"/>
      <c r="GB187" s="456"/>
      <c r="GC187" s="456"/>
      <c r="GD187" s="456"/>
      <c r="GE187" s="456"/>
      <c r="GF187" s="456"/>
      <c r="GG187" s="456"/>
      <c r="GH187" s="456"/>
      <c r="GI187" s="456"/>
      <c r="GJ187" s="456"/>
      <c r="GK187" s="456"/>
      <c r="GL187" s="456"/>
      <c r="GM187" s="456"/>
      <c r="GN187" s="456"/>
      <c r="GO187" s="456"/>
      <c r="GP187" s="456"/>
      <c r="GQ187" s="456"/>
      <c r="GR187" s="456"/>
      <c r="GS187" s="456"/>
      <c r="GT187" s="456"/>
      <c r="GU187" s="456"/>
      <c r="GV187" s="456"/>
      <c r="GW187" s="456"/>
      <c r="GX187" s="456"/>
      <c r="GY187" s="456"/>
      <c r="GZ187" s="456"/>
      <c r="HA187" s="456"/>
      <c r="HB187" s="456"/>
      <c r="HC187" s="456"/>
      <c r="HD187" s="456"/>
      <c r="HE187" s="456"/>
      <c r="HF187" s="456"/>
      <c r="HG187" s="456"/>
      <c r="HH187" s="456"/>
      <c r="HI187" s="456"/>
      <c r="HJ187" s="456"/>
      <c r="HK187" s="456"/>
      <c r="HL187" s="456"/>
      <c r="HM187" s="456"/>
      <c r="HN187" s="456"/>
      <c r="HO187" s="456"/>
      <c r="HP187" s="456"/>
      <c r="HQ187" s="456"/>
      <c r="HR187" s="456"/>
      <c r="HS187" s="456"/>
      <c r="HT187" s="456"/>
      <c r="HU187" s="456"/>
      <c r="HV187" s="456"/>
      <c r="HW187" s="456"/>
      <c r="HX187" s="456"/>
      <c r="HY187" s="456"/>
      <c r="HZ187" s="456"/>
      <c r="IA187" s="456"/>
      <c r="IB187" s="456"/>
      <c r="IC187" s="456"/>
      <c r="ID187" s="456"/>
      <c r="IE187" s="456"/>
      <c r="IF187" s="456"/>
      <c r="IG187" s="456"/>
      <c r="IH187" s="456"/>
      <c r="II187" s="456"/>
      <c r="IJ187" s="456"/>
      <c r="IK187" s="456"/>
      <c r="IL187" s="456"/>
      <c r="IM187" s="456"/>
    </row>
    <row r="188" spans="6:247" x14ac:dyDescent="0.2">
      <c r="F188" s="456"/>
      <c r="G188" s="456"/>
      <c r="H188" s="456"/>
      <c r="I188" s="456"/>
      <c r="J188" s="456"/>
      <c r="K188" s="456"/>
      <c r="L188" s="456"/>
      <c r="M188" s="456"/>
      <c r="N188" s="456"/>
      <c r="O188" s="456"/>
      <c r="P188" s="456"/>
      <c r="Q188" s="456"/>
      <c r="R188" s="456"/>
      <c r="S188" s="456"/>
      <c r="T188" s="456"/>
      <c r="U188" s="456"/>
      <c r="V188" s="456"/>
      <c r="W188" s="456"/>
      <c r="X188" s="456"/>
      <c r="Y188" s="456"/>
      <c r="Z188" s="456"/>
      <c r="AA188" s="456"/>
      <c r="AB188" s="456"/>
      <c r="AC188" s="456"/>
      <c r="AD188" s="456"/>
      <c r="AE188" s="456"/>
      <c r="AF188" s="456"/>
      <c r="AG188" s="456"/>
      <c r="AH188" s="456"/>
      <c r="AI188" s="456"/>
      <c r="AJ188" s="456"/>
      <c r="AK188" s="456"/>
      <c r="AL188" s="456"/>
      <c r="AM188" s="456"/>
      <c r="AN188" s="456"/>
      <c r="AO188" s="456"/>
      <c r="AP188" s="456"/>
      <c r="AQ188" s="456"/>
      <c r="AR188" s="456"/>
      <c r="AS188" s="456"/>
      <c r="AT188" s="456"/>
      <c r="AU188" s="456"/>
      <c r="AV188" s="456"/>
      <c r="AW188" s="456"/>
      <c r="AX188" s="456"/>
      <c r="AY188" s="456"/>
      <c r="AZ188" s="456"/>
      <c r="BA188" s="456"/>
      <c r="BB188" s="456"/>
      <c r="BC188" s="456"/>
      <c r="BD188" s="456"/>
      <c r="BE188" s="456"/>
      <c r="BF188" s="456"/>
      <c r="BG188" s="456"/>
      <c r="BH188" s="456"/>
      <c r="BI188" s="456"/>
      <c r="BJ188" s="456"/>
      <c r="BK188" s="456"/>
      <c r="BL188" s="456"/>
      <c r="BM188" s="456"/>
      <c r="BN188" s="456"/>
      <c r="BO188" s="456"/>
      <c r="BP188" s="456"/>
      <c r="BQ188" s="456"/>
      <c r="BR188" s="456"/>
      <c r="BS188" s="456"/>
      <c r="BT188" s="456"/>
      <c r="BU188" s="456"/>
      <c r="BV188" s="456"/>
      <c r="BW188" s="456"/>
      <c r="BX188" s="456"/>
      <c r="BY188" s="456"/>
      <c r="BZ188" s="456"/>
      <c r="CA188" s="456"/>
      <c r="CB188" s="456"/>
      <c r="CC188" s="456"/>
      <c r="CD188" s="456"/>
      <c r="CE188" s="456"/>
      <c r="CF188" s="456"/>
      <c r="CG188" s="456"/>
      <c r="CH188" s="456"/>
      <c r="CI188" s="456"/>
      <c r="CJ188" s="456"/>
      <c r="CK188" s="456"/>
      <c r="CL188" s="456"/>
      <c r="CM188" s="456"/>
      <c r="CN188" s="456"/>
      <c r="CO188" s="456"/>
      <c r="CP188" s="456"/>
      <c r="CQ188" s="456"/>
      <c r="CR188" s="456"/>
      <c r="CS188" s="456"/>
      <c r="CT188" s="456"/>
      <c r="CU188" s="456"/>
      <c r="CV188" s="456"/>
      <c r="CW188" s="456"/>
      <c r="CX188" s="456"/>
      <c r="CY188" s="456"/>
      <c r="CZ188" s="456"/>
      <c r="DA188" s="456"/>
      <c r="DB188" s="456"/>
      <c r="DC188" s="456"/>
      <c r="DD188" s="456"/>
      <c r="DE188" s="456"/>
      <c r="DF188" s="456"/>
      <c r="DG188" s="456"/>
      <c r="DH188" s="456"/>
      <c r="DI188" s="456"/>
      <c r="DJ188" s="456"/>
      <c r="DK188" s="456"/>
      <c r="DL188" s="456"/>
      <c r="DM188" s="456"/>
      <c r="DN188" s="456"/>
      <c r="DO188" s="456"/>
      <c r="DP188" s="456"/>
      <c r="DQ188" s="456"/>
      <c r="DR188" s="456"/>
      <c r="DS188" s="456"/>
      <c r="DT188" s="456"/>
      <c r="DU188" s="456"/>
      <c r="DV188" s="456"/>
      <c r="DW188" s="456"/>
      <c r="DX188" s="456"/>
      <c r="DY188" s="456"/>
      <c r="DZ188" s="456"/>
      <c r="EA188" s="456"/>
      <c r="EB188" s="456"/>
      <c r="EC188" s="456"/>
      <c r="ED188" s="456"/>
      <c r="EE188" s="456"/>
      <c r="EF188" s="456"/>
      <c r="EG188" s="456"/>
      <c r="EH188" s="456"/>
      <c r="EI188" s="456"/>
      <c r="EJ188" s="456"/>
      <c r="EK188" s="456"/>
      <c r="EL188" s="456"/>
      <c r="EM188" s="456"/>
      <c r="EN188" s="456"/>
      <c r="EO188" s="456"/>
      <c r="EP188" s="456"/>
      <c r="EQ188" s="456"/>
      <c r="ER188" s="456"/>
      <c r="ES188" s="456"/>
      <c r="ET188" s="456"/>
      <c r="EU188" s="456"/>
      <c r="EV188" s="456"/>
      <c r="EW188" s="456"/>
      <c r="EX188" s="456"/>
      <c r="EY188" s="456"/>
      <c r="EZ188" s="456"/>
      <c r="FA188" s="456"/>
      <c r="FB188" s="456"/>
      <c r="FC188" s="456"/>
      <c r="FD188" s="456"/>
      <c r="FE188" s="456"/>
      <c r="FF188" s="456"/>
      <c r="FG188" s="456"/>
      <c r="FH188" s="456"/>
      <c r="FI188" s="456"/>
      <c r="FJ188" s="456"/>
      <c r="FK188" s="456"/>
      <c r="FL188" s="456"/>
      <c r="FM188" s="456"/>
      <c r="FN188" s="456"/>
      <c r="FO188" s="456"/>
      <c r="FP188" s="456"/>
      <c r="FQ188" s="456"/>
      <c r="FR188" s="456"/>
      <c r="FS188" s="456"/>
      <c r="FT188" s="456"/>
      <c r="FU188" s="456"/>
      <c r="FV188" s="456"/>
      <c r="FW188" s="456"/>
      <c r="FX188" s="456"/>
      <c r="FY188" s="456"/>
      <c r="FZ188" s="456"/>
      <c r="GA188" s="456"/>
      <c r="GB188" s="456"/>
      <c r="GC188" s="456"/>
      <c r="GD188" s="456"/>
      <c r="GE188" s="456"/>
      <c r="GF188" s="456"/>
      <c r="GG188" s="456"/>
      <c r="GH188" s="456"/>
      <c r="GI188" s="456"/>
      <c r="GJ188" s="456"/>
      <c r="GK188" s="456"/>
      <c r="GL188" s="456"/>
      <c r="GM188" s="456"/>
      <c r="GN188" s="456"/>
      <c r="GO188" s="456"/>
      <c r="GP188" s="456"/>
      <c r="GQ188" s="456"/>
      <c r="GR188" s="456"/>
      <c r="GS188" s="456"/>
      <c r="GT188" s="456"/>
      <c r="GU188" s="456"/>
      <c r="GV188" s="456"/>
      <c r="GW188" s="456"/>
      <c r="GX188" s="456"/>
      <c r="GY188" s="456"/>
      <c r="GZ188" s="456"/>
      <c r="HA188" s="456"/>
      <c r="HB188" s="456"/>
      <c r="HC188" s="456"/>
      <c r="HD188" s="456"/>
      <c r="HE188" s="456"/>
      <c r="HF188" s="456"/>
      <c r="HG188" s="456"/>
      <c r="HH188" s="456"/>
      <c r="HI188" s="456"/>
      <c r="HJ188" s="456"/>
      <c r="HK188" s="456"/>
      <c r="HL188" s="456"/>
      <c r="HM188" s="456"/>
      <c r="HN188" s="456"/>
      <c r="HO188" s="456"/>
      <c r="HP188" s="456"/>
      <c r="HQ188" s="456"/>
      <c r="HR188" s="456"/>
      <c r="HS188" s="456"/>
      <c r="HT188" s="456"/>
      <c r="HU188" s="456"/>
      <c r="HV188" s="456"/>
      <c r="HW188" s="456"/>
      <c r="HX188" s="456"/>
      <c r="HY188" s="456"/>
      <c r="HZ188" s="456"/>
      <c r="IA188" s="456"/>
      <c r="IB188" s="456"/>
      <c r="IC188" s="456"/>
      <c r="ID188" s="456"/>
      <c r="IE188" s="456"/>
      <c r="IF188" s="456"/>
      <c r="IG188" s="456"/>
      <c r="IH188" s="456"/>
      <c r="II188" s="456"/>
      <c r="IJ188" s="456"/>
      <c r="IK188" s="456"/>
      <c r="IL188" s="456"/>
      <c r="IM188" s="456"/>
    </row>
    <row r="189" spans="6:247" x14ac:dyDescent="0.2">
      <c r="F189" s="456"/>
      <c r="G189" s="456"/>
      <c r="H189" s="456"/>
      <c r="I189" s="456"/>
      <c r="J189" s="456"/>
      <c r="K189" s="456"/>
      <c r="L189" s="456"/>
      <c r="M189" s="456"/>
      <c r="N189" s="456"/>
      <c r="O189" s="456"/>
      <c r="P189" s="456"/>
      <c r="Q189" s="456"/>
      <c r="R189" s="456"/>
      <c r="S189" s="456"/>
      <c r="T189" s="456"/>
      <c r="U189" s="456"/>
      <c r="V189" s="456"/>
      <c r="W189" s="456"/>
      <c r="X189" s="456"/>
      <c r="Y189" s="456"/>
      <c r="Z189" s="456"/>
      <c r="AA189" s="456"/>
      <c r="AB189" s="456"/>
      <c r="AC189" s="456"/>
      <c r="AD189" s="456"/>
      <c r="AE189" s="456"/>
      <c r="AF189" s="456"/>
      <c r="AG189" s="456"/>
      <c r="AH189" s="456"/>
      <c r="AI189" s="456"/>
      <c r="AJ189" s="456"/>
      <c r="AK189" s="456"/>
      <c r="AL189" s="456"/>
      <c r="AM189" s="456"/>
      <c r="AN189" s="456"/>
      <c r="AO189" s="456"/>
      <c r="AP189" s="456"/>
      <c r="AQ189" s="456"/>
      <c r="AR189" s="456"/>
      <c r="AS189" s="456"/>
      <c r="AT189" s="456"/>
      <c r="AU189" s="456"/>
      <c r="AV189" s="456"/>
      <c r="AW189" s="456"/>
      <c r="AX189" s="456"/>
      <c r="AY189" s="456"/>
      <c r="AZ189" s="456"/>
      <c r="BA189" s="456"/>
      <c r="BB189" s="456"/>
      <c r="BC189" s="456"/>
      <c r="BD189" s="456"/>
      <c r="BE189" s="456"/>
      <c r="BF189" s="456"/>
      <c r="BG189" s="456"/>
      <c r="BH189" s="456"/>
      <c r="BI189" s="456"/>
      <c r="BJ189" s="456"/>
      <c r="BK189" s="456"/>
      <c r="BL189" s="456"/>
      <c r="BM189" s="456"/>
      <c r="BN189" s="456"/>
      <c r="BO189" s="456"/>
      <c r="BP189" s="456"/>
      <c r="BQ189" s="456"/>
      <c r="BR189" s="456"/>
      <c r="BS189" s="456"/>
      <c r="BT189" s="456"/>
      <c r="BU189" s="456"/>
      <c r="BV189" s="456"/>
      <c r="BW189" s="456"/>
      <c r="BX189" s="456"/>
      <c r="BY189" s="456"/>
      <c r="BZ189" s="456"/>
      <c r="CA189" s="456"/>
      <c r="CB189" s="456"/>
      <c r="CC189" s="456"/>
      <c r="CD189" s="456"/>
      <c r="CE189" s="456"/>
      <c r="CF189" s="456"/>
      <c r="CG189" s="456"/>
      <c r="CH189" s="456"/>
      <c r="CI189" s="456"/>
      <c r="CJ189" s="456"/>
      <c r="CK189" s="456"/>
      <c r="CL189" s="456"/>
      <c r="CM189" s="456"/>
      <c r="CN189" s="456"/>
      <c r="CO189" s="456"/>
      <c r="CP189" s="456"/>
      <c r="CQ189" s="456"/>
      <c r="CR189" s="456"/>
      <c r="CS189" s="456"/>
      <c r="CT189" s="456"/>
      <c r="CU189" s="456"/>
      <c r="CV189" s="456"/>
      <c r="CW189" s="456"/>
      <c r="CX189" s="456"/>
      <c r="CY189" s="456"/>
      <c r="CZ189" s="456"/>
      <c r="DA189" s="456"/>
      <c r="DB189" s="456"/>
      <c r="DC189" s="456"/>
      <c r="DD189" s="456"/>
      <c r="DE189" s="456"/>
      <c r="DF189" s="456"/>
      <c r="DG189" s="456"/>
      <c r="DH189" s="456"/>
      <c r="DI189" s="456"/>
      <c r="DJ189" s="456"/>
      <c r="DK189" s="456"/>
      <c r="DL189" s="456"/>
      <c r="DM189" s="456"/>
      <c r="DN189" s="456"/>
      <c r="DO189" s="456"/>
      <c r="DP189" s="456"/>
      <c r="DQ189" s="456"/>
      <c r="DR189" s="456"/>
      <c r="DS189" s="456"/>
      <c r="DT189" s="456"/>
      <c r="DU189" s="456"/>
      <c r="DV189" s="456"/>
      <c r="DW189" s="456"/>
      <c r="DX189" s="456"/>
      <c r="DY189" s="456"/>
      <c r="DZ189" s="456"/>
      <c r="EA189" s="456"/>
      <c r="EB189" s="456"/>
      <c r="EC189" s="456"/>
      <c r="ED189" s="456"/>
      <c r="EE189" s="456"/>
      <c r="EF189" s="456"/>
      <c r="EG189" s="456"/>
      <c r="EH189" s="456"/>
      <c r="EI189" s="456"/>
      <c r="EJ189" s="456"/>
      <c r="EK189" s="456"/>
      <c r="EL189" s="456"/>
      <c r="EM189" s="456"/>
      <c r="EN189" s="456"/>
      <c r="EO189" s="456"/>
      <c r="EP189" s="456"/>
      <c r="EQ189" s="456"/>
      <c r="ER189" s="456"/>
      <c r="ES189" s="456"/>
      <c r="ET189" s="456"/>
      <c r="EU189" s="456"/>
      <c r="EV189" s="456"/>
      <c r="EW189" s="456"/>
      <c r="EX189" s="456"/>
      <c r="EY189" s="456"/>
      <c r="EZ189" s="456"/>
      <c r="FA189" s="456"/>
      <c r="FB189" s="456"/>
      <c r="FC189" s="456"/>
      <c r="FD189" s="456"/>
      <c r="FE189" s="456"/>
      <c r="FF189" s="456"/>
      <c r="FG189" s="456"/>
      <c r="FH189" s="456"/>
      <c r="FI189" s="456"/>
      <c r="FJ189" s="456"/>
      <c r="FK189" s="456"/>
      <c r="FL189" s="456"/>
      <c r="FM189" s="456"/>
      <c r="FN189" s="456"/>
      <c r="FO189" s="456"/>
      <c r="FP189" s="456"/>
      <c r="FQ189" s="456"/>
      <c r="FR189" s="456"/>
      <c r="FS189" s="456"/>
      <c r="FT189" s="456"/>
      <c r="FU189" s="456"/>
      <c r="FV189" s="456"/>
      <c r="FW189" s="456"/>
      <c r="FX189" s="456"/>
      <c r="FY189" s="456"/>
      <c r="FZ189" s="456"/>
      <c r="GA189" s="456"/>
      <c r="GB189" s="456"/>
      <c r="GC189" s="456"/>
      <c r="GD189" s="456"/>
      <c r="GE189" s="456"/>
      <c r="GF189" s="456"/>
      <c r="GG189" s="456"/>
      <c r="GH189" s="456"/>
      <c r="GI189" s="456"/>
      <c r="GJ189" s="456"/>
      <c r="GK189" s="456"/>
      <c r="GL189" s="456"/>
      <c r="GM189" s="456"/>
      <c r="GN189" s="456"/>
      <c r="GO189" s="456"/>
      <c r="GP189" s="456"/>
      <c r="GQ189" s="456"/>
      <c r="GR189" s="456"/>
      <c r="GS189" s="456"/>
      <c r="GT189" s="456"/>
      <c r="GU189" s="456"/>
      <c r="GV189" s="456"/>
      <c r="GW189" s="456"/>
      <c r="GX189" s="456"/>
      <c r="GY189" s="456"/>
      <c r="GZ189" s="456"/>
      <c r="HA189" s="456"/>
      <c r="HB189" s="456"/>
      <c r="HC189" s="456"/>
      <c r="HD189" s="456"/>
      <c r="HE189" s="456"/>
      <c r="HF189" s="456"/>
      <c r="HG189" s="456"/>
      <c r="HH189" s="456"/>
      <c r="HI189" s="456"/>
      <c r="HJ189" s="456"/>
      <c r="HK189" s="456"/>
      <c r="HL189" s="456"/>
      <c r="HM189" s="456"/>
      <c r="HN189" s="456"/>
      <c r="HO189" s="456"/>
      <c r="HP189" s="456"/>
      <c r="HQ189" s="456"/>
      <c r="HR189" s="456"/>
      <c r="HS189" s="456"/>
      <c r="HT189" s="456"/>
      <c r="HU189" s="456"/>
      <c r="HV189" s="456"/>
      <c r="HW189" s="456"/>
      <c r="HX189" s="456"/>
      <c r="HY189" s="456"/>
      <c r="HZ189" s="456"/>
      <c r="IA189" s="456"/>
      <c r="IB189" s="456"/>
      <c r="IC189" s="456"/>
      <c r="ID189" s="456"/>
      <c r="IE189" s="456"/>
      <c r="IF189" s="456"/>
      <c r="IG189" s="456"/>
      <c r="IH189" s="456"/>
      <c r="II189" s="456"/>
      <c r="IJ189" s="456"/>
      <c r="IK189" s="456"/>
      <c r="IL189" s="456"/>
      <c r="IM189" s="456"/>
    </row>
    <row r="190" spans="6:247" x14ac:dyDescent="0.2">
      <c r="F190" s="456"/>
      <c r="G190" s="456"/>
      <c r="H190" s="456"/>
      <c r="I190" s="456"/>
      <c r="J190" s="456"/>
      <c r="K190" s="456"/>
      <c r="L190" s="456"/>
      <c r="M190" s="456"/>
      <c r="N190" s="456"/>
      <c r="O190" s="456"/>
      <c r="P190" s="456"/>
      <c r="Q190" s="456"/>
      <c r="R190" s="456"/>
      <c r="S190" s="456"/>
      <c r="T190" s="456"/>
      <c r="U190" s="456"/>
      <c r="V190" s="456"/>
      <c r="W190" s="456"/>
      <c r="X190" s="456"/>
      <c r="Y190" s="456"/>
      <c r="Z190" s="456"/>
      <c r="AA190" s="456"/>
      <c r="AB190" s="456"/>
      <c r="AC190" s="456"/>
      <c r="AD190" s="456"/>
      <c r="AE190" s="456"/>
      <c r="AF190" s="456"/>
      <c r="AG190" s="456"/>
      <c r="AH190" s="456"/>
      <c r="AI190" s="456"/>
      <c r="AJ190" s="456"/>
      <c r="AK190" s="456"/>
      <c r="AL190" s="456"/>
      <c r="AM190" s="456"/>
      <c r="AN190" s="456"/>
      <c r="AO190" s="456"/>
      <c r="AP190" s="456"/>
      <c r="AQ190" s="456"/>
      <c r="AR190" s="456"/>
      <c r="AS190" s="456"/>
      <c r="AT190" s="456"/>
      <c r="AU190" s="456"/>
      <c r="AV190" s="456"/>
      <c r="AW190" s="456"/>
      <c r="AX190" s="456"/>
      <c r="AY190" s="456"/>
      <c r="AZ190" s="456"/>
      <c r="BA190" s="456"/>
      <c r="BB190" s="456"/>
      <c r="BC190" s="456"/>
      <c r="BD190" s="456"/>
      <c r="BE190" s="456"/>
      <c r="BF190" s="456"/>
      <c r="BG190" s="456"/>
      <c r="BH190" s="456"/>
      <c r="BI190" s="456"/>
      <c r="BJ190" s="456"/>
      <c r="BK190" s="456"/>
      <c r="BL190" s="456"/>
      <c r="BM190" s="456"/>
      <c r="BN190" s="456"/>
      <c r="BO190" s="456"/>
      <c r="BP190" s="456"/>
      <c r="BQ190" s="456"/>
      <c r="BR190" s="456"/>
      <c r="BS190" s="456"/>
      <c r="BT190" s="456"/>
      <c r="BU190" s="456"/>
      <c r="BV190" s="456"/>
      <c r="BW190" s="456"/>
      <c r="BX190" s="456"/>
      <c r="BY190" s="456"/>
      <c r="BZ190" s="456"/>
      <c r="CA190" s="456"/>
      <c r="CB190" s="456"/>
      <c r="CC190" s="456"/>
      <c r="CD190" s="456"/>
      <c r="CE190" s="456"/>
      <c r="CF190" s="456"/>
      <c r="CG190" s="456"/>
      <c r="CH190" s="456"/>
      <c r="CI190" s="456"/>
      <c r="CJ190" s="456"/>
      <c r="CK190" s="456"/>
      <c r="CL190" s="456"/>
      <c r="CM190" s="456"/>
      <c r="CN190" s="456"/>
      <c r="CO190" s="456"/>
      <c r="CP190" s="456"/>
      <c r="CQ190" s="456"/>
      <c r="CR190" s="456"/>
      <c r="CS190" s="456"/>
      <c r="CT190" s="456"/>
      <c r="CU190" s="456"/>
      <c r="CV190" s="456"/>
      <c r="CW190" s="456"/>
      <c r="CX190" s="456"/>
      <c r="CY190" s="456"/>
      <c r="CZ190" s="456"/>
      <c r="DA190" s="456"/>
      <c r="DB190" s="456"/>
      <c r="DC190" s="456"/>
      <c r="DD190" s="456"/>
      <c r="DE190" s="456"/>
      <c r="DF190" s="456"/>
      <c r="DG190" s="456"/>
      <c r="DH190" s="456"/>
      <c r="DI190" s="456"/>
      <c r="DJ190" s="456"/>
      <c r="DK190" s="456"/>
      <c r="DL190" s="456"/>
      <c r="DM190" s="456"/>
      <c r="DN190" s="456"/>
      <c r="DO190" s="456"/>
      <c r="DP190" s="456"/>
      <c r="DQ190" s="456"/>
      <c r="DR190" s="456"/>
      <c r="DS190" s="456"/>
      <c r="DT190" s="456"/>
      <c r="DU190" s="456"/>
      <c r="DV190" s="456"/>
      <c r="DW190" s="456"/>
      <c r="DX190" s="456"/>
      <c r="DY190" s="456"/>
      <c r="DZ190" s="456"/>
      <c r="EA190" s="456"/>
      <c r="EB190" s="456"/>
      <c r="EC190" s="456"/>
      <c r="ED190" s="456"/>
      <c r="EE190" s="456"/>
      <c r="EF190" s="456"/>
      <c r="EG190" s="456"/>
      <c r="EH190" s="456"/>
      <c r="EI190" s="456"/>
      <c r="EJ190" s="456"/>
      <c r="EK190" s="456"/>
      <c r="EL190" s="456"/>
      <c r="EM190" s="456"/>
      <c r="EN190" s="456"/>
      <c r="EO190" s="456"/>
      <c r="EP190" s="456"/>
      <c r="EQ190" s="456"/>
      <c r="ER190" s="456"/>
      <c r="ES190" s="456"/>
      <c r="ET190" s="456"/>
      <c r="EU190" s="456"/>
      <c r="EV190" s="456"/>
      <c r="EW190" s="456"/>
      <c r="EX190" s="456"/>
      <c r="EY190" s="456"/>
      <c r="EZ190" s="456"/>
      <c r="FA190" s="456"/>
      <c r="FB190" s="456"/>
      <c r="FC190" s="456"/>
      <c r="FD190" s="456"/>
      <c r="FE190" s="456"/>
      <c r="FF190" s="456"/>
      <c r="FG190" s="456"/>
      <c r="FH190" s="456"/>
      <c r="FI190" s="456"/>
      <c r="FJ190" s="456"/>
      <c r="FK190" s="456"/>
      <c r="FL190" s="456"/>
      <c r="FM190" s="456"/>
      <c r="FN190" s="456"/>
      <c r="FO190" s="456"/>
      <c r="FP190" s="456"/>
      <c r="FQ190" s="456"/>
      <c r="FR190" s="456"/>
      <c r="FS190" s="456"/>
      <c r="FT190" s="456"/>
      <c r="FU190" s="456"/>
      <c r="FV190" s="456"/>
      <c r="FW190" s="456"/>
      <c r="FX190" s="456"/>
      <c r="FY190" s="456"/>
      <c r="FZ190" s="456"/>
      <c r="GA190" s="456"/>
      <c r="GB190" s="456"/>
      <c r="GC190" s="456"/>
      <c r="GD190" s="456"/>
      <c r="GE190" s="456"/>
      <c r="GF190" s="456"/>
      <c r="GG190" s="456"/>
      <c r="GH190" s="456"/>
      <c r="GI190" s="456"/>
      <c r="GJ190" s="456"/>
      <c r="GK190" s="456"/>
      <c r="GL190" s="456"/>
      <c r="GM190" s="456"/>
      <c r="GN190" s="456"/>
      <c r="GO190" s="456"/>
      <c r="GP190" s="456"/>
      <c r="GQ190" s="456"/>
      <c r="GR190" s="456"/>
      <c r="GS190" s="456"/>
      <c r="GT190" s="456"/>
      <c r="GU190" s="456"/>
      <c r="GV190" s="456"/>
      <c r="GW190" s="456"/>
      <c r="GX190" s="456"/>
      <c r="GY190" s="456"/>
      <c r="GZ190" s="456"/>
      <c r="HA190" s="456"/>
      <c r="HB190" s="456"/>
      <c r="HC190" s="456"/>
      <c r="HD190" s="456"/>
      <c r="HE190" s="456"/>
      <c r="HF190" s="456"/>
      <c r="HG190" s="456"/>
      <c r="HH190" s="456"/>
      <c r="HI190" s="456"/>
      <c r="HJ190" s="456"/>
      <c r="HK190" s="456"/>
      <c r="HL190" s="456"/>
      <c r="HM190" s="456"/>
      <c r="HN190" s="456"/>
      <c r="HO190" s="456"/>
      <c r="HP190" s="456"/>
      <c r="HQ190" s="456"/>
      <c r="HR190" s="456"/>
      <c r="HS190" s="456"/>
      <c r="HT190" s="456"/>
      <c r="HU190" s="456"/>
      <c r="HV190" s="456"/>
      <c r="HW190" s="456"/>
      <c r="HX190" s="456"/>
      <c r="HY190" s="456"/>
      <c r="HZ190" s="456"/>
      <c r="IA190" s="456"/>
      <c r="IB190" s="456"/>
      <c r="IC190" s="456"/>
      <c r="ID190" s="456"/>
      <c r="IE190" s="456"/>
      <c r="IF190" s="456"/>
      <c r="IG190" s="456"/>
      <c r="IH190" s="456"/>
      <c r="II190" s="456"/>
      <c r="IJ190" s="456"/>
      <c r="IK190" s="456"/>
      <c r="IL190" s="456"/>
      <c r="IM190" s="456"/>
    </row>
    <row r="191" spans="6:247" x14ac:dyDescent="0.2">
      <c r="F191" s="456"/>
      <c r="G191" s="456"/>
      <c r="H191" s="456"/>
      <c r="I191" s="456"/>
      <c r="J191" s="456"/>
      <c r="K191" s="456"/>
      <c r="L191" s="456"/>
      <c r="M191" s="456"/>
      <c r="N191" s="456"/>
      <c r="O191" s="456"/>
      <c r="P191" s="456"/>
      <c r="Q191" s="456"/>
      <c r="R191" s="456"/>
      <c r="S191" s="456"/>
      <c r="T191" s="456"/>
      <c r="U191" s="456"/>
      <c r="V191" s="456"/>
      <c r="W191" s="456"/>
      <c r="X191" s="456"/>
      <c r="Y191" s="456"/>
      <c r="Z191" s="456"/>
      <c r="AA191" s="456"/>
      <c r="AB191" s="456"/>
      <c r="AC191" s="456"/>
      <c r="AD191" s="456"/>
      <c r="AE191" s="456"/>
      <c r="AF191" s="456"/>
      <c r="AG191" s="456"/>
      <c r="AH191" s="456"/>
      <c r="AI191" s="456"/>
      <c r="AJ191" s="456"/>
      <c r="AK191" s="456"/>
      <c r="AL191" s="456"/>
      <c r="AM191" s="456"/>
      <c r="AN191" s="456"/>
      <c r="AO191" s="456"/>
      <c r="AP191" s="456"/>
      <c r="AQ191" s="456"/>
      <c r="AR191" s="456"/>
      <c r="AS191" s="456"/>
      <c r="AT191" s="456"/>
      <c r="AU191" s="456"/>
      <c r="AV191" s="456"/>
      <c r="AW191" s="456"/>
      <c r="AX191" s="456"/>
      <c r="AY191" s="456"/>
      <c r="AZ191" s="456"/>
      <c r="BA191" s="456"/>
      <c r="BB191" s="456"/>
      <c r="BC191" s="456"/>
      <c r="BD191" s="456"/>
      <c r="BE191" s="456"/>
      <c r="BF191" s="456"/>
      <c r="BG191" s="456"/>
      <c r="BH191" s="456"/>
      <c r="BI191" s="456"/>
      <c r="BJ191" s="456"/>
      <c r="BK191" s="456"/>
      <c r="BL191" s="456"/>
      <c r="BM191" s="456"/>
      <c r="BN191" s="456"/>
      <c r="BO191" s="456"/>
      <c r="BP191" s="456"/>
      <c r="BQ191" s="456"/>
      <c r="BR191" s="456"/>
      <c r="BS191" s="456"/>
      <c r="BT191" s="456"/>
      <c r="BU191" s="456"/>
      <c r="BV191" s="456"/>
      <c r="BW191" s="456"/>
      <c r="BX191" s="456"/>
      <c r="BY191" s="456"/>
      <c r="BZ191" s="456"/>
      <c r="CA191" s="456"/>
      <c r="CB191" s="456"/>
      <c r="CC191" s="456"/>
      <c r="CD191" s="456"/>
      <c r="CE191" s="456"/>
      <c r="CF191" s="456"/>
      <c r="CG191" s="456"/>
      <c r="CH191" s="456"/>
      <c r="CI191" s="456"/>
      <c r="CJ191" s="456"/>
      <c r="CK191" s="456"/>
      <c r="CL191" s="456"/>
      <c r="CM191" s="456"/>
      <c r="CN191" s="456"/>
      <c r="CO191" s="456"/>
      <c r="CP191" s="456"/>
      <c r="CQ191" s="456"/>
      <c r="CR191" s="456"/>
      <c r="CS191" s="456"/>
      <c r="CT191" s="456"/>
      <c r="CU191" s="456"/>
      <c r="CV191" s="456"/>
      <c r="CW191" s="456"/>
      <c r="CX191" s="456"/>
      <c r="CY191" s="456"/>
      <c r="CZ191" s="456"/>
      <c r="DA191" s="456"/>
      <c r="DB191" s="456"/>
      <c r="DC191" s="456"/>
      <c r="DD191" s="456"/>
      <c r="DE191" s="456"/>
      <c r="DF191" s="456"/>
      <c r="DG191" s="456"/>
      <c r="DH191" s="456"/>
      <c r="DI191" s="456"/>
      <c r="DJ191" s="456"/>
      <c r="DK191" s="456"/>
      <c r="DL191" s="456"/>
      <c r="DM191" s="456"/>
      <c r="DN191" s="456"/>
      <c r="DO191" s="456"/>
      <c r="DP191" s="456"/>
      <c r="DQ191" s="456"/>
      <c r="DR191" s="456"/>
      <c r="DS191" s="456"/>
      <c r="DT191" s="456"/>
      <c r="DU191" s="456"/>
      <c r="DV191" s="456"/>
      <c r="DW191" s="456"/>
      <c r="DX191" s="456"/>
      <c r="DY191" s="456"/>
      <c r="DZ191" s="456"/>
      <c r="EA191" s="456"/>
      <c r="EB191" s="456"/>
      <c r="EC191" s="456"/>
      <c r="ED191" s="456"/>
      <c r="EE191" s="456"/>
      <c r="EF191" s="456"/>
      <c r="EG191" s="456"/>
      <c r="EH191" s="456"/>
      <c r="EI191" s="456"/>
      <c r="EJ191" s="456"/>
      <c r="EK191" s="456"/>
      <c r="EL191" s="456"/>
      <c r="EM191" s="456"/>
      <c r="EN191" s="456"/>
      <c r="EO191" s="456"/>
      <c r="EP191" s="456"/>
      <c r="EQ191" s="456"/>
      <c r="ER191" s="456"/>
      <c r="ES191" s="456"/>
      <c r="ET191" s="456"/>
      <c r="EU191" s="456"/>
      <c r="EV191" s="456"/>
      <c r="EW191" s="456"/>
      <c r="EX191" s="456"/>
      <c r="EY191" s="456"/>
      <c r="EZ191" s="456"/>
      <c r="FA191" s="456"/>
      <c r="FB191" s="456"/>
      <c r="FC191" s="456"/>
      <c r="FD191" s="456"/>
      <c r="FE191" s="456"/>
      <c r="FF191" s="456"/>
      <c r="FG191" s="456"/>
      <c r="FH191" s="456"/>
      <c r="FI191" s="456"/>
      <c r="FJ191" s="456"/>
      <c r="FK191" s="456"/>
      <c r="FL191" s="456"/>
      <c r="FM191" s="456"/>
      <c r="FN191" s="456"/>
      <c r="FO191" s="456"/>
      <c r="FP191" s="456"/>
      <c r="FQ191" s="456"/>
      <c r="FR191" s="456"/>
      <c r="FS191" s="456"/>
      <c r="FT191" s="456"/>
      <c r="FU191" s="456"/>
      <c r="FV191" s="456"/>
      <c r="FW191" s="456"/>
      <c r="FX191" s="456"/>
      <c r="FY191" s="456"/>
      <c r="FZ191" s="456"/>
      <c r="GA191" s="456"/>
      <c r="GB191" s="456"/>
      <c r="GC191" s="456"/>
      <c r="GD191" s="456"/>
      <c r="GE191" s="456"/>
      <c r="GF191" s="456"/>
      <c r="GG191" s="456"/>
      <c r="GH191" s="456"/>
      <c r="GI191" s="456"/>
      <c r="GJ191" s="456"/>
      <c r="GK191" s="456"/>
      <c r="GL191" s="456"/>
      <c r="GM191" s="456"/>
      <c r="GN191" s="456"/>
      <c r="GO191" s="456"/>
      <c r="GP191" s="456"/>
      <c r="GQ191" s="456"/>
      <c r="GR191" s="456"/>
      <c r="GS191" s="456"/>
      <c r="GT191" s="456"/>
      <c r="GU191" s="456"/>
      <c r="GV191" s="456"/>
      <c r="GW191" s="456"/>
      <c r="GX191" s="456"/>
      <c r="GY191" s="456"/>
      <c r="GZ191" s="456"/>
      <c r="HA191" s="456"/>
      <c r="HB191" s="456"/>
      <c r="HC191" s="456"/>
      <c r="HD191" s="456"/>
      <c r="HE191" s="456"/>
      <c r="HF191" s="456"/>
      <c r="HG191" s="456"/>
      <c r="HH191" s="456"/>
      <c r="HI191" s="456"/>
      <c r="HJ191" s="456"/>
      <c r="HK191" s="456"/>
      <c r="HL191" s="456"/>
      <c r="HM191" s="456"/>
      <c r="HN191" s="456"/>
      <c r="HO191" s="456"/>
      <c r="HP191" s="456"/>
      <c r="HQ191" s="456"/>
      <c r="HR191" s="456"/>
      <c r="HS191" s="456"/>
      <c r="HT191" s="456"/>
      <c r="HU191" s="456"/>
      <c r="HV191" s="456"/>
      <c r="HW191" s="456"/>
      <c r="HX191" s="456"/>
      <c r="HY191" s="456"/>
      <c r="HZ191" s="456"/>
      <c r="IA191" s="456"/>
      <c r="IB191" s="456"/>
      <c r="IC191" s="456"/>
      <c r="ID191" s="456"/>
      <c r="IE191" s="456"/>
      <c r="IF191" s="456"/>
      <c r="IG191" s="456"/>
      <c r="IH191" s="456"/>
      <c r="II191" s="456"/>
      <c r="IJ191" s="456"/>
      <c r="IK191" s="456"/>
      <c r="IL191" s="456"/>
      <c r="IM191" s="456"/>
    </row>
    <row r="192" spans="6:247" x14ac:dyDescent="0.2">
      <c r="F192" s="456"/>
      <c r="G192" s="456"/>
      <c r="H192" s="456"/>
      <c r="I192" s="456"/>
      <c r="J192" s="456"/>
      <c r="K192" s="456"/>
      <c r="L192" s="456"/>
      <c r="M192" s="456"/>
      <c r="N192" s="456"/>
      <c r="O192" s="456"/>
      <c r="P192" s="456"/>
      <c r="Q192" s="456"/>
      <c r="R192" s="456"/>
      <c r="S192" s="456"/>
      <c r="T192" s="456"/>
      <c r="U192" s="456"/>
      <c r="V192" s="456"/>
      <c r="W192" s="456"/>
      <c r="X192" s="456"/>
      <c r="Y192" s="456"/>
      <c r="Z192" s="456"/>
      <c r="AA192" s="456"/>
      <c r="AB192" s="456"/>
      <c r="AC192" s="456"/>
      <c r="AD192" s="456"/>
      <c r="AE192" s="456"/>
      <c r="AF192" s="456"/>
      <c r="AG192" s="456"/>
      <c r="AH192" s="456"/>
      <c r="AI192" s="456"/>
      <c r="AJ192" s="456"/>
      <c r="AK192" s="456"/>
      <c r="AL192" s="456"/>
      <c r="AM192" s="456"/>
      <c r="AN192" s="456"/>
      <c r="AO192" s="456"/>
      <c r="AP192" s="456"/>
      <c r="AQ192" s="456"/>
      <c r="AR192" s="456"/>
      <c r="AS192" s="456"/>
      <c r="AT192" s="456"/>
      <c r="AU192" s="456"/>
      <c r="AV192" s="456"/>
      <c r="AW192" s="456"/>
      <c r="AX192" s="456"/>
      <c r="AY192" s="456"/>
      <c r="AZ192" s="456"/>
      <c r="BA192" s="456"/>
      <c r="BB192" s="456"/>
      <c r="BC192" s="456"/>
      <c r="BD192" s="456"/>
      <c r="BE192" s="456"/>
      <c r="BF192" s="456"/>
      <c r="BG192" s="456"/>
      <c r="BH192" s="456"/>
      <c r="BI192" s="456"/>
      <c r="BJ192" s="456"/>
      <c r="BK192" s="456"/>
      <c r="BL192" s="456"/>
      <c r="BM192" s="456"/>
      <c r="BN192" s="456"/>
      <c r="BO192" s="456"/>
      <c r="BP192" s="456"/>
      <c r="BQ192" s="456"/>
      <c r="BR192" s="456"/>
      <c r="BS192" s="456"/>
      <c r="BT192" s="456"/>
      <c r="BU192" s="456"/>
      <c r="BV192" s="456"/>
      <c r="BW192" s="456"/>
      <c r="BX192" s="456"/>
      <c r="BY192" s="456"/>
      <c r="BZ192" s="456"/>
      <c r="CA192" s="456"/>
      <c r="CB192" s="456"/>
      <c r="CC192" s="456"/>
      <c r="CD192" s="456"/>
      <c r="CE192" s="456"/>
      <c r="CF192" s="456"/>
      <c r="CG192" s="456"/>
      <c r="CH192" s="456"/>
      <c r="CI192" s="456"/>
      <c r="CJ192" s="456"/>
      <c r="CK192" s="456"/>
      <c r="CL192" s="456"/>
      <c r="CM192" s="456"/>
      <c r="CN192" s="456"/>
      <c r="CO192" s="456"/>
      <c r="CP192" s="456"/>
      <c r="CQ192" s="456"/>
      <c r="CR192" s="456"/>
      <c r="CS192" s="456"/>
      <c r="CT192" s="456"/>
      <c r="CU192" s="456"/>
      <c r="CV192" s="456"/>
      <c r="CW192" s="456"/>
      <c r="CX192" s="456"/>
      <c r="CY192" s="456"/>
      <c r="CZ192" s="456"/>
      <c r="DA192" s="456"/>
      <c r="DB192" s="456"/>
      <c r="DC192" s="456"/>
      <c r="DD192" s="456"/>
      <c r="DE192" s="456"/>
      <c r="DF192" s="456"/>
      <c r="DG192" s="456"/>
      <c r="DH192" s="456"/>
      <c r="DI192" s="456"/>
      <c r="DJ192" s="456"/>
      <c r="DK192" s="456"/>
      <c r="DL192" s="456"/>
      <c r="DM192" s="456"/>
      <c r="DN192" s="456"/>
      <c r="DO192" s="456"/>
      <c r="DP192" s="456"/>
      <c r="DQ192" s="456"/>
      <c r="DR192" s="456"/>
      <c r="DS192" s="456"/>
      <c r="DT192" s="456"/>
      <c r="DU192" s="456"/>
      <c r="DV192" s="456"/>
      <c r="DW192" s="456"/>
      <c r="DX192" s="456"/>
      <c r="DY192" s="456"/>
      <c r="DZ192" s="456"/>
      <c r="EA192" s="456"/>
      <c r="EB192" s="456"/>
      <c r="EC192" s="456"/>
      <c r="ED192" s="456"/>
      <c r="EE192" s="456"/>
      <c r="EF192" s="456"/>
      <c r="EG192" s="456"/>
      <c r="EH192" s="456"/>
      <c r="EI192" s="456"/>
      <c r="EJ192" s="456"/>
      <c r="EK192" s="456"/>
      <c r="EL192" s="456"/>
      <c r="EM192" s="456"/>
      <c r="EN192" s="456"/>
      <c r="EO192" s="456"/>
      <c r="EP192" s="456"/>
      <c r="EQ192" s="456"/>
      <c r="ER192" s="456"/>
      <c r="ES192" s="456"/>
      <c r="ET192" s="456"/>
      <c r="EU192" s="456"/>
      <c r="EV192" s="456"/>
      <c r="EW192" s="456"/>
      <c r="EX192" s="456"/>
      <c r="EY192" s="456"/>
      <c r="EZ192" s="456"/>
      <c r="FA192" s="456"/>
      <c r="FB192" s="456"/>
      <c r="FC192" s="456"/>
      <c r="FD192" s="456"/>
      <c r="FE192" s="456"/>
      <c r="FF192" s="456"/>
      <c r="FG192" s="456"/>
      <c r="FH192" s="456"/>
      <c r="FI192" s="456"/>
      <c r="FJ192" s="456"/>
      <c r="FK192" s="456"/>
      <c r="FL192" s="456"/>
      <c r="FM192" s="456"/>
      <c r="FN192" s="456"/>
      <c r="FO192" s="456"/>
      <c r="FP192" s="456"/>
      <c r="FQ192" s="456"/>
      <c r="FR192" s="456"/>
      <c r="FS192" s="456"/>
      <c r="FT192" s="456"/>
      <c r="FU192" s="456"/>
      <c r="FV192" s="456"/>
      <c r="FW192" s="456"/>
      <c r="FX192" s="456"/>
      <c r="FY192" s="456"/>
      <c r="FZ192" s="456"/>
      <c r="GA192" s="456"/>
      <c r="GB192" s="456"/>
      <c r="GC192" s="456"/>
      <c r="GD192" s="456"/>
      <c r="GE192" s="456"/>
      <c r="GF192" s="456"/>
      <c r="GG192" s="456"/>
      <c r="GH192" s="456"/>
      <c r="GI192" s="456"/>
      <c r="GJ192" s="456"/>
      <c r="GK192" s="456"/>
      <c r="GL192" s="456"/>
      <c r="GM192" s="456"/>
      <c r="GN192" s="456"/>
      <c r="GO192" s="456"/>
      <c r="GP192" s="456"/>
      <c r="GQ192" s="456"/>
      <c r="GR192" s="456"/>
      <c r="GS192" s="456"/>
      <c r="GT192" s="456"/>
      <c r="GU192" s="456"/>
      <c r="GV192" s="456"/>
      <c r="GW192" s="456"/>
      <c r="GX192" s="456"/>
      <c r="GY192" s="456"/>
      <c r="GZ192" s="456"/>
      <c r="HA192" s="456"/>
      <c r="HB192" s="456"/>
      <c r="HC192" s="456"/>
      <c r="HD192" s="456"/>
      <c r="HE192" s="456"/>
      <c r="HF192" s="456"/>
      <c r="HG192" s="456"/>
      <c r="HH192" s="456"/>
      <c r="HI192" s="456"/>
      <c r="HJ192" s="456"/>
      <c r="HK192" s="456"/>
      <c r="HL192" s="456"/>
      <c r="HM192" s="456"/>
      <c r="HN192" s="456"/>
      <c r="HO192" s="456"/>
      <c r="HP192" s="456"/>
      <c r="HQ192" s="456"/>
      <c r="HR192" s="456"/>
      <c r="HS192" s="456"/>
      <c r="HT192" s="456"/>
      <c r="HU192" s="456"/>
      <c r="HV192" s="456"/>
      <c r="HW192" s="456"/>
      <c r="HX192" s="456"/>
      <c r="HY192" s="456"/>
      <c r="HZ192" s="456"/>
      <c r="IA192" s="456"/>
      <c r="IB192" s="456"/>
      <c r="IC192" s="456"/>
      <c r="ID192" s="456"/>
      <c r="IE192" s="456"/>
      <c r="IF192" s="456"/>
      <c r="IG192" s="456"/>
      <c r="IH192" s="456"/>
      <c r="II192" s="456"/>
      <c r="IJ192" s="456"/>
      <c r="IK192" s="456"/>
      <c r="IL192" s="456"/>
      <c r="IM192" s="456"/>
    </row>
    <row r="193" spans="6:247" x14ac:dyDescent="0.2">
      <c r="F193" s="456"/>
      <c r="G193" s="456"/>
      <c r="H193" s="456"/>
      <c r="I193" s="456"/>
      <c r="J193" s="456"/>
      <c r="K193" s="456"/>
      <c r="L193" s="456"/>
      <c r="M193" s="456"/>
      <c r="N193" s="456"/>
      <c r="O193" s="456"/>
      <c r="P193" s="456"/>
      <c r="Q193" s="456"/>
      <c r="R193" s="456"/>
      <c r="S193" s="456"/>
      <c r="T193" s="456"/>
      <c r="U193" s="456"/>
      <c r="V193" s="456"/>
      <c r="W193" s="456"/>
      <c r="X193" s="456"/>
      <c r="Y193" s="456"/>
      <c r="Z193" s="456"/>
      <c r="AA193" s="456"/>
      <c r="AB193" s="456"/>
      <c r="AC193" s="456"/>
      <c r="AD193" s="456"/>
      <c r="AE193" s="456"/>
      <c r="AF193" s="456"/>
      <c r="AG193" s="456"/>
      <c r="AH193" s="456"/>
      <c r="AI193" s="456"/>
      <c r="AJ193" s="456"/>
      <c r="AK193" s="456"/>
      <c r="AL193" s="456"/>
      <c r="AM193" s="456"/>
      <c r="AN193" s="456"/>
      <c r="AO193" s="456"/>
      <c r="AP193" s="456"/>
      <c r="AQ193" s="456"/>
      <c r="AR193" s="456"/>
      <c r="AS193" s="456"/>
      <c r="AT193" s="456"/>
      <c r="AU193" s="456"/>
      <c r="AV193" s="456"/>
      <c r="AW193" s="456"/>
      <c r="AX193" s="456"/>
      <c r="AY193" s="456"/>
      <c r="AZ193" s="456"/>
      <c r="BA193" s="456"/>
      <c r="BB193" s="456"/>
      <c r="BC193" s="456"/>
      <c r="BD193" s="456"/>
      <c r="BE193" s="456"/>
      <c r="BF193" s="456"/>
      <c r="BG193" s="456"/>
      <c r="BH193" s="456"/>
      <c r="BI193" s="456"/>
      <c r="BJ193" s="456"/>
      <c r="BK193" s="456"/>
      <c r="BL193" s="456"/>
      <c r="BM193" s="456"/>
      <c r="BN193" s="456"/>
      <c r="BO193" s="456"/>
      <c r="BP193" s="456"/>
      <c r="BQ193" s="456"/>
      <c r="BR193" s="456"/>
      <c r="BS193" s="456"/>
      <c r="BT193" s="456"/>
      <c r="BU193" s="456"/>
      <c r="BV193" s="456"/>
      <c r="BW193" s="456"/>
      <c r="BX193" s="456"/>
      <c r="BY193" s="456"/>
      <c r="BZ193" s="456"/>
      <c r="CA193" s="456"/>
      <c r="CB193" s="456"/>
      <c r="CC193" s="456"/>
      <c r="CD193" s="456"/>
      <c r="CE193" s="456"/>
      <c r="CF193" s="456"/>
      <c r="CG193" s="456"/>
      <c r="CH193" s="456"/>
      <c r="CI193" s="456"/>
      <c r="CJ193" s="456"/>
      <c r="CK193" s="456"/>
      <c r="CL193" s="456"/>
      <c r="CM193" s="456"/>
      <c r="CN193" s="456"/>
      <c r="CO193" s="456"/>
      <c r="CP193" s="456"/>
      <c r="CQ193" s="456"/>
      <c r="CR193" s="456"/>
      <c r="CS193" s="456"/>
      <c r="CT193" s="456"/>
      <c r="CU193" s="456"/>
      <c r="CV193" s="456"/>
      <c r="CW193" s="456"/>
      <c r="CX193" s="456"/>
      <c r="CY193" s="456"/>
      <c r="CZ193" s="456"/>
      <c r="DA193" s="456"/>
      <c r="DB193" s="456"/>
      <c r="DC193" s="456"/>
      <c r="DD193" s="456"/>
      <c r="DE193" s="456"/>
      <c r="DF193" s="456"/>
      <c r="DG193" s="456"/>
      <c r="DH193" s="456"/>
      <c r="DI193" s="456"/>
      <c r="DJ193" s="456"/>
      <c r="DK193" s="456"/>
      <c r="DL193" s="456"/>
      <c r="DM193" s="456"/>
      <c r="DN193" s="456"/>
      <c r="DO193" s="456"/>
      <c r="DP193" s="456"/>
      <c r="DQ193" s="456"/>
      <c r="DR193" s="456"/>
      <c r="DS193" s="456"/>
      <c r="DT193" s="456"/>
      <c r="DU193" s="456"/>
      <c r="DV193" s="456"/>
      <c r="DW193" s="456"/>
      <c r="DX193" s="456"/>
      <c r="DY193" s="456"/>
      <c r="DZ193" s="456"/>
      <c r="EA193" s="456"/>
      <c r="EB193" s="456"/>
      <c r="EC193" s="456"/>
      <c r="ED193" s="456"/>
      <c r="EE193" s="456"/>
      <c r="EF193" s="456"/>
      <c r="EG193" s="456"/>
      <c r="EH193" s="456"/>
      <c r="EI193" s="456"/>
      <c r="EJ193" s="456"/>
      <c r="EK193" s="456"/>
      <c r="EL193" s="456"/>
      <c r="EM193" s="456"/>
      <c r="EN193" s="456"/>
      <c r="EO193" s="456"/>
      <c r="EP193" s="456"/>
      <c r="EQ193" s="456"/>
      <c r="ER193" s="456"/>
      <c r="ES193" s="456"/>
      <c r="ET193" s="456"/>
      <c r="EU193" s="456"/>
      <c r="EV193" s="456"/>
      <c r="EW193" s="456"/>
      <c r="EX193" s="456"/>
      <c r="EY193" s="456"/>
      <c r="EZ193" s="456"/>
      <c r="FA193" s="456"/>
      <c r="FB193" s="456"/>
      <c r="FC193" s="456"/>
      <c r="FD193" s="456"/>
      <c r="FE193" s="456"/>
      <c r="FF193" s="456"/>
      <c r="FG193" s="456"/>
      <c r="FH193" s="456"/>
      <c r="FI193" s="456"/>
      <c r="FJ193" s="456"/>
      <c r="FK193" s="456"/>
      <c r="FL193" s="456"/>
      <c r="FM193" s="456"/>
      <c r="FN193" s="456"/>
      <c r="FO193" s="456"/>
      <c r="FP193" s="456"/>
      <c r="FQ193" s="456"/>
      <c r="FR193" s="456"/>
      <c r="FS193" s="456"/>
      <c r="FT193" s="456"/>
      <c r="FU193" s="456"/>
      <c r="FV193" s="456"/>
      <c r="FW193" s="456"/>
      <c r="FX193" s="456"/>
      <c r="FY193" s="456"/>
      <c r="FZ193" s="456"/>
      <c r="GA193" s="456"/>
      <c r="GB193" s="456"/>
      <c r="GC193" s="456"/>
      <c r="GD193" s="456"/>
      <c r="GE193" s="456"/>
      <c r="GF193" s="456"/>
      <c r="GG193" s="456"/>
      <c r="GH193" s="456"/>
      <c r="GI193" s="456"/>
      <c r="GJ193" s="456"/>
      <c r="GK193" s="456"/>
      <c r="GL193" s="456"/>
      <c r="GM193" s="456"/>
      <c r="GN193" s="456"/>
      <c r="GO193" s="456"/>
      <c r="GP193" s="456"/>
      <c r="GQ193" s="456"/>
      <c r="GR193" s="456"/>
      <c r="GS193" s="456"/>
      <c r="GT193" s="456"/>
      <c r="GU193" s="456"/>
      <c r="GV193" s="456"/>
      <c r="GW193" s="456"/>
      <c r="GX193" s="456"/>
      <c r="GY193" s="456"/>
      <c r="GZ193" s="456"/>
      <c r="HA193" s="456"/>
      <c r="HB193" s="456"/>
      <c r="HC193" s="456"/>
      <c r="HD193" s="456"/>
      <c r="HE193" s="456"/>
      <c r="HF193" s="456"/>
      <c r="HG193" s="456"/>
      <c r="HH193" s="456"/>
      <c r="HI193" s="456"/>
      <c r="HJ193" s="456"/>
      <c r="HK193" s="456"/>
      <c r="HL193" s="456"/>
      <c r="HM193" s="456"/>
      <c r="HN193" s="456"/>
      <c r="HO193" s="456"/>
      <c r="HP193" s="456"/>
      <c r="HQ193" s="456"/>
      <c r="HR193" s="456"/>
      <c r="HS193" s="456"/>
      <c r="HT193" s="456"/>
      <c r="HU193" s="456"/>
      <c r="HV193" s="456"/>
      <c r="HW193" s="456"/>
      <c r="HX193" s="456"/>
      <c r="HY193" s="456"/>
      <c r="HZ193" s="456"/>
      <c r="IA193" s="456"/>
      <c r="IB193" s="456"/>
      <c r="IC193" s="456"/>
      <c r="ID193" s="456"/>
      <c r="IE193" s="456"/>
      <c r="IF193" s="456"/>
      <c r="IG193" s="456"/>
      <c r="IH193" s="456"/>
      <c r="II193" s="456"/>
      <c r="IJ193" s="456"/>
      <c r="IK193" s="456"/>
      <c r="IL193" s="456"/>
      <c r="IM193" s="456"/>
    </row>
    <row r="194" spans="6:247" x14ac:dyDescent="0.2">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6"/>
      <c r="AL194" s="456"/>
      <c r="AM194" s="456"/>
      <c r="AN194" s="456"/>
      <c r="AO194" s="456"/>
      <c r="AP194" s="456"/>
      <c r="AQ194" s="456"/>
      <c r="AR194" s="456"/>
      <c r="AS194" s="456"/>
      <c r="AT194" s="456"/>
      <c r="AU194" s="456"/>
      <c r="AV194" s="456"/>
      <c r="AW194" s="456"/>
      <c r="AX194" s="456"/>
      <c r="AY194" s="456"/>
      <c r="AZ194" s="456"/>
      <c r="BA194" s="456"/>
      <c r="BB194" s="456"/>
      <c r="BC194" s="456"/>
      <c r="BD194" s="456"/>
      <c r="BE194" s="456"/>
      <c r="BF194" s="456"/>
      <c r="BG194" s="456"/>
      <c r="BH194" s="456"/>
      <c r="BI194" s="456"/>
      <c r="BJ194" s="456"/>
      <c r="BK194" s="456"/>
      <c r="BL194" s="456"/>
      <c r="BM194" s="456"/>
      <c r="BN194" s="456"/>
      <c r="BO194" s="456"/>
      <c r="BP194" s="456"/>
      <c r="BQ194" s="456"/>
      <c r="BR194" s="456"/>
      <c r="BS194" s="456"/>
      <c r="BT194" s="456"/>
      <c r="BU194" s="456"/>
      <c r="BV194" s="456"/>
      <c r="BW194" s="456"/>
      <c r="BX194" s="456"/>
      <c r="BY194" s="456"/>
      <c r="BZ194" s="456"/>
      <c r="CA194" s="456"/>
      <c r="CB194" s="456"/>
      <c r="CC194" s="456"/>
      <c r="CD194" s="456"/>
      <c r="CE194" s="456"/>
      <c r="CF194" s="456"/>
      <c r="CG194" s="456"/>
      <c r="CH194" s="456"/>
      <c r="CI194" s="456"/>
      <c r="CJ194" s="456"/>
      <c r="CK194" s="456"/>
      <c r="CL194" s="456"/>
      <c r="CM194" s="456"/>
      <c r="CN194" s="456"/>
      <c r="CO194" s="456"/>
      <c r="CP194" s="456"/>
      <c r="CQ194" s="456"/>
      <c r="CR194" s="456"/>
      <c r="CS194" s="456"/>
      <c r="CT194" s="456"/>
      <c r="CU194" s="456"/>
      <c r="CV194" s="456"/>
      <c r="CW194" s="456"/>
      <c r="CX194" s="456"/>
      <c r="CY194" s="456"/>
      <c r="CZ194" s="456"/>
      <c r="DA194" s="456"/>
      <c r="DB194" s="456"/>
      <c r="DC194" s="456"/>
      <c r="DD194" s="456"/>
      <c r="DE194" s="456"/>
      <c r="DF194" s="456"/>
      <c r="DG194" s="456"/>
      <c r="DH194" s="456"/>
      <c r="DI194" s="456"/>
      <c r="DJ194" s="456"/>
      <c r="DK194" s="456"/>
      <c r="DL194" s="456"/>
      <c r="DM194" s="456"/>
      <c r="DN194" s="456"/>
      <c r="DO194" s="456"/>
      <c r="DP194" s="456"/>
      <c r="DQ194" s="456"/>
      <c r="DR194" s="456"/>
      <c r="DS194" s="456"/>
      <c r="DT194" s="456"/>
      <c r="DU194" s="456"/>
      <c r="DV194" s="456"/>
      <c r="DW194" s="456"/>
      <c r="DX194" s="456"/>
      <c r="DY194" s="456"/>
      <c r="DZ194" s="456"/>
      <c r="EA194" s="456"/>
      <c r="EB194" s="456"/>
      <c r="EC194" s="456"/>
      <c r="ED194" s="456"/>
      <c r="EE194" s="456"/>
      <c r="EF194" s="456"/>
      <c r="EG194" s="456"/>
      <c r="EH194" s="456"/>
      <c r="EI194" s="456"/>
      <c r="EJ194" s="456"/>
      <c r="EK194" s="456"/>
      <c r="EL194" s="456"/>
      <c r="EM194" s="456"/>
      <c r="EN194" s="456"/>
      <c r="EO194" s="456"/>
      <c r="EP194" s="456"/>
      <c r="EQ194" s="456"/>
      <c r="ER194" s="456"/>
      <c r="ES194" s="456"/>
      <c r="ET194" s="456"/>
      <c r="EU194" s="456"/>
      <c r="EV194" s="456"/>
      <c r="EW194" s="456"/>
      <c r="EX194" s="456"/>
      <c r="EY194" s="456"/>
      <c r="EZ194" s="456"/>
      <c r="FA194" s="456"/>
      <c r="FB194" s="456"/>
      <c r="FC194" s="456"/>
      <c r="FD194" s="456"/>
      <c r="FE194" s="456"/>
      <c r="FF194" s="456"/>
      <c r="FG194" s="456"/>
      <c r="FH194" s="456"/>
      <c r="FI194" s="456"/>
      <c r="FJ194" s="456"/>
      <c r="FK194" s="456"/>
      <c r="FL194" s="456"/>
      <c r="FM194" s="456"/>
      <c r="FN194" s="456"/>
      <c r="FO194" s="456"/>
      <c r="FP194" s="456"/>
      <c r="FQ194" s="456"/>
      <c r="FR194" s="456"/>
      <c r="FS194" s="456"/>
      <c r="FT194" s="456"/>
      <c r="FU194" s="456"/>
      <c r="FV194" s="456"/>
      <c r="FW194" s="456"/>
      <c r="FX194" s="456"/>
      <c r="FY194" s="456"/>
      <c r="FZ194" s="456"/>
      <c r="GA194" s="456"/>
      <c r="GB194" s="456"/>
      <c r="GC194" s="456"/>
      <c r="GD194" s="456"/>
      <c r="GE194" s="456"/>
      <c r="GF194" s="456"/>
      <c r="GG194" s="456"/>
      <c r="GH194" s="456"/>
      <c r="GI194" s="456"/>
      <c r="GJ194" s="456"/>
      <c r="GK194" s="456"/>
      <c r="GL194" s="456"/>
      <c r="GM194" s="456"/>
      <c r="GN194" s="456"/>
      <c r="GO194" s="456"/>
      <c r="GP194" s="456"/>
      <c r="GQ194" s="456"/>
      <c r="GR194" s="456"/>
      <c r="GS194" s="456"/>
      <c r="GT194" s="456"/>
      <c r="GU194" s="456"/>
      <c r="GV194" s="456"/>
      <c r="GW194" s="456"/>
      <c r="GX194" s="456"/>
      <c r="GY194" s="456"/>
      <c r="GZ194" s="456"/>
      <c r="HA194" s="456"/>
      <c r="HB194" s="456"/>
      <c r="HC194" s="456"/>
      <c r="HD194" s="456"/>
      <c r="HE194" s="456"/>
      <c r="HF194" s="456"/>
      <c r="HG194" s="456"/>
      <c r="HH194" s="456"/>
      <c r="HI194" s="456"/>
      <c r="HJ194" s="456"/>
      <c r="HK194" s="456"/>
      <c r="HL194" s="456"/>
      <c r="HM194" s="456"/>
      <c r="HN194" s="456"/>
      <c r="HO194" s="456"/>
      <c r="HP194" s="456"/>
      <c r="HQ194" s="456"/>
      <c r="HR194" s="456"/>
      <c r="HS194" s="456"/>
      <c r="HT194" s="456"/>
      <c r="HU194" s="456"/>
      <c r="HV194" s="456"/>
      <c r="HW194" s="456"/>
      <c r="HX194" s="456"/>
      <c r="HY194" s="456"/>
      <c r="HZ194" s="456"/>
      <c r="IA194" s="456"/>
      <c r="IB194" s="456"/>
      <c r="IC194" s="456"/>
      <c r="ID194" s="456"/>
      <c r="IE194" s="456"/>
      <c r="IF194" s="456"/>
      <c r="IG194" s="456"/>
      <c r="IH194" s="456"/>
      <c r="II194" s="456"/>
      <c r="IJ194" s="456"/>
      <c r="IK194" s="456"/>
      <c r="IL194" s="456"/>
      <c r="IM194" s="456"/>
    </row>
    <row r="195" spans="6:247" x14ac:dyDescent="0.2">
      <c r="F195" s="456"/>
      <c r="G195" s="456"/>
      <c r="H195" s="456"/>
      <c r="I195" s="456"/>
      <c r="J195" s="456"/>
      <c r="K195" s="456"/>
      <c r="L195" s="456"/>
      <c r="M195" s="456"/>
      <c r="N195" s="456"/>
      <c r="O195" s="456"/>
      <c r="P195" s="456"/>
      <c r="Q195" s="456"/>
      <c r="R195" s="456"/>
      <c r="S195" s="456"/>
      <c r="T195" s="456"/>
      <c r="U195" s="456"/>
      <c r="V195" s="456"/>
      <c r="W195" s="456"/>
      <c r="X195" s="456"/>
      <c r="Y195" s="456"/>
      <c r="Z195" s="456"/>
      <c r="AA195" s="456"/>
      <c r="AB195" s="456"/>
      <c r="AC195" s="456"/>
      <c r="AD195" s="456"/>
      <c r="AE195" s="456"/>
      <c r="AF195" s="456"/>
      <c r="AG195" s="456"/>
      <c r="AH195" s="456"/>
      <c r="AI195" s="456"/>
      <c r="AJ195" s="456"/>
      <c r="AK195" s="456"/>
      <c r="AL195" s="456"/>
      <c r="AM195" s="456"/>
      <c r="AN195" s="456"/>
      <c r="AO195" s="456"/>
      <c r="AP195" s="456"/>
      <c r="AQ195" s="456"/>
      <c r="AR195" s="456"/>
      <c r="AS195" s="456"/>
      <c r="AT195" s="456"/>
      <c r="AU195" s="456"/>
      <c r="AV195" s="456"/>
      <c r="AW195" s="456"/>
      <c r="AX195" s="456"/>
      <c r="AY195" s="456"/>
      <c r="AZ195" s="456"/>
      <c r="BA195" s="456"/>
      <c r="BB195" s="456"/>
      <c r="BC195" s="456"/>
      <c r="BD195" s="456"/>
      <c r="BE195" s="456"/>
      <c r="BF195" s="456"/>
      <c r="BG195" s="456"/>
      <c r="BH195" s="456"/>
      <c r="BI195" s="456"/>
      <c r="BJ195" s="456"/>
      <c r="BK195" s="456"/>
      <c r="BL195" s="456"/>
      <c r="BM195" s="456"/>
      <c r="BN195" s="456"/>
      <c r="BO195" s="456"/>
      <c r="BP195" s="456"/>
      <c r="BQ195" s="456"/>
      <c r="BR195" s="456"/>
      <c r="BS195" s="456"/>
      <c r="BT195" s="456"/>
      <c r="BU195" s="456"/>
      <c r="BV195" s="456"/>
      <c r="BW195" s="456"/>
      <c r="BX195" s="456"/>
      <c r="BY195" s="456"/>
      <c r="BZ195" s="456"/>
      <c r="CA195" s="456"/>
      <c r="CB195" s="456"/>
      <c r="CC195" s="456"/>
      <c r="CD195" s="456"/>
      <c r="CE195" s="456"/>
      <c r="CF195" s="456"/>
      <c r="CG195" s="456"/>
      <c r="CH195" s="456"/>
      <c r="CI195" s="456"/>
      <c r="CJ195" s="456"/>
      <c r="CK195" s="456"/>
      <c r="CL195" s="456"/>
      <c r="CM195" s="456"/>
      <c r="CN195" s="456"/>
      <c r="CO195" s="456"/>
      <c r="CP195" s="456"/>
      <c r="CQ195" s="456"/>
      <c r="CR195" s="456"/>
      <c r="CS195" s="456"/>
      <c r="CT195" s="456"/>
      <c r="CU195" s="456"/>
      <c r="CV195" s="456"/>
      <c r="CW195" s="456"/>
      <c r="CX195" s="456"/>
      <c r="CY195" s="456"/>
      <c r="CZ195" s="456"/>
      <c r="DA195" s="456"/>
      <c r="DB195" s="456"/>
      <c r="DC195" s="456"/>
      <c r="DD195" s="456"/>
      <c r="DE195" s="456"/>
      <c r="DF195" s="456"/>
      <c r="DG195" s="456"/>
      <c r="DH195" s="456"/>
      <c r="DI195" s="456"/>
      <c r="DJ195" s="456"/>
      <c r="DK195" s="456"/>
      <c r="DL195" s="456"/>
      <c r="DM195" s="456"/>
      <c r="DN195" s="456"/>
      <c r="DO195" s="456"/>
      <c r="DP195" s="456"/>
      <c r="DQ195" s="456"/>
      <c r="DR195" s="456"/>
      <c r="DS195" s="456"/>
      <c r="DT195" s="456"/>
      <c r="DU195" s="456"/>
      <c r="DV195" s="456"/>
      <c r="DW195" s="456"/>
      <c r="DX195" s="456"/>
      <c r="DY195" s="456"/>
      <c r="DZ195" s="456"/>
      <c r="EA195" s="456"/>
      <c r="EB195" s="456"/>
      <c r="EC195" s="456"/>
      <c r="ED195" s="456"/>
      <c r="EE195" s="456"/>
      <c r="EF195" s="456"/>
      <c r="EG195" s="456"/>
      <c r="EH195" s="456"/>
      <c r="EI195" s="456"/>
      <c r="EJ195" s="456"/>
      <c r="EK195" s="456"/>
      <c r="EL195" s="456"/>
      <c r="EM195" s="456"/>
      <c r="EN195" s="456"/>
      <c r="EO195" s="456"/>
      <c r="EP195" s="456"/>
      <c r="EQ195" s="456"/>
      <c r="ER195" s="456"/>
      <c r="ES195" s="456"/>
      <c r="ET195" s="456"/>
      <c r="EU195" s="456"/>
      <c r="EV195" s="456"/>
      <c r="EW195" s="456"/>
      <c r="EX195" s="456"/>
      <c r="EY195" s="456"/>
      <c r="EZ195" s="456"/>
      <c r="FA195" s="456"/>
      <c r="FB195" s="456"/>
      <c r="FC195" s="456"/>
      <c r="FD195" s="456"/>
      <c r="FE195" s="456"/>
      <c r="FF195" s="456"/>
      <c r="FG195" s="456"/>
      <c r="FH195" s="456"/>
      <c r="FI195" s="456"/>
      <c r="FJ195" s="456"/>
      <c r="FK195" s="456"/>
      <c r="FL195" s="456"/>
      <c r="FM195" s="456"/>
      <c r="FN195" s="456"/>
      <c r="FO195" s="456"/>
      <c r="FP195" s="456"/>
      <c r="FQ195" s="456"/>
      <c r="FR195" s="456"/>
      <c r="FS195" s="456"/>
      <c r="FT195" s="456"/>
      <c r="FU195" s="456"/>
      <c r="FV195" s="456"/>
      <c r="FW195" s="456"/>
      <c r="FX195" s="456"/>
      <c r="FY195" s="456"/>
      <c r="FZ195" s="456"/>
      <c r="GA195" s="456"/>
      <c r="GB195" s="456"/>
      <c r="GC195" s="456"/>
      <c r="GD195" s="456"/>
      <c r="GE195" s="456"/>
      <c r="GF195" s="456"/>
      <c r="GG195" s="456"/>
      <c r="GH195" s="456"/>
      <c r="GI195" s="456"/>
      <c r="GJ195" s="456"/>
      <c r="GK195" s="456"/>
      <c r="GL195" s="456"/>
      <c r="GM195" s="456"/>
      <c r="GN195" s="456"/>
      <c r="GO195" s="456"/>
      <c r="GP195" s="456"/>
      <c r="GQ195" s="456"/>
      <c r="GR195" s="456"/>
      <c r="GS195" s="456"/>
      <c r="GT195" s="456"/>
      <c r="GU195" s="456"/>
      <c r="GV195" s="456"/>
      <c r="GW195" s="456"/>
      <c r="GX195" s="456"/>
      <c r="GY195" s="456"/>
      <c r="GZ195" s="456"/>
      <c r="HA195" s="456"/>
      <c r="HB195" s="456"/>
      <c r="HC195" s="456"/>
      <c r="HD195" s="456"/>
      <c r="HE195" s="456"/>
      <c r="HF195" s="456"/>
      <c r="HG195" s="456"/>
      <c r="HH195" s="456"/>
      <c r="HI195" s="456"/>
      <c r="HJ195" s="456"/>
      <c r="HK195" s="456"/>
      <c r="HL195" s="456"/>
      <c r="HM195" s="456"/>
      <c r="HN195" s="456"/>
      <c r="HO195" s="456"/>
      <c r="HP195" s="456"/>
      <c r="HQ195" s="456"/>
      <c r="HR195" s="456"/>
      <c r="HS195" s="456"/>
      <c r="HT195" s="456"/>
      <c r="HU195" s="456"/>
      <c r="HV195" s="456"/>
      <c r="HW195" s="456"/>
      <c r="HX195" s="456"/>
      <c r="HY195" s="456"/>
      <c r="HZ195" s="456"/>
      <c r="IA195" s="456"/>
      <c r="IB195" s="456"/>
      <c r="IC195" s="456"/>
      <c r="ID195" s="456"/>
      <c r="IE195" s="456"/>
      <c r="IF195" s="456"/>
      <c r="IG195" s="456"/>
      <c r="IH195" s="456"/>
      <c r="II195" s="456"/>
      <c r="IJ195" s="456"/>
      <c r="IK195" s="456"/>
      <c r="IL195" s="456"/>
      <c r="IM195" s="456"/>
    </row>
    <row r="196" spans="6:247" x14ac:dyDescent="0.2">
      <c r="F196" s="456"/>
      <c r="G196" s="456"/>
      <c r="H196" s="456"/>
      <c r="I196" s="456"/>
      <c r="J196" s="456"/>
      <c r="K196" s="456"/>
      <c r="L196" s="456"/>
      <c r="M196" s="456"/>
      <c r="N196" s="456"/>
      <c r="O196" s="456"/>
      <c r="P196" s="456"/>
      <c r="Q196" s="456"/>
      <c r="R196" s="456"/>
      <c r="S196" s="456"/>
      <c r="T196" s="456"/>
      <c r="U196" s="456"/>
      <c r="V196" s="456"/>
      <c r="W196" s="456"/>
      <c r="X196" s="456"/>
      <c r="Y196" s="456"/>
      <c r="Z196" s="456"/>
      <c r="AA196" s="456"/>
      <c r="AB196" s="456"/>
      <c r="AC196" s="456"/>
      <c r="AD196" s="456"/>
      <c r="AE196" s="456"/>
      <c r="AF196" s="456"/>
      <c r="AG196" s="456"/>
      <c r="AH196" s="456"/>
      <c r="AI196" s="456"/>
      <c r="AJ196" s="456"/>
      <c r="AK196" s="456"/>
      <c r="AL196" s="456"/>
      <c r="AM196" s="456"/>
      <c r="AN196" s="456"/>
      <c r="AO196" s="456"/>
      <c r="AP196" s="456"/>
      <c r="AQ196" s="456"/>
      <c r="AR196" s="456"/>
      <c r="AS196" s="456"/>
      <c r="AT196" s="456"/>
      <c r="AU196" s="456"/>
      <c r="AV196" s="456"/>
      <c r="AW196" s="456"/>
      <c r="AX196" s="456"/>
      <c r="AY196" s="456"/>
      <c r="AZ196" s="456"/>
      <c r="BA196" s="456"/>
      <c r="BB196" s="456"/>
      <c r="BC196" s="456"/>
      <c r="BD196" s="456"/>
      <c r="BE196" s="456"/>
      <c r="BF196" s="456"/>
      <c r="BG196" s="456"/>
      <c r="BH196" s="456"/>
      <c r="BI196" s="456"/>
      <c r="BJ196" s="456"/>
      <c r="BK196" s="456"/>
      <c r="BL196" s="456"/>
      <c r="BM196" s="456"/>
      <c r="BN196" s="456"/>
      <c r="BO196" s="456"/>
      <c r="BP196" s="456"/>
      <c r="BQ196" s="456"/>
      <c r="BR196" s="456"/>
      <c r="BS196" s="456"/>
      <c r="BT196" s="456"/>
      <c r="BU196" s="456"/>
      <c r="BV196" s="456"/>
      <c r="BW196" s="456"/>
      <c r="BX196" s="456"/>
      <c r="BY196" s="456"/>
      <c r="BZ196" s="456"/>
      <c r="CA196" s="456"/>
      <c r="CB196" s="456"/>
      <c r="CC196" s="456"/>
      <c r="CD196" s="456"/>
      <c r="CE196" s="456"/>
      <c r="CF196" s="456"/>
      <c r="CG196" s="456"/>
      <c r="CH196" s="456"/>
      <c r="CI196" s="456"/>
      <c r="CJ196" s="456"/>
      <c r="CK196" s="456"/>
      <c r="CL196" s="456"/>
      <c r="CM196" s="456"/>
      <c r="CN196" s="456"/>
      <c r="CO196" s="456"/>
      <c r="CP196" s="456"/>
      <c r="CQ196" s="456"/>
      <c r="CR196" s="456"/>
      <c r="CS196" s="456"/>
      <c r="CT196" s="456"/>
      <c r="CU196" s="456"/>
      <c r="CV196" s="456"/>
      <c r="CW196" s="456"/>
      <c r="CX196" s="456"/>
      <c r="CY196" s="456"/>
      <c r="CZ196" s="456"/>
      <c r="DA196" s="456"/>
      <c r="DB196" s="456"/>
      <c r="DC196" s="456"/>
      <c r="DD196" s="456"/>
      <c r="DE196" s="456"/>
      <c r="DF196" s="456"/>
      <c r="DG196" s="456"/>
      <c r="DH196" s="456"/>
      <c r="DI196" s="456"/>
      <c r="DJ196" s="456"/>
      <c r="DK196" s="456"/>
      <c r="DL196" s="456"/>
      <c r="DM196" s="456"/>
      <c r="DN196" s="456"/>
      <c r="DO196" s="456"/>
      <c r="DP196" s="456"/>
      <c r="DQ196" s="456"/>
      <c r="DR196" s="456"/>
      <c r="DS196" s="456"/>
      <c r="DT196" s="456"/>
      <c r="DU196" s="456"/>
      <c r="DV196" s="456"/>
      <c r="DW196" s="456"/>
      <c r="DX196" s="456"/>
      <c r="DY196" s="456"/>
      <c r="DZ196" s="456"/>
      <c r="EA196" s="456"/>
      <c r="EB196" s="456"/>
      <c r="EC196" s="456"/>
      <c r="ED196" s="456"/>
      <c r="EE196" s="456"/>
      <c r="EF196" s="456"/>
      <c r="EG196" s="456"/>
      <c r="EH196" s="456"/>
      <c r="EI196" s="456"/>
      <c r="EJ196" s="456"/>
      <c r="EK196" s="456"/>
      <c r="EL196" s="456"/>
      <c r="EM196" s="456"/>
      <c r="EN196" s="456"/>
      <c r="EO196" s="456"/>
      <c r="EP196" s="456"/>
      <c r="EQ196" s="456"/>
      <c r="ER196" s="456"/>
      <c r="ES196" s="456"/>
      <c r="ET196" s="456"/>
      <c r="EU196" s="456"/>
      <c r="EV196" s="456"/>
      <c r="EW196" s="456"/>
      <c r="EX196" s="456"/>
      <c r="EY196" s="456"/>
      <c r="EZ196" s="456"/>
      <c r="FA196" s="456"/>
      <c r="FB196" s="456"/>
      <c r="FC196" s="456"/>
      <c r="FD196" s="456"/>
      <c r="FE196" s="456"/>
      <c r="FF196" s="456"/>
      <c r="FG196" s="456"/>
      <c r="FH196" s="456"/>
      <c r="FI196" s="456"/>
      <c r="FJ196" s="456"/>
      <c r="FK196" s="456"/>
      <c r="FL196" s="456"/>
      <c r="FM196" s="456"/>
      <c r="FN196" s="456"/>
      <c r="FO196" s="456"/>
      <c r="FP196" s="456"/>
      <c r="FQ196" s="456"/>
      <c r="FR196" s="456"/>
      <c r="FS196" s="456"/>
      <c r="FT196" s="456"/>
      <c r="FU196" s="456"/>
      <c r="FV196" s="456"/>
      <c r="FW196" s="456"/>
      <c r="FX196" s="456"/>
      <c r="FY196" s="456"/>
      <c r="FZ196" s="456"/>
      <c r="GA196" s="456"/>
      <c r="GB196" s="456"/>
      <c r="GC196" s="456"/>
      <c r="GD196" s="456"/>
      <c r="GE196" s="456"/>
      <c r="GF196" s="456"/>
      <c r="GG196" s="456"/>
      <c r="GH196" s="456"/>
      <c r="GI196" s="456"/>
      <c r="GJ196" s="456"/>
      <c r="GK196" s="456"/>
      <c r="GL196" s="456"/>
      <c r="GM196" s="456"/>
      <c r="GN196" s="456"/>
      <c r="GO196" s="456"/>
      <c r="GP196" s="456"/>
      <c r="GQ196" s="456"/>
      <c r="GR196" s="456"/>
      <c r="GS196" s="456"/>
      <c r="GT196" s="456"/>
      <c r="GU196" s="456"/>
      <c r="GV196" s="456"/>
      <c r="GW196" s="456"/>
      <c r="GX196" s="456"/>
      <c r="GY196" s="456"/>
      <c r="GZ196" s="456"/>
      <c r="HA196" s="456"/>
      <c r="HB196" s="456"/>
      <c r="HC196" s="456"/>
      <c r="HD196" s="456"/>
      <c r="HE196" s="456"/>
      <c r="HF196" s="456"/>
      <c r="HG196" s="456"/>
      <c r="HH196" s="456"/>
      <c r="HI196" s="456"/>
      <c r="HJ196" s="456"/>
      <c r="HK196" s="456"/>
      <c r="HL196" s="456"/>
      <c r="HM196" s="456"/>
      <c r="HN196" s="456"/>
      <c r="HO196" s="456"/>
      <c r="HP196" s="456"/>
      <c r="HQ196" s="456"/>
      <c r="HR196" s="456"/>
      <c r="HS196" s="456"/>
      <c r="HT196" s="456"/>
      <c r="HU196" s="456"/>
      <c r="HV196" s="456"/>
      <c r="HW196" s="456"/>
      <c r="HX196" s="456"/>
      <c r="HY196" s="456"/>
      <c r="HZ196" s="456"/>
      <c r="IA196" s="456"/>
      <c r="IB196" s="456"/>
      <c r="IC196" s="456"/>
      <c r="ID196" s="456"/>
      <c r="IE196" s="456"/>
      <c r="IF196" s="456"/>
      <c r="IG196" s="456"/>
      <c r="IH196" s="456"/>
      <c r="II196" s="456"/>
      <c r="IJ196" s="456"/>
      <c r="IK196" s="456"/>
      <c r="IL196" s="456"/>
      <c r="IM196" s="456"/>
    </row>
    <row r="197" spans="6:247" x14ac:dyDescent="0.2">
      <c r="F197" s="456"/>
      <c r="G197" s="456"/>
      <c r="H197" s="456"/>
      <c r="I197" s="456"/>
      <c r="J197" s="456"/>
      <c r="K197" s="456"/>
      <c r="L197" s="456"/>
      <c r="M197" s="456"/>
      <c r="N197" s="456"/>
      <c r="O197" s="456"/>
      <c r="P197" s="456"/>
      <c r="Q197" s="456"/>
      <c r="R197" s="456"/>
      <c r="S197" s="456"/>
      <c r="T197" s="456"/>
      <c r="U197" s="456"/>
      <c r="V197" s="456"/>
      <c r="W197" s="456"/>
      <c r="X197" s="456"/>
      <c r="Y197" s="456"/>
      <c r="Z197" s="456"/>
      <c r="AA197" s="456"/>
      <c r="AB197" s="456"/>
      <c r="AC197" s="456"/>
      <c r="AD197" s="456"/>
      <c r="AE197" s="456"/>
      <c r="AF197" s="456"/>
      <c r="AG197" s="456"/>
      <c r="AH197" s="456"/>
      <c r="AI197" s="456"/>
      <c r="AJ197" s="456"/>
      <c r="AK197" s="456"/>
      <c r="AL197" s="456"/>
      <c r="AM197" s="456"/>
      <c r="AN197" s="456"/>
      <c r="AO197" s="456"/>
      <c r="AP197" s="456"/>
      <c r="AQ197" s="456"/>
      <c r="AR197" s="456"/>
      <c r="AS197" s="456"/>
      <c r="AT197" s="456"/>
      <c r="AU197" s="456"/>
      <c r="AV197" s="456"/>
      <c r="AW197" s="456"/>
      <c r="AX197" s="456"/>
      <c r="AY197" s="456"/>
      <c r="AZ197" s="456"/>
      <c r="BA197" s="456"/>
      <c r="BB197" s="456"/>
      <c r="BC197" s="456"/>
      <c r="BD197" s="456"/>
      <c r="BE197" s="456"/>
      <c r="BF197" s="456"/>
      <c r="BG197" s="456"/>
      <c r="BH197" s="456"/>
      <c r="BI197" s="456"/>
      <c r="BJ197" s="456"/>
      <c r="BK197" s="456"/>
      <c r="BL197" s="456"/>
      <c r="BM197" s="456"/>
      <c r="BN197" s="456"/>
      <c r="BO197" s="456"/>
      <c r="BP197" s="456"/>
      <c r="BQ197" s="456"/>
      <c r="BR197" s="456"/>
      <c r="BS197" s="456"/>
      <c r="BT197" s="456"/>
      <c r="BU197" s="456"/>
      <c r="BV197" s="456"/>
      <c r="BW197" s="456"/>
      <c r="BX197" s="456"/>
      <c r="BY197" s="456"/>
      <c r="BZ197" s="456"/>
      <c r="CA197" s="456"/>
      <c r="CB197" s="456"/>
      <c r="CC197" s="456"/>
      <c r="CD197" s="456"/>
      <c r="CE197" s="456"/>
      <c r="CF197" s="456"/>
      <c r="CG197" s="456"/>
      <c r="CH197" s="456"/>
      <c r="CI197" s="456"/>
      <c r="CJ197" s="456"/>
      <c r="CK197" s="456"/>
      <c r="CL197" s="456"/>
      <c r="CM197" s="456"/>
      <c r="CN197" s="456"/>
      <c r="CO197" s="456"/>
      <c r="CP197" s="456"/>
      <c r="CQ197" s="456"/>
      <c r="CR197" s="456"/>
      <c r="CS197" s="456"/>
      <c r="CT197" s="456"/>
      <c r="CU197" s="456"/>
      <c r="CV197" s="456"/>
      <c r="CW197" s="456"/>
      <c r="CX197" s="456"/>
      <c r="CY197" s="456"/>
      <c r="CZ197" s="456"/>
      <c r="DA197" s="456"/>
      <c r="DB197" s="456"/>
      <c r="DC197" s="456"/>
      <c r="DD197" s="456"/>
      <c r="DE197" s="456"/>
      <c r="DF197" s="456"/>
      <c r="DG197" s="456"/>
      <c r="DH197" s="456"/>
      <c r="DI197" s="456"/>
      <c r="DJ197" s="456"/>
      <c r="DK197" s="456"/>
      <c r="DL197" s="456"/>
      <c r="DM197" s="456"/>
      <c r="DN197" s="456"/>
      <c r="DO197" s="456"/>
      <c r="DP197" s="456"/>
      <c r="DQ197" s="456"/>
      <c r="DR197" s="456"/>
      <c r="DS197" s="456"/>
      <c r="DT197" s="456"/>
      <c r="DU197" s="456"/>
      <c r="DV197" s="456"/>
      <c r="DW197" s="456"/>
      <c r="DX197" s="456"/>
      <c r="DY197" s="456"/>
      <c r="DZ197" s="456"/>
      <c r="EA197" s="456"/>
      <c r="EB197" s="456"/>
      <c r="EC197" s="456"/>
      <c r="ED197" s="456"/>
      <c r="EE197" s="456"/>
      <c r="EF197" s="456"/>
      <c r="EG197" s="456"/>
      <c r="EH197" s="456"/>
      <c r="EI197" s="456"/>
      <c r="EJ197" s="456"/>
      <c r="EK197" s="456"/>
      <c r="EL197" s="456"/>
      <c r="EM197" s="456"/>
      <c r="EN197" s="456"/>
      <c r="EO197" s="456"/>
      <c r="EP197" s="456"/>
      <c r="EQ197" s="456"/>
      <c r="ER197" s="456"/>
      <c r="ES197" s="456"/>
      <c r="ET197" s="456"/>
      <c r="EU197" s="456"/>
      <c r="EV197" s="456"/>
      <c r="EW197" s="456"/>
      <c r="EX197" s="456"/>
      <c r="EY197" s="456"/>
      <c r="EZ197" s="456"/>
      <c r="FA197" s="456"/>
      <c r="FB197" s="456"/>
      <c r="FC197" s="456"/>
      <c r="FD197" s="456"/>
      <c r="FE197" s="456"/>
      <c r="FF197" s="456"/>
      <c r="FG197" s="456"/>
      <c r="FH197" s="456"/>
      <c r="FI197" s="456"/>
      <c r="FJ197" s="456"/>
      <c r="FK197" s="456"/>
      <c r="FL197" s="456"/>
      <c r="FM197" s="456"/>
      <c r="FN197" s="456"/>
      <c r="FO197" s="456"/>
      <c r="FP197" s="456"/>
      <c r="FQ197" s="456"/>
      <c r="FR197" s="456"/>
      <c r="FS197" s="456"/>
      <c r="FT197" s="456"/>
      <c r="FU197" s="456"/>
      <c r="FV197" s="456"/>
      <c r="FW197" s="456"/>
      <c r="FX197" s="456"/>
      <c r="FY197" s="456"/>
      <c r="FZ197" s="456"/>
      <c r="GA197" s="456"/>
      <c r="GB197" s="456"/>
      <c r="GC197" s="456"/>
      <c r="GD197" s="456"/>
      <c r="GE197" s="456"/>
      <c r="GF197" s="456"/>
      <c r="GG197" s="456"/>
      <c r="GH197" s="456"/>
      <c r="GI197" s="456"/>
      <c r="GJ197" s="456"/>
      <c r="GK197" s="456"/>
      <c r="GL197" s="456"/>
      <c r="GM197" s="456"/>
      <c r="GN197" s="456"/>
      <c r="GO197" s="456"/>
      <c r="GP197" s="456"/>
      <c r="GQ197" s="456"/>
      <c r="GR197" s="456"/>
      <c r="GS197" s="456"/>
      <c r="GT197" s="456"/>
      <c r="GU197" s="456"/>
      <c r="GV197" s="456"/>
      <c r="GW197" s="456"/>
      <c r="GX197" s="456"/>
      <c r="GY197" s="456"/>
      <c r="GZ197" s="456"/>
      <c r="HA197" s="456"/>
      <c r="HB197" s="456"/>
      <c r="HC197" s="456"/>
      <c r="HD197" s="456"/>
      <c r="HE197" s="456"/>
      <c r="HF197" s="456"/>
      <c r="HG197" s="456"/>
      <c r="HH197" s="456"/>
      <c r="HI197" s="456"/>
      <c r="HJ197" s="456"/>
      <c r="HK197" s="456"/>
      <c r="HL197" s="456"/>
      <c r="HM197" s="456"/>
      <c r="HN197" s="456"/>
      <c r="HO197" s="456"/>
      <c r="HP197" s="456"/>
      <c r="HQ197" s="456"/>
      <c r="HR197" s="456"/>
      <c r="HS197" s="456"/>
      <c r="HT197" s="456"/>
      <c r="HU197" s="456"/>
      <c r="HV197" s="456"/>
      <c r="HW197" s="456"/>
      <c r="HX197" s="456"/>
      <c r="HY197" s="456"/>
      <c r="HZ197" s="456"/>
      <c r="IA197" s="456"/>
      <c r="IB197" s="456"/>
      <c r="IC197" s="456"/>
      <c r="ID197" s="456"/>
      <c r="IE197" s="456"/>
      <c r="IF197" s="456"/>
      <c r="IG197" s="456"/>
      <c r="IH197" s="456"/>
      <c r="II197" s="456"/>
      <c r="IJ197" s="456"/>
      <c r="IK197" s="456"/>
      <c r="IL197" s="456"/>
      <c r="IM197" s="456"/>
    </row>
    <row r="198" spans="6:247" x14ac:dyDescent="0.2">
      <c r="F198" s="456"/>
      <c r="G198" s="456"/>
      <c r="H198" s="456"/>
      <c r="I198" s="456"/>
      <c r="J198" s="456"/>
      <c r="K198" s="456"/>
      <c r="L198" s="456"/>
      <c r="M198" s="456"/>
      <c r="N198" s="456"/>
      <c r="O198" s="456"/>
      <c r="P198" s="456"/>
      <c r="Q198" s="456"/>
      <c r="R198" s="456"/>
      <c r="S198" s="456"/>
      <c r="T198" s="456"/>
      <c r="U198" s="456"/>
      <c r="V198" s="456"/>
      <c r="W198" s="456"/>
      <c r="X198" s="456"/>
      <c r="Y198" s="456"/>
      <c r="Z198" s="456"/>
      <c r="AA198" s="456"/>
      <c r="AB198" s="456"/>
      <c r="AC198" s="456"/>
      <c r="AD198" s="456"/>
      <c r="AE198" s="456"/>
      <c r="AF198" s="456"/>
      <c r="AG198" s="456"/>
      <c r="AH198" s="456"/>
      <c r="AI198" s="456"/>
      <c r="AJ198" s="456"/>
      <c r="AK198" s="456"/>
      <c r="AL198" s="456"/>
      <c r="AM198" s="456"/>
      <c r="AN198" s="456"/>
      <c r="AO198" s="456"/>
      <c r="AP198" s="456"/>
      <c r="AQ198" s="456"/>
      <c r="AR198" s="456"/>
      <c r="AS198" s="456"/>
      <c r="AT198" s="456"/>
      <c r="AU198" s="456"/>
      <c r="AV198" s="456"/>
      <c r="AW198" s="456"/>
      <c r="AX198" s="456"/>
      <c r="AY198" s="456"/>
      <c r="AZ198" s="456"/>
      <c r="BA198" s="456"/>
      <c r="BB198" s="456"/>
      <c r="BC198" s="456"/>
      <c r="BD198" s="456"/>
      <c r="BE198" s="456"/>
      <c r="BF198" s="456"/>
      <c r="BG198" s="456"/>
      <c r="BH198" s="456"/>
      <c r="BI198" s="456"/>
      <c r="BJ198" s="456"/>
      <c r="BK198" s="456"/>
      <c r="BL198" s="456"/>
      <c r="BM198" s="456"/>
      <c r="BN198" s="456"/>
      <c r="BO198" s="456"/>
      <c r="BP198" s="456"/>
      <c r="BQ198" s="456"/>
      <c r="BR198" s="456"/>
      <c r="BS198" s="456"/>
      <c r="BT198" s="456"/>
      <c r="BU198" s="456"/>
      <c r="BV198" s="456"/>
      <c r="BW198" s="456"/>
      <c r="BX198" s="456"/>
      <c r="BY198" s="456"/>
      <c r="BZ198" s="456"/>
      <c r="CA198" s="456"/>
      <c r="CB198" s="456"/>
      <c r="CC198" s="456"/>
      <c r="CD198" s="456"/>
      <c r="CE198" s="456"/>
      <c r="CF198" s="456"/>
      <c r="CG198" s="456"/>
      <c r="CH198" s="456"/>
      <c r="CI198" s="456"/>
      <c r="CJ198" s="456"/>
      <c r="CK198" s="456"/>
      <c r="CL198" s="456"/>
      <c r="CM198" s="456"/>
      <c r="CN198" s="456"/>
      <c r="CO198" s="456"/>
      <c r="CP198" s="456"/>
      <c r="CQ198" s="456"/>
      <c r="CR198" s="456"/>
      <c r="CS198" s="456"/>
      <c r="CT198" s="456"/>
      <c r="CU198" s="456"/>
      <c r="CV198" s="456"/>
      <c r="CW198" s="456"/>
      <c r="CX198" s="456"/>
      <c r="CY198" s="456"/>
      <c r="CZ198" s="456"/>
      <c r="DA198" s="456"/>
      <c r="DB198" s="456"/>
      <c r="DC198" s="456"/>
      <c r="DD198" s="456"/>
      <c r="DE198" s="456"/>
      <c r="DF198" s="456"/>
      <c r="DG198" s="456"/>
      <c r="DH198" s="456"/>
      <c r="DI198" s="456"/>
      <c r="DJ198" s="456"/>
      <c r="DK198" s="456"/>
      <c r="DL198" s="456"/>
      <c r="DM198" s="456"/>
      <c r="DN198" s="456"/>
      <c r="DO198" s="456"/>
      <c r="DP198" s="456"/>
      <c r="DQ198" s="456"/>
      <c r="DR198" s="456"/>
      <c r="DS198" s="456"/>
      <c r="DT198" s="456"/>
      <c r="DU198" s="456"/>
      <c r="DV198" s="456"/>
      <c r="DW198" s="456"/>
      <c r="DX198" s="456"/>
      <c r="DY198" s="456"/>
      <c r="DZ198" s="456"/>
      <c r="EA198" s="456"/>
      <c r="EB198" s="456"/>
      <c r="EC198" s="456"/>
      <c r="ED198" s="456"/>
      <c r="EE198" s="456"/>
      <c r="EF198" s="456"/>
      <c r="EG198" s="456"/>
      <c r="EH198" s="456"/>
      <c r="EI198" s="456"/>
      <c r="EJ198" s="456"/>
      <c r="EK198" s="456"/>
      <c r="EL198" s="456"/>
      <c r="EM198" s="456"/>
      <c r="EN198" s="456"/>
      <c r="EO198" s="456"/>
      <c r="EP198" s="456"/>
      <c r="EQ198" s="456"/>
      <c r="ER198" s="456"/>
      <c r="ES198" s="456"/>
      <c r="ET198" s="456"/>
      <c r="EU198" s="456"/>
      <c r="EV198" s="456"/>
      <c r="EW198" s="456"/>
      <c r="EX198" s="456"/>
      <c r="EY198" s="456"/>
      <c r="EZ198" s="456"/>
      <c r="FA198" s="456"/>
      <c r="FB198" s="456"/>
      <c r="FC198" s="456"/>
      <c r="FD198" s="456"/>
      <c r="FE198" s="456"/>
      <c r="FF198" s="456"/>
      <c r="FG198" s="456"/>
      <c r="FH198" s="456"/>
      <c r="FI198" s="456"/>
      <c r="FJ198" s="456"/>
      <c r="FK198" s="456"/>
      <c r="FL198" s="456"/>
      <c r="FM198" s="456"/>
      <c r="FN198" s="456"/>
      <c r="FO198" s="456"/>
      <c r="FP198" s="456"/>
      <c r="FQ198" s="456"/>
      <c r="FR198" s="456"/>
      <c r="FS198" s="456"/>
      <c r="FT198" s="456"/>
      <c r="FU198" s="456"/>
      <c r="FV198" s="456"/>
      <c r="FW198" s="456"/>
      <c r="FX198" s="456"/>
      <c r="FY198" s="456"/>
      <c r="FZ198" s="456"/>
      <c r="GA198" s="456"/>
      <c r="GB198" s="456"/>
      <c r="GC198" s="456"/>
      <c r="GD198" s="456"/>
      <c r="GE198" s="456"/>
      <c r="GF198" s="456"/>
      <c r="GG198" s="456"/>
      <c r="GH198" s="456"/>
      <c r="GI198" s="456"/>
      <c r="GJ198" s="456"/>
      <c r="GK198" s="456"/>
      <c r="GL198" s="456"/>
      <c r="GM198" s="456"/>
      <c r="GN198" s="456"/>
      <c r="GO198" s="456"/>
      <c r="GP198" s="456"/>
      <c r="GQ198" s="456"/>
      <c r="GR198" s="456"/>
      <c r="GS198" s="456"/>
      <c r="GT198" s="456"/>
      <c r="GU198" s="456"/>
      <c r="GV198" s="456"/>
      <c r="GW198" s="456"/>
      <c r="GX198" s="456"/>
      <c r="GY198" s="456"/>
      <c r="GZ198" s="456"/>
      <c r="HA198" s="456"/>
      <c r="HB198" s="456"/>
      <c r="HC198" s="456"/>
      <c r="HD198" s="456"/>
      <c r="HE198" s="456"/>
      <c r="HF198" s="456"/>
      <c r="HG198" s="456"/>
      <c r="HH198" s="456"/>
      <c r="HI198" s="456"/>
      <c r="HJ198" s="456"/>
      <c r="HK198" s="456"/>
      <c r="HL198" s="456"/>
      <c r="HM198" s="456"/>
      <c r="HN198" s="456"/>
      <c r="HO198" s="456"/>
      <c r="HP198" s="456"/>
      <c r="HQ198" s="456"/>
      <c r="HR198" s="456"/>
      <c r="HS198" s="456"/>
      <c r="HT198" s="456"/>
      <c r="HU198" s="456"/>
      <c r="HV198" s="456"/>
      <c r="HW198" s="456"/>
      <c r="HX198" s="456"/>
      <c r="HY198" s="456"/>
      <c r="HZ198" s="456"/>
      <c r="IA198" s="456"/>
      <c r="IB198" s="456"/>
      <c r="IC198" s="456"/>
      <c r="ID198" s="456"/>
      <c r="IE198" s="456"/>
      <c r="IF198" s="456"/>
      <c r="IG198" s="456"/>
      <c r="IH198" s="456"/>
      <c r="II198" s="456"/>
      <c r="IJ198" s="456"/>
      <c r="IK198" s="456"/>
      <c r="IL198" s="456"/>
      <c r="IM198" s="456"/>
    </row>
    <row r="199" spans="6:247" x14ac:dyDescent="0.2">
      <c r="F199" s="456"/>
      <c r="G199" s="456"/>
      <c r="H199" s="456"/>
      <c r="I199" s="456"/>
      <c r="J199" s="456"/>
      <c r="K199" s="456"/>
      <c r="L199" s="456"/>
      <c r="M199" s="456"/>
      <c r="N199" s="456"/>
      <c r="O199" s="456"/>
      <c r="P199" s="456"/>
      <c r="Q199" s="456"/>
      <c r="R199" s="456"/>
      <c r="S199" s="456"/>
      <c r="T199" s="456"/>
      <c r="U199" s="456"/>
      <c r="V199" s="456"/>
      <c r="W199" s="456"/>
      <c r="X199" s="456"/>
      <c r="Y199" s="456"/>
      <c r="Z199" s="456"/>
      <c r="AA199" s="456"/>
      <c r="AB199" s="456"/>
      <c r="AC199" s="456"/>
      <c r="AD199" s="456"/>
      <c r="AE199" s="456"/>
      <c r="AF199" s="456"/>
      <c r="AG199" s="456"/>
      <c r="AH199" s="456"/>
      <c r="AI199" s="456"/>
      <c r="AJ199" s="456"/>
      <c r="AK199" s="456"/>
      <c r="AL199" s="456"/>
      <c r="AM199" s="456"/>
      <c r="AN199" s="456"/>
      <c r="AO199" s="456"/>
      <c r="AP199" s="456"/>
      <c r="AQ199" s="456"/>
      <c r="AR199" s="456"/>
      <c r="AS199" s="456"/>
      <c r="AT199" s="456"/>
      <c r="AU199" s="456"/>
      <c r="AV199" s="456"/>
      <c r="AW199" s="456"/>
      <c r="AX199" s="456"/>
      <c r="AY199" s="456"/>
      <c r="AZ199" s="456"/>
      <c r="BA199" s="456"/>
      <c r="BB199" s="456"/>
      <c r="BC199" s="456"/>
      <c r="BD199" s="456"/>
      <c r="BE199" s="456"/>
      <c r="BF199" s="456"/>
      <c r="BG199" s="456"/>
      <c r="BH199" s="456"/>
      <c r="BI199" s="456"/>
      <c r="BJ199" s="456"/>
      <c r="BK199" s="456"/>
      <c r="BL199" s="456"/>
      <c r="BM199" s="456"/>
      <c r="BN199" s="456"/>
      <c r="BO199" s="456"/>
      <c r="BP199" s="456"/>
      <c r="BQ199" s="456"/>
      <c r="BR199" s="456"/>
      <c r="BS199" s="456"/>
      <c r="BT199" s="456"/>
      <c r="BU199" s="456"/>
      <c r="BV199" s="456"/>
      <c r="BW199" s="456"/>
      <c r="BX199" s="456"/>
      <c r="BY199" s="456"/>
      <c r="BZ199" s="456"/>
      <c r="CA199" s="456"/>
      <c r="CB199" s="456"/>
      <c r="CC199" s="456"/>
      <c r="CD199" s="456"/>
      <c r="CE199" s="456"/>
      <c r="CF199" s="456"/>
      <c r="CG199" s="456"/>
      <c r="CH199" s="456"/>
      <c r="CI199" s="456"/>
      <c r="CJ199" s="456"/>
      <c r="CK199" s="456"/>
      <c r="CL199" s="456"/>
      <c r="CM199" s="456"/>
      <c r="CN199" s="456"/>
      <c r="CO199" s="456"/>
      <c r="CP199" s="456"/>
      <c r="CQ199" s="456"/>
      <c r="CR199" s="456"/>
      <c r="CS199" s="456"/>
      <c r="CT199" s="456"/>
      <c r="CU199" s="456"/>
      <c r="CV199" s="456"/>
      <c r="CW199" s="456"/>
      <c r="CX199" s="456"/>
      <c r="CY199" s="456"/>
      <c r="CZ199" s="456"/>
      <c r="DA199" s="456"/>
      <c r="DB199" s="456"/>
      <c r="DC199" s="456"/>
      <c r="DD199" s="456"/>
      <c r="DE199" s="456"/>
      <c r="DF199" s="456"/>
      <c r="DG199" s="456"/>
      <c r="DH199" s="456"/>
      <c r="DI199" s="456"/>
      <c r="DJ199" s="456"/>
      <c r="DK199" s="456"/>
      <c r="DL199" s="456"/>
      <c r="DM199" s="456"/>
      <c r="DN199" s="456"/>
      <c r="DO199" s="456"/>
      <c r="DP199" s="456"/>
      <c r="DQ199" s="456"/>
      <c r="DR199" s="456"/>
      <c r="DS199" s="456"/>
      <c r="DT199" s="456"/>
      <c r="DU199" s="456"/>
      <c r="DV199" s="456"/>
      <c r="DW199" s="456"/>
      <c r="DX199" s="456"/>
      <c r="DY199" s="456"/>
      <c r="DZ199" s="456"/>
      <c r="EA199" s="456"/>
      <c r="EB199" s="456"/>
      <c r="EC199" s="456"/>
      <c r="ED199" s="456"/>
      <c r="EE199" s="456"/>
      <c r="EF199" s="456"/>
      <c r="EG199" s="456"/>
      <c r="EH199" s="456"/>
      <c r="EI199" s="456"/>
      <c r="EJ199" s="456"/>
      <c r="EK199" s="456"/>
      <c r="EL199" s="456"/>
      <c r="EM199" s="456"/>
      <c r="EN199" s="456"/>
      <c r="EO199" s="456"/>
      <c r="EP199" s="456"/>
      <c r="EQ199" s="456"/>
      <c r="ER199" s="456"/>
      <c r="ES199" s="456"/>
      <c r="ET199" s="456"/>
      <c r="EU199" s="456"/>
      <c r="EV199" s="456"/>
      <c r="EW199" s="456"/>
      <c r="EX199" s="456"/>
      <c r="EY199" s="456"/>
      <c r="EZ199" s="456"/>
      <c r="FA199" s="456"/>
      <c r="FB199" s="456"/>
      <c r="FC199" s="456"/>
      <c r="FD199" s="456"/>
      <c r="FE199" s="456"/>
      <c r="FF199" s="456"/>
      <c r="FG199" s="456"/>
      <c r="FH199" s="456"/>
      <c r="FI199" s="456"/>
      <c r="FJ199" s="456"/>
      <c r="FK199" s="456"/>
      <c r="FL199" s="456"/>
      <c r="FM199" s="456"/>
      <c r="FN199" s="456"/>
      <c r="FO199" s="456"/>
      <c r="FP199" s="456"/>
      <c r="FQ199" s="456"/>
      <c r="FR199" s="456"/>
      <c r="FS199" s="456"/>
      <c r="FT199" s="456"/>
      <c r="FU199" s="456"/>
      <c r="FV199" s="456"/>
      <c r="FW199" s="456"/>
      <c r="FX199" s="456"/>
      <c r="FY199" s="456"/>
      <c r="FZ199" s="456"/>
      <c r="GA199" s="456"/>
      <c r="GB199" s="456"/>
      <c r="GC199" s="456"/>
      <c r="GD199" s="456"/>
      <c r="GE199" s="456"/>
      <c r="GF199" s="456"/>
      <c r="GG199" s="456"/>
      <c r="GH199" s="456"/>
      <c r="GI199" s="456"/>
      <c r="GJ199" s="456"/>
      <c r="GK199" s="456"/>
      <c r="GL199" s="456"/>
      <c r="GM199" s="456"/>
      <c r="GN199" s="456"/>
      <c r="GO199" s="456"/>
      <c r="GP199" s="456"/>
      <c r="GQ199" s="456"/>
      <c r="GR199" s="456"/>
      <c r="GS199" s="456"/>
      <c r="GT199" s="456"/>
      <c r="GU199" s="456"/>
      <c r="GV199" s="456"/>
      <c r="GW199" s="456"/>
      <c r="GX199" s="456"/>
      <c r="GY199" s="456"/>
      <c r="GZ199" s="456"/>
      <c r="HA199" s="456"/>
      <c r="HB199" s="456"/>
      <c r="HC199" s="456"/>
      <c r="HD199" s="456"/>
      <c r="HE199" s="456"/>
      <c r="HF199" s="456"/>
      <c r="HG199" s="456"/>
      <c r="HH199" s="456"/>
      <c r="HI199" s="456"/>
      <c r="HJ199" s="456"/>
      <c r="HK199" s="456"/>
      <c r="HL199" s="456"/>
      <c r="HM199" s="456"/>
      <c r="HN199" s="456"/>
      <c r="HO199" s="456"/>
      <c r="HP199" s="456"/>
      <c r="HQ199" s="456"/>
      <c r="HR199" s="456"/>
      <c r="HS199" s="456"/>
      <c r="HT199" s="456"/>
      <c r="HU199" s="456"/>
      <c r="HV199" s="456"/>
      <c r="HW199" s="456"/>
      <c r="HX199" s="456"/>
      <c r="HY199" s="456"/>
      <c r="HZ199" s="456"/>
      <c r="IA199" s="456"/>
      <c r="IB199" s="456"/>
      <c r="IC199" s="456"/>
      <c r="ID199" s="456"/>
      <c r="IE199" s="456"/>
      <c r="IF199" s="456"/>
      <c r="IG199" s="456"/>
      <c r="IH199" s="456"/>
      <c r="II199" s="456"/>
      <c r="IJ199" s="456"/>
      <c r="IK199" s="456"/>
      <c r="IL199" s="456"/>
      <c r="IM199" s="456"/>
    </row>
    <row r="200" spans="6:247" x14ac:dyDescent="0.2">
      <c r="F200" s="456"/>
      <c r="G200" s="456"/>
      <c r="H200" s="456"/>
      <c r="I200" s="456"/>
      <c r="J200" s="456"/>
      <c r="K200" s="456"/>
      <c r="L200" s="456"/>
      <c r="M200" s="456"/>
      <c r="N200" s="456"/>
      <c r="O200" s="456"/>
      <c r="P200" s="456"/>
      <c r="Q200" s="456"/>
      <c r="R200" s="456"/>
      <c r="S200" s="456"/>
      <c r="T200" s="456"/>
      <c r="U200" s="456"/>
      <c r="V200" s="456"/>
      <c r="W200" s="456"/>
      <c r="X200" s="456"/>
      <c r="Y200" s="456"/>
      <c r="Z200" s="456"/>
      <c r="AA200" s="456"/>
      <c r="AB200" s="456"/>
      <c r="AC200" s="456"/>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6"/>
      <c r="AY200" s="456"/>
      <c r="AZ200" s="456"/>
      <c r="BA200" s="456"/>
      <c r="BB200" s="456"/>
      <c r="BC200" s="456"/>
      <c r="BD200" s="456"/>
      <c r="BE200" s="456"/>
      <c r="BF200" s="456"/>
      <c r="BG200" s="456"/>
      <c r="BH200" s="456"/>
      <c r="BI200" s="456"/>
      <c r="BJ200" s="456"/>
      <c r="BK200" s="456"/>
      <c r="BL200" s="456"/>
      <c r="BM200" s="456"/>
      <c r="BN200" s="456"/>
      <c r="BO200" s="456"/>
      <c r="BP200" s="456"/>
      <c r="BQ200" s="456"/>
      <c r="BR200" s="456"/>
      <c r="BS200" s="456"/>
      <c r="BT200" s="456"/>
      <c r="BU200" s="456"/>
      <c r="BV200" s="456"/>
      <c r="BW200" s="456"/>
      <c r="BX200" s="456"/>
      <c r="BY200" s="456"/>
      <c r="BZ200" s="456"/>
      <c r="CA200" s="456"/>
      <c r="CB200" s="456"/>
      <c r="CC200" s="456"/>
      <c r="CD200" s="456"/>
      <c r="CE200" s="456"/>
      <c r="CF200" s="456"/>
      <c r="CG200" s="456"/>
      <c r="CH200" s="456"/>
      <c r="CI200" s="456"/>
      <c r="CJ200" s="456"/>
      <c r="CK200" s="456"/>
      <c r="CL200" s="456"/>
      <c r="CM200" s="456"/>
      <c r="CN200" s="456"/>
      <c r="CO200" s="456"/>
      <c r="CP200" s="456"/>
      <c r="CQ200" s="456"/>
      <c r="CR200" s="456"/>
      <c r="CS200" s="456"/>
      <c r="CT200" s="456"/>
      <c r="CU200" s="456"/>
      <c r="CV200" s="456"/>
      <c r="CW200" s="456"/>
      <c r="CX200" s="456"/>
      <c r="CY200" s="456"/>
      <c r="CZ200" s="456"/>
      <c r="DA200" s="456"/>
      <c r="DB200" s="456"/>
      <c r="DC200" s="456"/>
      <c r="DD200" s="456"/>
      <c r="DE200" s="456"/>
      <c r="DF200" s="456"/>
      <c r="DG200" s="456"/>
      <c r="DH200" s="456"/>
      <c r="DI200" s="456"/>
      <c r="DJ200" s="456"/>
      <c r="DK200" s="456"/>
      <c r="DL200" s="456"/>
      <c r="DM200" s="456"/>
      <c r="DN200" s="456"/>
      <c r="DO200" s="456"/>
      <c r="DP200" s="456"/>
      <c r="DQ200" s="456"/>
      <c r="DR200" s="456"/>
      <c r="DS200" s="456"/>
      <c r="DT200" s="456"/>
      <c r="DU200" s="456"/>
      <c r="DV200" s="456"/>
      <c r="DW200" s="456"/>
      <c r="DX200" s="456"/>
      <c r="DY200" s="456"/>
      <c r="DZ200" s="456"/>
      <c r="EA200" s="456"/>
      <c r="EB200" s="456"/>
      <c r="EC200" s="456"/>
      <c r="ED200" s="456"/>
      <c r="EE200" s="456"/>
      <c r="EF200" s="456"/>
      <c r="EG200" s="456"/>
      <c r="EH200" s="456"/>
      <c r="EI200" s="456"/>
      <c r="EJ200" s="456"/>
      <c r="EK200" s="456"/>
      <c r="EL200" s="456"/>
      <c r="EM200" s="456"/>
      <c r="EN200" s="456"/>
      <c r="EO200" s="456"/>
      <c r="EP200" s="456"/>
      <c r="EQ200" s="456"/>
      <c r="ER200" s="456"/>
      <c r="ES200" s="456"/>
      <c r="ET200" s="456"/>
      <c r="EU200" s="456"/>
      <c r="EV200" s="456"/>
      <c r="EW200" s="456"/>
      <c r="EX200" s="456"/>
      <c r="EY200" s="456"/>
      <c r="EZ200" s="456"/>
      <c r="FA200" s="456"/>
      <c r="FB200" s="456"/>
      <c r="FC200" s="456"/>
      <c r="FD200" s="456"/>
      <c r="FE200" s="456"/>
      <c r="FF200" s="456"/>
      <c r="FG200" s="456"/>
      <c r="FH200" s="456"/>
      <c r="FI200" s="456"/>
      <c r="FJ200" s="456"/>
      <c r="FK200" s="456"/>
      <c r="FL200" s="456"/>
      <c r="FM200" s="456"/>
      <c r="FN200" s="456"/>
      <c r="FO200" s="456"/>
      <c r="FP200" s="456"/>
      <c r="FQ200" s="456"/>
      <c r="FR200" s="456"/>
      <c r="FS200" s="456"/>
      <c r="FT200" s="456"/>
      <c r="FU200" s="456"/>
      <c r="FV200" s="456"/>
      <c r="FW200" s="456"/>
      <c r="FX200" s="456"/>
      <c r="FY200" s="456"/>
      <c r="FZ200" s="456"/>
      <c r="GA200" s="456"/>
      <c r="GB200" s="456"/>
      <c r="GC200" s="456"/>
      <c r="GD200" s="456"/>
      <c r="GE200" s="456"/>
      <c r="GF200" s="456"/>
      <c r="GG200" s="456"/>
      <c r="GH200" s="456"/>
      <c r="GI200" s="456"/>
      <c r="GJ200" s="456"/>
      <c r="GK200" s="456"/>
      <c r="GL200" s="456"/>
      <c r="GM200" s="456"/>
      <c r="GN200" s="456"/>
      <c r="GO200" s="456"/>
      <c r="GP200" s="456"/>
      <c r="GQ200" s="456"/>
      <c r="GR200" s="456"/>
      <c r="GS200" s="456"/>
      <c r="GT200" s="456"/>
      <c r="GU200" s="456"/>
      <c r="GV200" s="456"/>
      <c r="GW200" s="456"/>
      <c r="GX200" s="456"/>
      <c r="GY200" s="456"/>
      <c r="GZ200" s="456"/>
      <c r="HA200" s="456"/>
      <c r="HB200" s="456"/>
      <c r="HC200" s="456"/>
      <c r="HD200" s="456"/>
      <c r="HE200" s="456"/>
      <c r="HF200" s="456"/>
      <c r="HG200" s="456"/>
      <c r="HH200" s="456"/>
      <c r="HI200" s="456"/>
      <c r="HJ200" s="456"/>
      <c r="HK200" s="456"/>
      <c r="HL200" s="456"/>
      <c r="HM200" s="456"/>
      <c r="HN200" s="456"/>
      <c r="HO200" s="456"/>
      <c r="HP200" s="456"/>
      <c r="HQ200" s="456"/>
      <c r="HR200" s="456"/>
      <c r="HS200" s="456"/>
      <c r="HT200" s="456"/>
      <c r="HU200" s="456"/>
      <c r="HV200" s="456"/>
      <c r="HW200" s="456"/>
      <c r="HX200" s="456"/>
      <c r="HY200" s="456"/>
      <c r="HZ200" s="456"/>
      <c r="IA200" s="456"/>
      <c r="IB200" s="456"/>
      <c r="IC200" s="456"/>
      <c r="ID200" s="456"/>
      <c r="IE200" s="456"/>
      <c r="IF200" s="456"/>
      <c r="IG200" s="456"/>
      <c r="IH200" s="456"/>
      <c r="II200" s="456"/>
      <c r="IJ200" s="456"/>
      <c r="IK200" s="456"/>
      <c r="IL200" s="456"/>
      <c r="IM200" s="456"/>
    </row>
    <row r="201" spans="6:247" x14ac:dyDescent="0.2">
      <c r="F201" s="456"/>
      <c r="G201" s="456"/>
      <c r="H201" s="456"/>
      <c r="I201" s="456"/>
      <c r="J201" s="456"/>
      <c r="K201" s="456"/>
      <c r="L201" s="456"/>
      <c r="M201" s="456"/>
      <c r="N201" s="456"/>
      <c r="O201" s="456"/>
      <c r="P201" s="456"/>
      <c r="Q201" s="456"/>
      <c r="R201" s="456"/>
      <c r="S201" s="456"/>
      <c r="T201" s="456"/>
      <c r="U201" s="456"/>
      <c r="V201" s="456"/>
      <c r="W201" s="456"/>
      <c r="X201" s="456"/>
      <c r="Y201" s="456"/>
      <c r="Z201" s="456"/>
      <c r="AA201" s="456"/>
      <c r="AB201" s="456"/>
      <c r="AC201" s="456"/>
      <c r="AD201" s="456"/>
      <c r="AE201" s="456"/>
      <c r="AF201" s="456"/>
      <c r="AG201" s="456"/>
      <c r="AH201" s="456"/>
      <c r="AI201" s="456"/>
      <c r="AJ201" s="456"/>
      <c r="AK201" s="456"/>
      <c r="AL201" s="456"/>
      <c r="AM201" s="456"/>
      <c r="AN201" s="456"/>
      <c r="AO201" s="456"/>
      <c r="AP201" s="456"/>
      <c r="AQ201" s="456"/>
      <c r="AR201" s="456"/>
      <c r="AS201" s="456"/>
      <c r="AT201" s="456"/>
      <c r="AU201" s="456"/>
      <c r="AV201" s="456"/>
      <c r="AW201" s="456"/>
      <c r="AX201" s="456"/>
      <c r="AY201" s="456"/>
      <c r="AZ201" s="456"/>
      <c r="BA201" s="456"/>
      <c r="BB201" s="456"/>
      <c r="BC201" s="456"/>
      <c r="BD201" s="456"/>
      <c r="BE201" s="456"/>
      <c r="BF201" s="456"/>
      <c r="BG201" s="456"/>
      <c r="BH201" s="456"/>
      <c r="BI201" s="456"/>
      <c r="BJ201" s="456"/>
      <c r="BK201" s="456"/>
      <c r="BL201" s="456"/>
      <c r="BM201" s="456"/>
      <c r="BN201" s="456"/>
      <c r="BO201" s="456"/>
      <c r="BP201" s="456"/>
      <c r="BQ201" s="456"/>
      <c r="BR201" s="456"/>
      <c r="BS201" s="456"/>
      <c r="BT201" s="456"/>
      <c r="BU201" s="456"/>
      <c r="BV201" s="456"/>
      <c r="BW201" s="456"/>
      <c r="BX201" s="456"/>
      <c r="BY201" s="456"/>
      <c r="BZ201" s="456"/>
      <c r="CA201" s="456"/>
      <c r="CB201" s="456"/>
      <c r="CC201" s="456"/>
      <c r="CD201" s="456"/>
      <c r="CE201" s="456"/>
      <c r="CF201" s="456"/>
      <c r="CG201" s="456"/>
      <c r="CH201" s="456"/>
      <c r="CI201" s="456"/>
      <c r="CJ201" s="456"/>
      <c r="CK201" s="456"/>
      <c r="CL201" s="456"/>
      <c r="CM201" s="456"/>
      <c r="CN201" s="456"/>
      <c r="CO201" s="456"/>
      <c r="CP201" s="456"/>
      <c r="CQ201" s="456"/>
      <c r="CR201" s="456"/>
      <c r="CS201" s="456"/>
      <c r="CT201" s="456"/>
      <c r="CU201" s="456"/>
      <c r="CV201" s="456"/>
      <c r="CW201" s="456"/>
      <c r="CX201" s="456"/>
      <c r="CY201" s="456"/>
      <c r="CZ201" s="456"/>
      <c r="DA201" s="456"/>
      <c r="DB201" s="456"/>
      <c r="DC201" s="456"/>
      <c r="DD201" s="456"/>
      <c r="DE201" s="456"/>
      <c r="DF201" s="456"/>
      <c r="DG201" s="456"/>
      <c r="DH201" s="456"/>
      <c r="DI201" s="456"/>
      <c r="DJ201" s="456"/>
      <c r="DK201" s="456"/>
      <c r="DL201" s="456"/>
      <c r="DM201" s="456"/>
      <c r="DN201" s="456"/>
      <c r="DO201" s="456"/>
      <c r="DP201" s="456"/>
      <c r="DQ201" s="456"/>
      <c r="DR201" s="456"/>
      <c r="DS201" s="456"/>
      <c r="DT201" s="456"/>
      <c r="DU201" s="456"/>
      <c r="DV201" s="456"/>
      <c r="DW201" s="456"/>
      <c r="DX201" s="456"/>
      <c r="DY201" s="456"/>
      <c r="DZ201" s="456"/>
      <c r="EA201" s="456"/>
      <c r="EB201" s="456"/>
      <c r="EC201" s="456"/>
      <c r="ED201" s="456"/>
      <c r="EE201" s="456"/>
      <c r="EF201" s="456"/>
      <c r="EG201" s="456"/>
      <c r="EH201" s="456"/>
      <c r="EI201" s="456"/>
      <c r="EJ201" s="456"/>
      <c r="EK201" s="456"/>
      <c r="EL201" s="456"/>
      <c r="EM201" s="456"/>
      <c r="EN201" s="456"/>
      <c r="EO201" s="456"/>
      <c r="EP201" s="456"/>
      <c r="EQ201" s="456"/>
      <c r="ER201" s="456"/>
      <c r="ES201" s="456"/>
      <c r="ET201" s="456"/>
      <c r="EU201" s="456"/>
      <c r="EV201" s="456"/>
      <c r="EW201" s="456"/>
      <c r="EX201" s="456"/>
      <c r="EY201" s="456"/>
      <c r="EZ201" s="456"/>
      <c r="FA201" s="456"/>
      <c r="FB201" s="456"/>
      <c r="FC201" s="456"/>
      <c r="FD201" s="456"/>
      <c r="FE201" s="456"/>
      <c r="FF201" s="456"/>
      <c r="FG201" s="456"/>
      <c r="FH201" s="456"/>
      <c r="FI201" s="456"/>
      <c r="FJ201" s="456"/>
      <c r="FK201" s="456"/>
      <c r="FL201" s="456"/>
      <c r="FM201" s="456"/>
      <c r="FN201" s="456"/>
      <c r="FO201" s="456"/>
      <c r="FP201" s="456"/>
      <c r="FQ201" s="456"/>
      <c r="FR201" s="456"/>
      <c r="FS201" s="456"/>
      <c r="FT201" s="456"/>
      <c r="FU201" s="456"/>
      <c r="FV201" s="456"/>
      <c r="FW201" s="456"/>
      <c r="FX201" s="456"/>
      <c r="FY201" s="456"/>
      <c r="FZ201" s="456"/>
      <c r="GA201" s="456"/>
      <c r="GB201" s="456"/>
      <c r="GC201" s="456"/>
      <c r="GD201" s="456"/>
      <c r="GE201" s="456"/>
      <c r="GF201" s="456"/>
      <c r="GG201" s="456"/>
      <c r="GH201" s="456"/>
      <c r="GI201" s="456"/>
      <c r="GJ201" s="456"/>
      <c r="GK201" s="456"/>
      <c r="GL201" s="456"/>
      <c r="GM201" s="456"/>
      <c r="GN201" s="456"/>
      <c r="GO201" s="456"/>
      <c r="GP201" s="456"/>
      <c r="GQ201" s="456"/>
      <c r="GR201" s="456"/>
      <c r="GS201" s="456"/>
      <c r="GT201" s="456"/>
      <c r="GU201" s="456"/>
      <c r="GV201" s="456"/>
      <c r="GW201" s="456"/>
      <c r="GX201" s="456"/>
      <c r="GY201" s="456"/>
      <c r="GZ201" s="456"/>
      <c r="HA201" s="456"/>
      <c r="HB201" s="456"/>
      <c r="HC201" s="456"/>
      <c r="HD201" s="456"/>
      <c r="HE201" s="456"/>
      <c r="HF201" s="456"/>
      <c r="HG201" s="456"/>
      <c r="HH201" s="456"/>
      <c r="HI201" s="456"/>
      <c r="HJ201" s="456"/>
      <c r="HK201" s="456"/>
      <c r="HL201" s="456"/>
      <c r="HM201" s="456"/>
      <c r="HN201" s="456"/>
      <c r="HO201" s="456"/>
      <c r="HP201" s="456"/>
      <c r="HQ201" s="456"/>
      <c r="HR201" s="456"/>
      <c r="HS201" s="456"/>
      <c r="HT201" s="456"/>
      <c r="HU201" s="456"/>
      <c r="HV201" s="456"/>
      <c r="HW201" s="456"/>
      <c r="HX201" s="456"/>
      <c r="HY201" s="456"/>
      <c r="HZ201" s="456"/>
      <c r="IA201" s="456"/>
      <c r="IB201" s="456"/>
      <c r="IC201" s="456"/>
      <c r="ID201" s="456"/>
      <c r="IE201" s="456"/>
      <c r="IF201" s="456"/>
      <c r="IG201" s="456"/>
      <c r="IH201" s="456"/>
      <c r="II201" s="456"/>
      <c r="IJ201" s="456"/>
      <c r="IK201" s="456"/>
      <c r="IL201" s="456"/>
      <c r="IM201" s="456"/>
    </row>
    <row r="202" spans="6:247" x14ac:dyDescent="0.2">
      <c r="F202" s="456"/>
      <c r="G202" s="456"/>
      <c r="H202" s="456"/>
      <c r="I202" s="456"/>
      <c r="J202" s="456"/>
      <c r="K202" s="456"/>
      <c r="L202" s="456"/>
      <c r="M202" s="456"/>
      <c r="N202" s="456"/>
      <c r="O202" s="456"/>
      <c r="P202" s="456"/>
      <c r="Q202" s="456"/>
      <c r="R202" s="456"/>
      <c r="S202" s="456"/>
      <c r="T202" s="456"/>
      <c r="U202" s="456"/>
      <c r="V202" s="456"/>
      <c r="W202" s="456"/>
      <c r="X202" s="456"/>
      <c r="Y202" s="456"/>
      <c r="Z202" s="456"/>
      <c r="AA202" s="456"/>
      <c r="AB202" s="456"/>
      <c r="AC202" s="456"/>
      <c r="AD202" s="456"/>
      <c r="AE202" s="456"/>
      <c r="AF202" s="456"/>
      <c r="AG202" s="456"/>
      <c r="AH202" s="456"/>
      <c r="AI202" s="456"/>
      <c r="AJ202" s="456"/>
      <c r="AK202" s="456"/>
      <c r="AL202" s="456"/>
      <c r="AM202" s="456"/>
      <c r="AN202" s="456"/>
      <c r="AO202" s="456"/>
      <c r="AP202" s="456"/>
      <c r="AQ202" s="456"/>
      <c r="AR202" s="456"/>
      <c r="AS202" s="456"/>
      <c r="AT202" s="456"/>
      <c r="AU202" s="456"/>
      <c r="AV202" s="456"/>
      <c r="AW202" s="456"/>
      <c r="AX202" s="456"/>
      <c r="AY202" s="456"/>
      <c r="AZ202" s="456"/>
      <c r="BA202" s="456"/>
      <c r="BB202" s="456"/>
      <c r="BC202" s="456"/>
      <c r="BD202" s="456"/>
      <c r="BE202" s="456"/>
      <c r="BF202" s="456"/>
      <c r="BG202" s="456"/>
      <c r="BH202" s="456"/>
      <c r="BI202" s="456"/>
      <c r="BJ202" s="456"/>
      <c r="BK202" s="456"/>
      <c r="BL202" s="456"/>
      <c r="BM202" s="456"/>
      <c r="BN202" s="456"/>
      <c r="BO202" s="456"/>
      <c r="BP202" s="456"/>
      <c r="BQ202" s="456"/>
      <c r="BR202" s="456"/>
      <c r="BS202" s="456"/>
      <c r="BT202" s="456"/>
      <c r="BU202" s="456"/>
      <c r="BV202" s="456"/>
      <c r="BW202" s="456"/>
      <c r="BX202" s="456"/>
      <c r="BY202" s="456"/>
      <c r="BZ202" s="456"/>
      <c r="CA202" s="456"/>
      <c r="CB202" s="456"/>
      <c r="CC202" s="456"/>
      <c r="CD202" s="456"/>
      <c r="CE202" s="456"/>
      <c r="CF202" s="456"/>
      <c r="CG202" s="456"/>
      <c r="CH202" s="456"/>
      <c r="CI202" s="456"/>
      <c r="CJ202" s="456"/>
      <c r="CK202" s="456"/>
      <c r="CL202" s="456"/>
      <c r="CM202" s="456"/>
      <c r="CN202" s="456"/>
      <c r="CO202" s="456"/>
      <c r="CP202" s="456"/>
      <c r="CQ202" s="456"/>
      <c r="CR202" s="456"/>
      <c r="CS202" s="456"/>
      <c r="CT202" s="456"/>
      <c r="CU202" s="456"/>
      <c r="CV202" s="456"/>
      <c r="CW202" s="456"/>
      <c r="CX202" s="456"/>
      <c r="CY202" s="456"/>
      <c r="CZ202" s="456"/>
      <c r="DA202" s="456"/>
      <c r="DB202" s="456"/>
      <c r="DC202" s="456"/>
      <c r="DD202" s="456"/>
      <c r="DE202" s="456"/>
      <c r="DF202" s="456"/>
      <c r="DG202" s="456"/>
      <c r="DH202" s="456"/>
      <c r="DI202" s="456"/>
      <c r="DJ202" s="456"/>
      <c r="DK202" s="456"/>
      <c r="DL202" s="456"/>
      <c r="DM202" s="456"/>
      <c r="DN202" s="456"/>
      <c r="DO202" s="456"/>
      <c r="DP202" s="456"/>
      <c r="DQ202" s="456"/>
      <c r="DR202" s="456"/>
      <c r="DS202" s="456"/>
      <c r="DT202" s="456"/>
      <c r="DU202" s="456"/>
      <c r="DV202" s="456"/>
      <c r="DW202" s="456"/>
      <c r="DX202" s="456"/>
      <c r="DY202" s="456"/>
      <c r="DZ202" s="456"/>
      <c r="EA202" s="456"/>
      <c r="EB202" s="456"/>
      <c r="EC202" s="456"/>
      <c r="ED202" s="456"/>
      <c r="EE202" s="456"/>
      <c r="EF202" s="456"/>
      <c r="EG202" s="456"/>
      <c r="EH202" s="456"/>
      <c r="EI202" s="456"/>
      <c r="EJ202" s="456"/>
      <c r="EK202" s="456"/>
      <c r="EL202" s="456"/>
      <c r="EM202" s="456"/>
      <c r="EN202" s="456"/>
      <c r="EO202" s="456"/>
      <c r="EP202" s="456"/>
      <c r="EQ202" s="456"/>
      <c r="ER202" s="456"/>
      <c r="ES202" s="456"/>
      <c r="ET202" s="456"/>
      <c r="EU202" s="456"/>
      <c r="EV202" s="456"/>
      <c r="EW202" s="456"/>
      <c r="EX202" s="456"/>
      <c r="EY202" s="456"/>
      <c r="EZ202" s="456"/>
      <c r="FA202" s="456"/>
      <c r="FB202" s="456"/>
      <c r="FC202" s="456"/>
      <c r="FD202" s="456"/>
      <c r="FE202" s="456"/>
      <c r="FF202" s="456"/>
      <c r="FG202" s="456"/>
      <c r="FH202" s="456"/>
      <c r="FI202" s="456"/>
      <c r="FJ202" s="456"/>
      <c r="FK202" s="456"/>
      <c r="FL202" s="456"/>
      <c r="FM202" s="456"/>
      <c r="FN202" s="456"/>
      <c r="FO202" s="456"/>
      <c r="FP202" s="456"/>
      <c r="FQ202" s="456"/>
      <c r="FR202" s="456"/>
      <c r="FS202" s="456"/>
      <c r="FT202" s="456"/>
      <c r="FU202" s="456"/>
      <c r="FV202" s="456"/>
      <c r="FW202" s="456"/>
      <c r="FX202" s="456"/>
      <c r="FY202" s="456"/>
      <c r="FZ202" s="456"/>
      <c r="GA202" s="456"/>
      <c r="GB202" s="456"/>
      <c r="GC202" s="456"/>
      <c r="GD202" s="456"/>
      <c r="GE202" s="456"/>
      <c r="GF202" s="456"/>
      <c r="GG202" s="456"/>
      <c r="GH202" s="456"/>
      <c r="GI202" s="456"/>
      <c r="GJ202" s="456"/>
      <c r="GK202" s="456"/>
      <c r="GL202" s="456"/>
      <c r="GM202" s="456"/>
      <c r="GN202" s="456"/>
      <c r="GO202" s="456"/>
      <c r="GP202" s="456"/>
      <c r="GQ202" s="456"/>
      <c r="GR202" s="456"/>
      <c r="GS202" s="456"/>
      <c r="GT202" s="456"/>
      <c r="GU202" s="456"/>
      <c r="GV202" s="456"/>
      <c r="GW202" s="456"/>
      <c r="GX202" s="456"/>
      <c r="GY202" s="456"/>
      <c r="GZ202" s="456"/>
      <c r="HA202" s="456"/>
      <c r="HB202" s="456"/>
      <c r="HC202" s="456"/>
      <c r="HD202" s="456"/>
      <c r="HE202" s="456"/>
      <c r="HF202" s="456"/>
      <c r="HG202" s="456"/>
      <c r="HH202" s="456"/>
      <c r="HI202" s="456"/>
      <c r="HJ202" s="456"/>
      <c r="HK202" s="456"/>
      <c r="HL202" s="456"/>
      <c r="HM202" s="456"/>
      <c r="HN202" s="456"/>
      <c r="HO202" s="456"/>
      <c r="HP202" s="456"/>
      <c r="HQ202" s="456"/>
      <c r="HR202" s="456"/>
      <c r="HS202" s="456"/>
      <c r="HT202" s="456"/>
      <c r="HU202" s="456"/>
      <c r="HV202" s="456"/>
      <c r="HW202" s="456"/>
      <c r="HX202" s="456"/>
      <c r="HY202" s="456"/>
      <c r="HZ202" s="456"/>
      <c r="IA202" s="456"/>
      <c r="IB202" s="456"/>
      <c r="IC202" s="456"/>
      <c r="ID202" s="456"/>
      <c r="IE202" s="456"/>
      <c r="IF202" s="456"/>
      <c r="IG202" s="456"/>
      <c r="IH202" s="456"/>
      <c r="II202" s="456"/>
      <c r="IJ202" s="456"/>
      <c r="IK202" s="456"/>
      <c r="IL202" s="456"/>
      <c r="IM202" s="456"/>
    </row>
    <row r="203" spans="6:247" x14ac:dyDescent="0.2">
      <c r="F203" s="456"/>
      <c r="G203" s="456"/>
      <c r="H203" s="456"/>
      <c r="I203" s="456"/>
      <c r="J203" s="456"/>
      <c r="K203" s="456"/>
      <c r="L203" s="456"/>
      <c r="M203" s="456"/>
      <c r="N203" s="456"/>
      <c r="O203" s="456"/>
      <c r="P203" s="456"/>
      <c r="Q203" s="456"/>
      <c r="R203" s="456"/>
      <c r="S203" s="456"/>
      <c r="T203" s="456"/>
      <c r="U203" s="456"/>
      <c r="V203" s="456"/>
      <c r="W203" s="456"/>
      <c r="X203" s="456"/>
      <c r="Y203" s="456"/>
      <c r="Z203" s="456"/>
      <c r="AA203" s="456"/>
      <c r="AB203" s="456"/>
      <c r="AC203" s="456"/>
      <c r="AD203" s="456"/>
      <c r="AE203" s="456"/>
      <c r="AF203" s="456"/>
      <c r="AG203" s="456"/>
      <c r="AH203" s="456"/>
      <c r="AI203" s="456"/>
      <c r="AJ203" s="456"/>
      <c r="AK203" s="456"/>
      <c r="AL203" s="456"/>
      <c r="AM203" s="456"/>
      <c r="AN203" s="456"/>
      <c r="AO203" s="456"/>
      <c r="AP203" s="456"/>
      <c r="AQ203" s="456"/>
      <c r="AR203" s="456"/>
      <c r="AS203" s="456"/>
      <c r="AT203" s="456"/>
      <c r="AU203" s="456"/>
      <c r="AV203" s="456"/>
      <c r="AW203" s="456"/>
      <c r="AX203" s="456"/>
      <c r="AY203" s="456"/>
      <c r="AZ203" s="456"/>
      <c r="BA203" s="456"/>
      <c r="BB203" s="456"/>
      <c r="BC203" s="456"/>
      <c r="BD203" s="456"/>
      <c r="BE203" s="456"/>
      <c r="BF203" s="456"/>
      <c r="BG203" s="456"/>
      <c r="BH203" s="456"/>
      <c r="BI203" s="456"/>
      <c r="BJ203" s="456"/>
      <c r="BK203" s="456"/>
      <c r="BL203" s="456"/>
      <c r="BM203" s="456"/>
      <c r="BN203" s="456"/>
      <c r="BO203" s="456"/>
      <c r="BP203" s="456"/>
      <c r="BQ203" s="456"/>
      <c r="BR203" s="456"/>
      <c r="BS203" s="456"/>
      <c r="BT203" s="456"/>
      <c r="BU203" s="456"/>
      <c r="BV203" s="456"/>
      <c r="BW203" s="456"/>
      <c r="BX203" s="456"/>
      <c r="BY203" s="456"/>
      <c r="BZ203" s="456"/>
      <c r="CA203" s="456"/>
      <c r="CB203" s="456"/>
      <c r="CC203" s="456"/>
      <c r="CD203" s="456"/>
      <c r="CE203" s="456"/>
      <c r="CF203" s="456"/>
      <c r="CG203" s="456"/>
      <c r="CH203" s="456"/>
      <c r="CI203" s="456"/>
      <c r="CJ203" s="456"/>
      <c r="CK203" s="456"/>
      <c r="CL203" s="456"/>
      <c r="CM203" s="456"/>
      <c r="CN203" s="456"/>
      <c r="CO203" s="456"/>
      <c r="CP203" s="456"/>
      <c r="CQ203" s="456"/>
      <c r="CR203" s="456"/>
      <c r="CS203" s="456"/>
      <c r="CT203" s="456"/>
      <c r="CU203" s="456"/>
      <c r="CV203" s="456"/>
      <c r="CW203" s="456"/>
      <c r="CX203" s="456"/>
      <c r="CY203" s="456"/>
      <c r="CZ203" s="456"/>
      <c r="DA203" s="456"/>
      <c r="DB203" s="456"/>
      <c r="DC203" s="456"/>
      <c r="DD203" s="456"/>
      <c r="DE203" s="456"/>
      <c r="DF203" s="456"/>
      <c r="DG203" s="456"/>
      <c r="DH203" s="456"/>
      <c r="DI203" s="456"/>
      <c r="DJ203" s="456"/>
      <c r="DK203" s="456"/>
      <c r="DL203" s="456"/>
      <c r="DM203" s="456"/>
      <c r="DN203" s="456"/>
      <c r="DO203" s="456"/>
      <c r="DP203" s="456"/>
      <c r="DQ203" s="456"/>
      <c r="DR203" s="456"/>
      <c r="DS203" s="456"/>
      <c r="DT203" s="456"/>
      <c r="DU203" s="456"/>
      <c r="DV203" s="456"/>
      <c r="DW203" s="456"/>
      <c r="DX203" s="456"/>
      <c r="DY203" s="456"/>
      <c r="DZ203" s="456"/>
      <c r="EA203" s="456"/>
      <c r="EB203" s="456"/>
      <c r="EC203" s="456"/>
      <c r="ED203" s="456"/>
      <c r="EE203" s="456"/>
      <c r="EF203" s="456"/>
      <c r="EG203" s="456"/>
      <c r="EH203" s="456"/>
      <c r="EI203" s="456"/>
      <c r="EJ203" s="456"/>
      <c r="EK203" s="456"/>
      <c r="EL203" s="456"/>
      <c r="EM203" s="456"/>
      <c r="EN203" s="456"/>
      <c r="EO203" s="456"/>
      <c r="EP203" s="456"/>
      <c r="EQ203" s="456"/>
      <c r="ER203" s="456"/>
      <c r="ES203" s="456"/>
      <c r="ET203" s="456"/>
      <c r="EU203" s="456"/>
      <c r="EV203" s="456"/>
      <c r="EW203" s="456"/>
      <c r="EX203" s="456"/>
      <c r="EY203" s="456"/>
      <c r="EZ203" s="456"/>
      <c r="FA203" s="456"/>
      <c r="FB203" s="456"/>
      <c r="FC203" s="456"/>
      <c r="FD203" s="456"/>
      <c r="FE203" s="456"/>
      <c r="FF203" s="456"/>
      <c r="FG203" s="456"/>
      <c r="FH203" s="456"/>
      <c r="FI203" s="456"/>
      <c r="FJ203" s="456"/>
      <c r="FK203" s="456"/>
      <c r="FL203" s="456"/>
      <c r="FM203" s="456"/>
      <c r="FN203" s="456"/>
      <c r="FO203" s="456"/>
      <c r="FP203" s="456"/>
      <c r="FQ203" s="456"/>
      <c r="FR203" s="456"/>
      <c r="FS203" s="456"/>
      <c r="FT203" s="456"/>
      <c r="FU203" s="456"/>
      <c r="FV203" s="456"/>
      <c r="FW203" s="456"/>
      <c r="FX203" s="456"/>
      <c r="FY203" s="456"/>
      <c r="FZ203" s="456"/>
      <c r="GA203" s="456"/>
      <c r="GB203" s="456"/>
      <c r="GC203" s="456"/>
      <c r="GD203" s="456"/>
      <c r="GE203" s="456"/>
      <c r="GF203" s="456"/>
      <c r="GG203" s="456"/>
      <c r="GH203" s="456"/>
      <c r="GI203" s="456"/>
      <c r="GJ203" s="456"/>
      <c r="GK203" s="456"/>
      <c r="GL203" s="456"/>
      <c r="GM203" s="456"/>
      <c r="GN203" s="456"/>
      <c r="GO203" s="456"/>
      <c r="GP203" s="456"/>
      <c r="GQ203" s="456"/>
      <c r="GR203" s="456"/>
      <c r="GS203" s="456"/>
      <c r="GT203" s="456"/>
      <c r="GU203" s="456"/>
      <c r="GV203" s="456"/>
      <c r="GW203" s="456"/>
      <c r="GX203" s="456"/>
      <c r="GY203" s="456"/>
      <c r="GZ203" s="456"/>
      <c r="HA203" s="456"/>
      <c r="HB203" s="456"/>
      <c r="HC203" s="456"/>
      <c r="HD203" s="456"/>
      <c r="HE203" s="456"/>
      <c r="HF203" s="456"/>
      <c r="HG203" s="456"/>
      <c r="HH203" s="456"/>
      <c r="HI203" s="456"/>
      <c r="HJ203" s="456"/>
      <c r="HK203" s="456"/>
      <c r="HL203" s="456"/>
      <c r="HM203" s="456"/>
      <c r="HN203" s="456"/>
      <c r="HO203" s="456"/>
      <c r="HP203" s="456"/>
      <c r="HQ203" s="456"/>
      <c r="HR203" s="456"/>
      <c r="HS203" s="456"/>
      <c r="HT203" s="456"/>
      <c r="HU203" s="456"/>
      <c r="HV203" s="456"/>
      <c r="HW203" s="456"/>
      <c r="HX203" s="456"/>
      <c r="HY203" s="456"/>
      <c r="HZ203" s="456"/>
      <c r="IA203" s="456"/>
      <c r="IB203" s="456"/>
      <c r="IC203" s="456"/>
      <c r="ID203" s="456"/>
      <c r="IE203" s="456"/>
      <c r="IF203" s="456"/>
      <c r="IG203" s="456"/>
      <c r="IH203" s="456"/>
      <c r="II203" s="456"/>
      <c r="IJ203" s="456"/>
      <c r="IK203" s="456"/>
      <c r="IL203" s="456"/>
      <c r="IM203" s="456"/>
    </row>
    <row r="204" spans="6:247" x14ac:dyDescent="0.2">
      <c r="F204" s="456"/>
      <c r="G204" s="456"/>
      <c r="H204" s="456"/>
      <c r="I204" s="456"/>
      <c r="J204" s="456"/>
      <c r="K204" s="456"/>
      <c r="L204" s="456"/>
      <c r="M204" s="456"/>
      <c r="N204" s="456"/>
      <c r="O204" s="456"/>
      <c r="P204" s="456"/>
      <c r="Q204" s="456"/>
      <c r="R204" s="456"/>
      <c r="S204" s="456"/>
      <c r="T204" s="456"/>
      <c r="U204" s="456"/>
      <c r="V204" s="456"/>
      <c r="W204" s="456"/>
      <c r="X204" s="456"/>
      <c r="Y204" s="456"/>
      <c r="Z204" s="456"/>
      <c r="AA204" s="456"/>
      <c r="AB204" s="456"/>
      <c r="AC204" s="456"/>
      <c r="AD204" s="456"/>
      <c r="AE204" s="456"/>
      <c r="AF204" s="456"/>
      <c r="AG204" s="456"/>
      <c r="AH204" s="456"/>
      <c r="AI204" s="456"/>
      <c r="AJ204" s="456"/>
      <c r="AK204" s="456"/>
      <c r="AL204" s="456"/>
      <c r="AM204" s="456"/>
      <c r="AN204" s="456"/>
      <c r="AO204" s="456"/>
      <c r="AP204" s="456"/>
      <c r="AQ204" s="456"/>
      <c r="AR204" s="456"/>
      <c r="AS204" s="456"/>
      <c r="AT204" s="456"/>
      <c r="AU204" s="456"/>
      <c r="AV204" s="456"/>
      <c r="AW204" s="456"/>
      <c r="AX204" s="456"/>
      <c r="AY204" s="456"/>
      <c r="AZ204" s="456"/>
      <c r="BA204" s="456"/>
      <c r="BB204" s="456"/>
      <c r="BC204" s="456"/>
      <c r="BD204" s="456"/>
      <c r="BE204" s="456"/>
      <c r="BF204" s="456"/>
      <c r="BG204" s="456"/>
      <c r="BH204" s="456"/>
      <c r="BI204" s="456"/>
      <c r="BJ204" s="456"/>
      <c r="BK204" s="456"/>
      <c r="BL204" s="456"/>
      <c r="BM204" s="456"/>
      <c r="BN204" s="456"/>
      <c r="BO204" s="456"/>
      <c r="BP204" s="456"/>
      <c r="BQ204" s="456"/>
      <c r="BR204" s="456"/>
      <c r="BS204" s="456"/>
      <c r="BT204" s="456"/>
      <c r="BU204" s="456"/>
      <c r="BV204" s="456"/>
      <c r="BW204" s="456"/>
      <c r="BX204" s="456"/>
      <c r="BY204" s="456"/>
      <c r="BZ204" s="456"/>
      <c r="CA204" s="456"/>
      <c r="CB204" s="456"/>
      <c r="CC204" s="456"/>
      <c r="CD204" s="456"/>
      <c r="CE204" s="456"/>
      <c r="CF204" s="456"/>
      <c r="CG204" s="456"/>
      <c r="CH204" s="456"/>
      <c r="CI204" s="456"/>
      <c r="CJ204" s="456"/>
      <c r="CK204" s="456"/>
      <c r="CL204" s="456"/>
      <c r="CM204" s="456"/>
      <c r="CN204" s="456"/>
      <c r="CO204" s="456"/>
      <c r="CP204" s="456"/>
      <c r="CQ204" s="456"/>
      <c r="CR204" s="456"/>
      <c r="CS204" s="456"/>
      <c r="CT204" s="456"/>
      <c r="CU204" s="456"/>
      <c r="CV204" s="456"/>
      <c r="CW204" s="456"/>
      <c r="CX204" s="456"/>
      <c r="CY204" s="456"/>
      <c r="CZ204" s="456"/>
      <c r="DA204" s="456"/>
      <c r="DB204" s="456"/>
      <c r="DC204" s="456"/>
      <c r="DD204" s="456"/>
      <c r="DE204" s="456"/>
      <c r="DF204" s="456"/>
      <c r="DG204" s="456"/>
      <c r="DH204" s="456"/>
      <c r="DI204" s="456"/>
      <c r="DJ204" s="456"/>
      <c r="DK204" s="456"/>
      <c r="DL204" s="456"/>
      <c r="DM204" s="456"/>
      <c r="DN204" s="456"/>
      <c r="DO204" s="456"/>
      <c r="DP204" s="456"/>
      <c r="DQ204" s="456"/>
      <c r="DR204" s="456"/>
      <c r="DS204" s="456"/>
      <c r="DT204" s="456"/>
      <c r="DU204" s="456"/>
      <c r="DV204" s="456"/>
      <c r="DW204" s="456"/>
      <c r="DX204" s="456"/>
      <c r="DY204" s="456"/>
      <c r="DZ204" s="456"/>
      <c r="EA204" s="456"/>
      <c r="EB204" s="456"/>
      <c r="EC204" s="456"/>
      <c r="ED204" s="456"/>
      <c r="EE204" s="456"/>
      <c r="EF204" s="456"/>
      <c r="EG204" s="456"/>
      <c r="EH204" s="456"/>
      <c r="EI204" s="456"/>
      <c r="EJ204" s="456"/>
      <c r="EK204" s="456"/>
      <c r="EL204" s="456"/>
      <c r="EM204" s="456"/>
      <c r="EN204" s="456"/>
      <c r="EO204" s="456"/>
      <c r="EP204" s="456"/>
      <c r="EQ204" s="456"/>
      <c r="ER204" s="456"/>
      <c r="ES204" s="456"/>
      <c r="ET204" s="456"/>
      <c r="EU204" s="456"/>
      <c r="EV204" s="456"/>
      <c r="EW204" s="456"/>
      <c r="EX204" s="456"/>
      <c r="EY204" s="456"/>
      <c r="EZ204" s="456"/>
      <c r="FA204" s="456"/>
      <c r="FB204" s="456"/>
      <c r="FC204" s="456"/>
      <c r="FD204" s="456"/>
      <c r="FE204" s="456"/>
      <c r="FF204" s="456"/>
      <c r="FG204" s="456"/>
      <c r="FH204" s="456"/>
      <c r="FI204" s="456"/>
      <c r="FJ204" s="456"/>
      <c r="FK204" s="456"/>
      <c r="FL204" s="456"/>
      <c r="FM204" s="456"/>
      <c r="FN204" s="456"/>
      <c r="FO204" s="456"/>
      <c r="FP204" s="456"/>
      <c r="FQ204" s="456"/>
      <c r="FR204" s="456"/>
      <c r="FS204" s="456"/>
      <c r="FT204" s="456"/>
      <c r="FU204" s="456"/>
      <c r="FV204" s="456"/>
      <c r="FW204" s="456"/>
      <c r="FX204" s="456"/>
      <c r="FY204" s="456"/>
      <c r="FZ204" s="456"/>
      <c r="GA204" s="456"/>
      <c r="GB204" s="456"/>
      <c r="GC204" s="456"/>
      <c r="GD204" s="456"/>
      <c r="GE204" s="456"/>
      <c r="GF204" s="456"/>
      <c r="GG204" s="456"/>
      <c r="GH204" s="456"/>
      <c r="GI204" s="456"/>
      <c r="GJ204" s="456"/>
      <c r="GK204" s="456"/>
      <c r="GL204" s="456"/>
      <c r="GM204" s="456"/>
      <c r="GN204" s="456"/>
      <c r="GO204" s="456"/>
      <c r="GP204" s="456"/>
      <c r="GQ204" s="456"/>
      <c r="GR204" s="456"/>
      <c r="GS204" s="456"/>
      <c r="GT204" s="456"/>
      <c r="GU204" s="456"/>
      <c r="GV204" s="456"/>
      <c r="GW204" s="456"/>
      <c r="GX204" s="456"/>
      <c r="GY204" s="456"/>
      <c r="GZ204" s="456"/>
      <c r="HA204" s="456"/>
      <c r="HB204" s="456"/>
      <c r="HC204" s="456"/>
      <c r="HD204" s="456"/>
      <c r="HE204" s="456"/>
      <c r="HF204" s="456"/>
      <c r="HG204" s="456"/>
      <c r="HH204" s="456"/>
      <c r="HI204" s="456"/>
      <c r="HJ204" s="456"/>
      <c r="HK204" s="456"/>
      <c r="HL204" s="456"/>
      <c r="HM204" s="456"/>
      <c r="HN204" s="456"/>
      <c r="HO204" s="456"/>
      <c r="HP204" s="456"/>
      <c r="HQ204" s="456"/>
      <c r="HR204" s="456"/>
      <c r="HS204" s="456"/>
      <c r="HT204" s="456"/>
      <c r="HU204" s="456"/>
      <c r="HV204" s="456"/>
      <c r="HW204" s="456"/>
      <c r="HX204" s="456"/>
      <c r="HY204" s="456"/>
      <c r="HZ204" s="456"/>
      <c r="IA204" s="456"/>
      <c r="IB204" s="456"/>
      <c r="IC204" s="456"/>
      <c r="ID204" s="456"/>
      <c r="IE204" s="456"/>
      <c r="IF204" s="456"/>
      <c r="IG204" s="456"/>
      <c r="IH204" s="456"/>
      <c r="II204" s="456"/>
      <c r="IJ204" s="456"/>
      <c r="IK204" s="456"/>
      <c r="IL204" s="456"/>
      <c r="IM204" s="456"/>
    </row>
    <row r="205" spans="6:247" x14ac:dyDescent="0.2">
      <c r="F205" s="456"/>
      <c r="G205" s="456"/>
      <c r="H205" s="456"/>
      <c r="I205" s="456"/>
      <c r="J205" s="456"/>
      <c r="K205" s="456"/>
      <c r="L205" s="456"/>
      <c r="M205" s="456"/>
      <c r="N205" s="456"/>
      <c r="O205" s="456"/>
      <c r="P205" s="456"/>
      <c r="Q205" s="456"/>
      <c r="R205" s="456"/>
      <c r="S205" s="456"/>
      <c r="T205" s="456"/>
      <c r="U205" s="456"/>
      <c r="V205" s="456"/>
      <c r="W205" s="456"/>
      <c r="X205" s="456"/>
      <c r="Y205" s="456"/>
      <c r="Z205" s="456"/>
      <c r="AA205" s="456"/>
      <c r="AB205" s="456"/>
      <c r="AC205" s="456"/>
      <c r="AD205" s="456"/>
      <c r="AE205" s="456"/>
      <c r="AF205" s="456"/>
      <c r="AG205" s="456"/>
      <c r="AH205" s="456"/>
      <c r="AI205" s="456"/>
      <c r="AJ205" s="456"/>
      <c r="AK205" s="456"/>
      <c r="AL205" s="456"/>
      <c r="AM205" s="456"/>
      <c r="AN205" s="456"/>
      <c r="AO205" s="456"/>
      <c r="AP205" s="456"/>
      <c r="AQ205" s="456"/>
      <c r="AR205" s="456"/>
      <c r="AS205" s="456"/>
      <c r="AT205" s="456"/>
      <c r="AU205" s="456"/>
      <c r="AV205" s="456"/>
      <c r="AW205" s="456"/>
      <c r="AX205" s="456"/>
      <c r="AY205" s="456"/>
      <c r="AZ205" s="456"/>
      <c r="BA205" s="456"/>
      <c r="BB205" s="456"/>
      <c r="BC205" s="456"/>
      <c r="BD205" s="456"/>
      <c r="BE205" s="456"/>
      <c r="BF205" s="456"/>
      <c r="BG205" s="456"/>
      <c r="BH205" s="456"/>
      <c r="BI205" s="456"/>
      <c r="BJ205" s="456"/>
      <c r="BK205" s="456"/>
      <c r="BL205" s="456"/>
      <c r="BM205" s="456"/>
      <c r="BN205" s="456"/>
      <c r="BO205" s="456"/>
      <c r="BP205" s="456"/>
      <c r="BQ205" s="456"/>
      <c r="BR205" s="456"/>
      <c r="BS205" s="456"/>
      <c r="BT205" s="456"/>
      <c r="BU205" s="456"/>
      <c r="BV205" s="456"/>
      <c r="BW205" s="456"/>
      <c r="BX205" s="456"/>
      <c r="BY205" s="456"/>
      <c r="BZ205" s="456"/>
      <c r="CA205" s="456"/>
      <c r="CB205" s="456"/>
      <c r="CC205" s="456"/>
      <c r="CD205" s="456"/>
      <c r="CE205" s="456"/>
      <c r="CF205" s="456"/>
      <c r="CG205" s="456"/>
      <c r="CH205" s="456"/>
      <c r="CI205" s="456"/>
      <c r="CJ205" s="456"/>
      <c r="CK205" s="456"/>
      <c r="CL205" s="456"/>
      <c r="CM205" s="456"/>
      <c r="CN205" s="456"/>
      <c r="CO205" s="456"/>
      <c r="CP205" s="456"/>
      <c r="CQ205" s="456"/>
      <c r="CR205" s="456"/>
      <c r="CS205" s="456"/>
      <c r="CT205" s="456"/>
      <c r="CU205" s="456"/>
      <c r="CV205" s="456"/>
      <c r="CW205" s="456"/>
      <c r="CX205" s="456"/>
      <c r="CY205" s="456"/>
      <c r="CZ205" s="456"/>
      <c r="DA205" s="456"/>
      <c r="DB205" s="456"/>
      <c r="DC205" s="456"/>
      <c r="DD205" s="456"/>
      <c r="DE205" s="456"/>
      <c r="DF205" s="456"/>
      <c r="DG205" s="456"/>
      <c r="DH205" s="456"/>
      <c r="DI205" s="456"/>
      <c r="DJ205" s="456"/>
      <c r="DK205" s="456"/>
      <c r="DL205" s="456"/>
      <c r="DM205" s="456"/>
      <c r="DN205" s="456"/>
      <c r="DO205" s="456"/>
      <c r="DP205" s="456"/>
      <c r="DQ205" s="456"/>
      <c r="DR205" s="456"/>
      <c r="DS205" s="456"/>
      <c r="DT205" s="456"/>
      <c r="DU205" s="456"/>
      <c r="DV205" s="456"/>
      <c r="DW205" s="456"/>
      <c r="DX205" s="456"/>
      <c r="DY205" s="456"/>
      <c r="DZ205" s="456"/>
      <c r="EA205" s="456"/>
      <c r="EB205" s="456"/>
      <c r="EC205" s="456"/>
      <c r="ED205" s="456"/>
      <c r="EE205" s="456"/>
      <c r="EF205" s="456"/>
      <c r="EG205" s="456"/>
      <c r="EH205" s="456"/>
      <c r="EI205" s="456"/>
      <c r="EJ205" s="456"/>
      <c r="EK205" s="456"/>
      <c r="EL205" s="456"/>
      <c r="EM205" s="456"/>
      <c r="EN205" s="456"/>
      <c r="EO205" s="456"/>
      <c r="EP205" s="456"/>
      <c r="EQ205" s="456"/>
      <c r="ER205" s="456"/>
      <c r="ES205" s="456"/>
      <c r="ET205" s="456"/>
      <c r="EU205" s="456"/>
      <c r="EV205" s="456"/>
      <c r="EW205" s="456"/>
      <c r="EX205" s="456"/>
      <c r="EY205" s="456"/>
      <c r="EZ205" s="456"/>
      <c r="FA205" s="456"/>
      <c r="FB205" s="456"/>
      <c r="FC205" s="456"/>
      <c r="FD205" s="456"/>
      <c r="FE205" s="456"/>
      <c r="FF205" s="456"/>
      <c r="FG205" s="456"/>
      <c r="FH205" s="456"/>
      <c r="FI205" s="456"/>
      <c r="FJ205" s="456"/>
      <c r="FK205" s="456"/>
      <c r="FL205" s="456"/>
      <c r="FM205" s="456"/>
      <c r="FN205" s="456"/>
      <c r="FO205" s="456"/>
      <c r="FP205" s="456"/>
      <c r="FQ205" s="456"/>
      <c r="FR205" s="456"/>
      <c r="FS205" s="456"/>
      <c r="FT205" s="456"/>
      <c r="FU205" s="456"/>
      <c r="FV205" s="456"/>
      <c r="FW205" s="456"/>
      <c r="FX205" s="456"/>
      <c r="FY205" s="456"/>
      <c r="FZ205" s="456"/>
      <c r="GA205" s="456"/>
      <c r="GB205" s="456"/>
      <c r="GC205" s="456"/>
      <c r="GD205" s="456"/>
      <c r="GE205" s="456"/>
      <c r="GF205" s="456"/>
      <c r="GG205" s="456"/>
      <c r="GH205" s="456"/>
      <c r="GI205" s="456"/>
      <c r="GJ205" s="456"/>
      <c r="GK205" s="456"/>
      <c r="GL205" s="456"/>
      <c r="GM205" s="456"/>
      <c r="GN205" s="456"/>
      <c r="GO205" s="456"/>
      <c r="GP205" s="456"/>
      <c r="GQ205" s="456"/>
      <c r="GR205" s="456"/>
      <c r="GS205" s="456"/>
      <c r="GT205" s="456"/>
      <c r="GU205" s="456"/>
      <c r="GV205" s="456"/>
      <c r="GW205" s="456"/>
      <c r="GX205" s="456"/>
      <c r="GY205" s="456"/>
      <c r="GZ205" s="456"/>
      <c r="HA205" s="456"/>
      <c r="HB205" s="456"/>
      <c r="HC205" s="456"/>
      <c r="HD205" s="456"/>
      <c r="HE205" s="456"/>
      <c r="HF205" s="456"/>
      <c r="HG205" s="456"/>
      <c r="HH205" s="456"/>
      <c r="HI205" s="456"/>
      <c r="HJ205" s="456"/>
      <c r="HK205" s="456"/>
      <c r="HL205" s="456"/>
      <c r="HM205" s="456"/>
      <c r="HN205" s="456"/>
      <c r="HO205" s="456"/>
      <c r="HP205" s="456"/>
      <c r="HQ205" s="456"/>
      <c r="HR205" s="456"/>
      <c r="HS205" s="456"/>
      <c r="HT205" s="456"/>
      <c r="HU205" s="456"/>
      <c r="HV205" s="456"/>
      <c r="HW205" s="456"/>
      <c r="HX205" s="456"/>
      <c r="HY205" s="456"/>
      <c r="HZ205" s="456"/>
      <c r="IA205" s="456"/>
      <c r="IB205" s="456"/>
      <c r="IC205" s="456"/>
      <c r="ID205" s="456"/>
      <c r="IE205" s="456"/>
      <c r="IF205" s="456"/>
      <c r="IG205" s="456"/>
      <c r="IH205" s="456"/>
      <c r="II205" s="456"/>
      <c r="IJ205" s="456"/>
      <c r="IK205" s="456"/>
      <c r="IL205" s="456"/>
      <c r="IM205" s="456"/>
    </row>
    <row r="206" spans="6:247" x14ac:dyDescent="0.2">
      <c r="F206" s="456"/>
      <c r="G206" s="456"/>
      <c r="H206" s="456"/>
      <c r="I206" s="456"/>
      <c r="J206" s="456"/>
      <c r="K206" s="456"/>
      <c r="L206" s="456"/>
      <c r="M206" s="456"/>
      <c r="N206" s="456"/>
      <c r="O206" s="456"/>
      <c r="P206" s="456"/>
      <c r="Q206" s="456"/>
      <c r="R206" s="456"/>
      <c r="S206" s="456"/>
      <c r="T206" s="456"/>
      <c r="U206" s="456"/>
      <c r="V206" s="456"/>
      <c r="W206" s="456"/>
      <c r="X206" s="456"/>
      <c r="Y206" s="456"/>
      <c r="Z206" s="456"/>
      <c r="AA206" s="456"/>
      <c r="AB206" s="456"/>
      <c r="AC206" s="456"/>
      <c r="AD206" s="456"/>
      <c r="AE206" s="456"/>
      <c r="AF206" s="456"/>
      <c r="AG206" s="456"/>
      <c r="AH206" s="456"/>
      <c r="AI206" s="456"/>
      <c r="AJ206" s="456"/>
      <c r="AK206" s="456"/>
      <c r="AL206" s="456"/>
      <c r="AM206" s="456"/>
      <c r="AN206" s="456"/>
      <c r="AO206" s="456"/>
      <c r="AP206" s="456"/>
      <c r="AQ206" s="456"/>
      <c r="AR206" s="456"/>
      <c r="AS206" s="456"/>
      <c r="AT206" s="456"/>
      <c r="AU206" s="456"/>
      <c r="AV206" s="456"/>
      <c r="AW206" s="456"/>
      <c r="AX206" s="456"/>
      <c r="AY206" s="456"/>
      <c r="AZ206" s="456"/>
      <c r="BA206" s="456"/>
      <c r="BB206" s="456"/>
      <c r="BC206" s="456"/>
      <c r="BD206" s="456"/>
      <c r="BE206" s="456"/>
      <c r="BF206" s="456"/>
      <c r="BG206" s="456"/>
      <c r="BH206" s="456"/>
      <c r="BI206" s="456"/>
      <c r="BJ206" s="456"/>
      <c r="BK206" s="456"/>
      <c r="BL206" s="456"/>
      <c r="BM206" s="456"/>
      <c r="BN206" s="456"/>
      <c r="BO206" s="456"/>
      <c r="BP206" s="456"/>
      <c r="BQ206" s="456"/>
      <c r="BR206" s="456"/>
      <c r="BS206" s="456"/>
      <c r="BT206" s="456"/>
      <c r="BU206" s="456"/>
      <c r="BV206" s="456"/>
      <c r="BW206" s="456"/>
      <c r="BX206" s="456"/>
      <c r="BY206" s="456"/>
      <c r="BZ206" s="456"/>
      <c r="CA206" s="456"/>
      <c r="CB206" s="456"/>
      <c r="CC206" s="456"/>
      <c r="CD206" s="456"/>
      <c r="CE206" s="456"/>
      <c r="CF206" s="456"/>
      <c r="CG206" s="456"/>
      <c r="CH206" s="456"/>
      <c r="CI206" s="456"/>
      <c r="CJ206" s="456"/>
      <c r="CK206" s="456"/>
      <c r="CL206" s="456"/>
      <c r="CM206" s="456"/>
      <c r="CN206" s="456"/>
      <c r="CO206" s="456"/>
      <c r="CP206" s="456"/>
      <c r="CQ206" s="456"/>
      <c r="CR206" s="456"/>
      <c r="CS206" s="456"/>
      <c r="CT206" s="456"/>
      <c r="CU206" s="456"/>
      <c r="CV206" s="456"/>
      <c r="CW206" s="456"/>
      <c r="CX206" s="456"/>
      <c r="CY206" s="456"/>
      <c r="CZ206" s="456"/>
      <c r="DA206" s="456"/>
      <c r="DB206" s="456"/>
      <c r="DC206" s="456"/>
      <c r="DD206" s="456"/>
      <c r="DE206" s="456"/>
      <c r="DF206" s="456"/>
      <c r="DG206" s="456"/>
      <c r="DH206" s="456"/>
      <c r="DI206" s="456"/>
      <c r="DJ206" s="456"/>
      <c r="DK206" s="456"/>
      <c r="DL206" s="456"/>
      <c r="DM206" s="456"/>
      <c r="DN206" s="456"/>
      <c r="DO206" s="456"/>
      <c r="DP206" s="456"/>
      <c r="DQ206" s="456"/>
      <c r="DR206" s="456"/>
      <c r="DS206" s="456"/>
      <c r="DT206" s="456"/>
      <c r="DU206" s="456"/>
      <c r="DV206" s="456"/>
      <c r="DW206" s="456"/>
      <c r="DX206" s="456"/>
      <c r="DY206" s="456"/>
      <c r="DZ206" s="456"/>
      <c r="EA206" s="456"/>
      <c r="EB206" s="456"/>
      <c r="EC206" s="456"/>
      <c r="ED206" s="456"/>
      <c r="EE206" s="456"/>
      <c r="EF206" s="456"/>
      <c r="EG206" s="456"/>
      <c r="EH206" s="456"/>
      <c r="EI206" s="456"/>
      <c r="EJ206" s="456"/>
      <c r="EK206" s="456"/>
      <c r="EL206" s="456"/>
      <c r="EM206" s="456"/>
      <c r="EN206" s="456"/>
      <c r="EO206" s="456"/>
      <c r="EP206" s="456"/>
      <c r="EQ206" s="456"/>
      <c r="ER206" s="456"/>
      <c r="ES206" s="456"/>
      <c r="ET206" s="456"/>
      <c r="EU206" s="456"/>
      <c r="EV206" s="456"/>
      <c r="EW206" s="456"/>
      <c r="EX206" s="456"/>
      <c r="EY206" s="456"/>
      <c r="EZ206" s="456"/>
      <c r="FA206" s="456"/>
      <c r="FB206" s="456"/>
      <c r="FC206" s="456"/>
      <c r="FD206" s="456"/>
      <c r="FE206" s="456"/>
      <c r="FF206" s="456"/>
      <c r="FG206" s="456"/>
      <c r="FH206" s="456"/>
      <c r="FI206" s="456"/>
      <c r="FJ206" s="456"/>
      <c r="FK206" s="456"/>
      <c r="FL206" s="456"/>
      <c r="FM206" s="456"/>
      <c r="FN206" s="456"/>
      <c r="FO206" s="456"/>
      <c r="FP206" s="456"/>
      <c r="FQ206" s="456"/>
      <c r="FR206" s="456"/>
      <c r="FS206" s="456"/>
      <c r="FT206" s="456"/>
      <c r="FU206" s="456"/>
      <c r="FV206" s="456"/>
      <c r="FW206" s="456"/>
      <c r="FX206" s="456"/>
      <c r="FY206" s="456"/>
      <c r="FZ206" s="456"/>
      <c r="GA206" s="456"/>
      <c r="GB206" s="456"/>
      <c r="GC206" s="456"/>
      <c r="GD206" s="456"/>
      <c r="GE206" s="456"/>
      <c r="GF206" s="456"/>
      <c r="GG206" s="456"/>
      <c r="GH206" s="456"/>
      <c r="GI206" s="456"/>
      <c r="GJ206" s="456"/>
      <c r="GK206" s="456"/>
      <c r="GL206" s="456"/>
      <c r="GM206" s="456"/>
      <c r="GN206" s="456"/>
      <c r="GO206" s="456"/>
      <c r="GP206" s="456"/>
      <c r="GQ206" s="456"/>
      <c r="GR206" s="456"/>
      <c r="GS206" s="456"/>
      <c r="GT206" s="456"/>
      <c r="GU206" s="456"/>
      <c r="GV206" s="456"/>
      <c r="GW206" s="456"/>
      <c r="GX206" s="456"/>
      <c r="GY206" s="456"/>
      <c r="GZ206" s="456"/>
      <c r="HA206" s="456"/>
      <c r="HB206" s="456"/>
      <c r="HC206" s="456"/>
      <c r="HD206" s="456"/>
      <c r="HE206" s="456"/>
      <c r="HF206" s="456"/>
      <c r="HG206" s="456"/>
      <c r="HH206" s="456"/>
      <c r="HI206" s="456"/>
      <c r="HJ206" s="456"/>
      <c r="HK206" s="456"/>
      <c r="HL206" s="456"/>
      <c r="HM206" s="456"/>
      <c r="HN206" s="456"/>
      <c r="HO206" s="456"/>
      <c r="HP206" s="456"/>
      <c r="HQ206" s="456"/>
      <c r="HR206" s="456"/>
      <c r="HS206" s="456"/>
      <c r="HT206" s="456"/>
      <c r="HU206" s="456"/>
      <c r="HV206" s="456"/>
      <c r="HW206" s="456"/>
      <c r="HX206" s="456"/>
      <c r="HY206" s="456"/>
      <c r="HZ206" s="456"/>
      <c r="IA206" s="456"/>
      <c r="IB206" s="456"/>
      <c r="IC206" s="456"/>
      <c r="ID206" s="456"/>
      <c r="IE206" s="456"/>
      <c r="IF206" s="456"/>
      <c r="IG206" s="456"/>
      <c r="IH206" s="456"/>
      <c r="II206" s="456"/>
      <c r="IJ206" s="456"/>
      <c r="IK206" s="456"/>
      <c r="IL206" s="456"/>
      <c r="IM206" s="456"/>
    </row>
    <row r="207" spans="6:247" x14ac:dyDescent="0.2">
      <c r="F207" s="456"/>
      <c r="G207" s="456"/>
      <c r="H207" s="456"/>
      <c r="I207" s="456"/>
      <c r="J207" s="456"/>
      <c r="K207" s="456"/>
      <c r="L207" s="456"/>
      <c r="M207" s="456"/>
      <c r="N207" s="456"/>
      <c r="O207" s="456"/>
      <c r="P207" s="456"/>
      <c r="Q207" s="456"/>
      <c r="R207" s="456"/>
      <c r="S207" s="456"/>
      <c r="T207" s="456"/>
      <c r="U207" s="456"/>
      <c r="V207" s="456"/>
      <c r="W207" s="456"/>
      <c r="X207" s="456"/>
      <c r="Y207" s="456"/>
      <c r="Z207" s="456"/>
      <c r="AA207" s="456"/>
      <c r="AB207" s="456"/>
      <c r="AC207" s="456"/>
      <c r="AD207" s="456"/>
      <c r="AE207" s="456"/>
      <c r="AF207" s="456"/>
      <c r="AG207" s="456"/>
      <c r="AH207" s="456"/>
      <c r="AI207" s="456"/>
      <c r="AJ207" s="456"/>
      <c r="AK207" s="456"/>
      <c r="AL207" s="456"/>
      <c r="AM207" s="456"/>
      <c r="AN207" s="456"/>
      <c r="AO207" s="456"/>
      <c r="AP207" s="456"/>
      <c r="AQ207" s="456"/>
      <c r="AR207" s="456"/>
      <c r="AS207" s="456"/>
      <c r="AT207" s="456"/>
      <c r="AU207" s="456"/>
      <c r="AV207" s="456"/>
      <c r="AW207" s="456"/>
      <c r="AX207" s="456"/>
      <c r="AY207" s="456"/>
      <c r="AZ207" s="456"/>
      <c r="BA207" s="456"/>
      <c r="BB207" s="456"/>
      <c r="BC207" s="456"/>
      <c r="BD207" s="456"/>
      <c r="BE207" s="456"/>
      <c r="BF207" s="456"/>
      <c r="BG207" s="456"/>
      <c r="BH207" s="456"/>
      <c r="BI207" s="456"/>
      <c r="BJ207" s="456"/>
      <c r="BK207" s="456"/>
      <c r="BL207" s="456"/>
      <c r="BM207" s="456"/>
      <c r="BN207" s="456"/>
      <c r="BO207" s="456"/>
      <c r="BP207" s="456"/>
      <c r="BQ207" s="456"/>
      <c r="BR207" s="456"/>
      <c r="BS207" s="456"/>
      <c r="BT207" s="456"/>
      <c r="BU207" s="456"/>
      <c r="BV207" s="456"/>
      <c r="BW207" s="456"/>
      <c r="BX207" s="456"/>
      <c r="BY207" s="456"/>
      <c r="BZ207" s="456"/>
      <c r="CA207" s="456"/>
      <c r="CB207" s="456"/>
      <c r="CC207" s="456"/>
      <c r="CD207" s="456"/>
      <c r="CE207" s="456"/>
      <c r="CF207" s="456"/>
      <c r="CG207" s="456"/>
      <c r="CH207" s="456"/>
      <c r="CI207" s="456"/>
      <c r="CJ207" s="456"/>
      <c r="CK207" s="456"/>
      <c r="CL207" s="456"/>
      <c r="CM207" s="456"/>
      <c r="CN207" s="456"/>
      <c r="CO207" s="456"/>
      <c r="CP207" s="456"/>
      <c r="CQ207" s="456"/>
      <c r="CR207" s="456"/>
      <c r="CS207" s="456"/>
      <c r="CT207" s="456"/>
      <c r="CU207" s="456"/>
      <c r="CV207" s="456"/>
      <c r="CW207" s="456"/>
      <c r="CX207" s="456"/>
      <c r="CY207" s="456"/>
      <c r="CZ207" s="456"/>
      <c r="DA207" s="456"/>
      <c r="DB207" s="456"/>
      <c r="DC207" s="456"/>
      <c r="DD207" s="456"/>
      <c r="DE207" s="456"/>
      <c r="DF207" s="456"/>
      <c r="DG207" s="456"/>
      <c r="DH207" s="456"/>
      <c r="DI207" s="456"/>
      <c r="DJ207" s="456"/>
      <c r="DK207" s="456"/>
      <c r="DL207" s="456"/>
      <c r="DM207" s="456"/>
      <c r="DN207" s="456"/>
      <c r="DO207" s="456"/>
      <c r="DP207" s="456"/>
      <c r="DQ207" s="456"/>
      <c r="DR207" s="456"/>
      <c r="DS207" s="456"/>
      <c r="DT207" s="456"/>
      <c r="DU207" s="456"/>
      <c r="DV207" s="456"/>
      <c r="DW207" s="456"/>
      <c r="DX207" s="456"/>
      <c r="DY207" s="456"/>
      <c r="DZ207" s="456"/>
      <c r="EA207" s="456"/>
      <c r="EB207" s="456"/>
      <c r="EC207" s="456"/>
      <c r="ED207" s="456"/>
      <c r="EE207" s="456"/>
      <c r="EF207" s="456"/>
      <c r="EG207" s="456"/>
      <c r="EH207" s="456"/>
      <c r="EI207" s="456"/>
      <c r="EJ207" s="456"/>
      <c r="EK207" s="456"/>
      <c r="EL207" s="456"/>
      <c r="EM207" s="456"/>
      <c r="EN207" s="456"/>
      <c r="EO207" s="456"/>
      <c r="EP207" s="456"/>
      <c r="EQ207" s="456"/>
      <c r="ER207" s="456"/>
      <c r="ES207" s="456"/>
      <c r="ET207" s="456"/>
      <c r="EU207" s="456"/>
      <c r="EV207" s="456"/>
      <c r="EW207" s="456"/>
      <c r="EX207" s="456"/>
      <c r="EY207" s="456"/>
      <c r="EZ207" s="456"/>
      <c r="FA207" s="456"/>
      <c r="FB207" s="456"/>
      <c r="FC207" s="456"/>
      <c r="FD207" s="456"/>
      <c r="FE207" s="456"/>
      <c r="FF207" s="456"/>
      <c r="FG207" s="456"/>
      <c r="FH207" s="456"/>
      <c r="FI207" s="456"/>
      <c r="FJ207" s="456"/>
      <c r="FK207" s="456"/>
      <c r="FL207" s="456"/>
      <c r="FM207" s="456"/>
      <c r="FN207" s="456"/>
      <c r="FO207" s="456"/>
      <c r="FP207" s="456"/>
      <c r="FQ207" s="456"/>
      <c r="FR207" s="456"/>
      <c r="FS207" s="456"/>
      <c r="FT207" s="456"/>
      <c r="FU207" s="456"/>
      <c r="FV207" s="456"/>
      <c r="FW207" s="456"/>
      <c r="FX207" s="456"/>
      <c r="FY207" s="456"/>
      <c r="FZ207" s="456"/>
      <c r="GA207" s="456"/>
      <c r="GB207" s="456"/>
      <c r="GC207" s="456"/>
      <c r="GD207" s="456"/>
      <c r="GE207" s="456"/>
      <c r="GF207" s="456"/>
      <c r="GG207" s="456"/>
      <c r="GH207" s="456"/>
      <c r="GI207" s="456"/>
      <c r="GJ207" s="456"/>
      <c r="GK207" s="456"/>
      <c r="GL207" s="456"/>
      <c r="GM207" s="456"/>
      <c r="GN207" s="456"/>
      <c r="GO207" s="456"/>
      <c r="GP207" s="456"/>
      <c r="GQ207" s="456"/>
      <c r="GR207" s="456"/>
      <c r="GS207" s="456"/>
      <c r="GT207" s="456"/>
      <c r="GU207" s="456"/>
      <c r="GV207" s="456"/>
      <c r="GW207" s="456"/>
      <c r="GX207" s="456"/>
      <c r="GY207" s="456"/>
      <c r="GZ207" s="456"/>
      <c r="HA207" s="456"/>
      <c r="HB207" s="456"/>
      <c r="HC207" s="456"/>
      <c r="HD207" s="456"/>
      <c r="HE207" s="456"/>
      <c r="HF207" s="456"/>
      <c r="HG207" s="456"/>
      <c r="HH207" s="456"/>
      <c r="HI207" s="456"/>
      <c r="HJ207" s="456"/>
      <c r="HK207" s="456"/>
      <c r="HL207" s="456"/>
      <c r="HM207" s="456"/>
      <c r="HN207" s="456"/>
      <c r="HO207" s="456"/>
      <c r="HP207" s="456"/>
      <c r="HQ207" s="456"/>
      <c r="HR207" s="456"/>
      <c r="HS207" s="456"/>
      <c r="HT207" s="456"/>
      <c r="HU207" s="456"/>
      <c r="HV207" s="456"/>
      <c r="HW207" s="456"/>
      <c r="HX207" s="456"/>
      <c r="HY207" s="456"/>
      <c r="HZ207" s="456"/>
      <c r="IA207" s="456"/>
      <c r="IB207" s="456"/>
      <c r="IC207" s="456"/>
      <c r="ID207" s="456"/>
      <c r="IE207" s="456"/>
      <c r="IF207" s="456"/>
      <c r="IG207" s="456"/>
      <c r="IH207" s="456"/>
      <c r="II207" s="456"/>
      <c r="IJ207" s="456"/>
      <c r="IK207" s="456"/>
      <c r="IL207" s="456"/>
      <c r="IM207" s="456"/>
    </row>
    <row r="208" spans="6:247" x14ac:dyDescent="0.2">
      <c r="F208" s="456"/>
      <c r="G208" s="456"/>
      <c r="H208" s="456"/>
      <c r="I208" s="456"/>
      <c r="J208" s="456"/>
      <c r="K208" s="456"/>
      <c r="L208" s="456"/>
      <c r="M208" s="456"/>
      <c r="N208" s="456"/>
      <c r="O208" s="456"/>
      <c r="P208" s="456"/>
      <c r="Q208" s="456"/>
      <c r="R208" s="456"/>
      <c r="S208" s="456"/>
      <c r="T208" s="456"/>
      <c r="U208" s="456"/>
      <c r="V208" s="456"/>
      <c r="W208" s="456"/>
      <c r="X208" s="456"/>
      <c r="Y208" s="456"/>
      <c r="Z208" s="456"/>
      <c r="AA208" s="456"/>
      <c r="AB208" s="456"/>
      <c r="AC208" s="456"/>
      <c r="AD208" s="456"/>
      <c r="AE208" s="456"/>
      <c r="AF208" s="456"/>
      <c r="AG208" s="456"/>
      <c r="AH208" s="456"/>
      <c r="AI208" s="456"/>
      <c r="AJ208" s="456"/>
      <c r="AK208" s="456"/>
      <c r="AL208" s="456"/>
      <c r="AM208" s="456"/>
      <c r="AN208" s="456"/>
      <c r="AO208" s="456"/>
      <c r="AP208" s="456"/>
      <c r="AQ208" s="456"/>
      <c r="AR208" s="456"/>
      <c r="AS208" s="456"/>
      <c r="AT208" s="456"/>
      <c r="AU208" s="456"/>
      <c r="AV208" s="456"/>
      <c r="AW208" s="456"/>
      <c r="AX208" s="456"/>
      <c r="AY208" s="456"/>
      <c r="AZ208" s="456"/>
      <c r="BA208" s="456"/>
      <c r="BB208" s="456"/>
      <c r="BC208" s="456"/>
      <c r="BD208" s="456"/>
      <c r="BE208" s="456"/>
      <c r="BF208" s="456"/>
      <c r="BG208" s="456"/>
      <c r="BH208" s="456"/>
      <c r="BI208" s="456"/>
      <c r="BJ208" s="456"/>
      <c r="BK208" s="456"/>
      <c r="BL208" s="456"/>
      <c r="BM208" s="456"/>
      <c r="BN208" s="456"/>
      <c r="BO208" s="456"/>
      <c r="BP208" s="456"/>
      <c r="BQ208" s="456"/>
      <c r="BR208" s="456"/>
      <c r="BS208" s="456"/>
      <c r="BT208" s="456"/>
      <c r="BU208" s="456"/>
      <c r="BV208" s="456"/>
      <c r="BW208" s="456"/>
      <c r="BX208" s="456"/>
      <c r="BY208" s="456"/>
      <c r="BZ208" s="456"/>
      <c r="CA208" s="456"/>
      <c r="CB208" s="456"/>
      <c r="CC208" s="456"/>
      <c r="CD208" s="456"/>
      <c r="CE208" s="456"/>
      <c r="CF208" s="456"/>
      <c r="CG208" s="456"/>
      <c r="CH208" s="456"/>
      <c r="CI208" s="456"/>
      <c r="CJ208" s="456"/>
      <c r="CK208" s="456"/>
      <c r="CL208" s="456"/>
      <c r="CM208" s="456"/>
      <c r="CN208" s="456"/>
      <c r="CO208" s="456"/>
      <c r="CP208" s="456"/>
      <c r="CQ208" s="456"/>
      <c r="CR208" s="456"/>
      <c r="CS208" s="456"/>
      <c r="CT208" s="456"/>
      <c r="CU208" s="456"/>
      <c r="CV208" s="456"/>
      <c r="CW208" s="456"/>
      <c r="CX208" s="456"/>
      <c r="CY208" s="456"/>
      <c r="CZ208" s="456"/>
      <c r="DA208" s="456"/>
      <c r="DB208" s="456"/>
      <c r="DC208" s="456"/>
      <c r="DD208" s="456"/>
      <c r="DE208" s="456"/>
      <c r="DF208" s="456"/>
      <c r="DG208" s="456"/>
      <c r="DH208" s="456"/>
      <c r="DI208" s="456"/>
      <c r="DJ208" s="456"/>
      <c r="DK208" s="456"/>
      <c r="DL208" s="456"/>
      <c r="DM208" s="456"/>
      <c r="DN208" s="456"/>
      <c r="DO208" s="456"/>
      <c r="DP208" s="456"/>
      <c r="DQ208" s="456"/>
      <c r="DR208" s="456"/>
      <c r="DS208" s="456"/>
      <c r="DT208" s="456"/>
      <c r="DU208" s="456"/>
      <c r="DV208" s="456"/>
      <c r="DW208" s="456"/>
      <c r="DX208" s="456"/>
      <c r="DY208" s="456"/>
      <c r="DZ208" s="456"/>
      <c r="EA208" s="456"/>
      <c r="EB208" s="456"/>
      <c r="EC208" s="456"/>
      <c r="ED208" s="456"/>
      <c r="EE208" s="456"/>
      <c r="EF208" s="456"/>
      <c r="EG208" s="456"/>
      <c r="EH208" s="456"/>
      <c r="EI208" s="456"/>
      <c r="EJ208" s="456"/>
      <c r="EK208" s="456"/>
      <c r="EL208" s="456"/>
      <c r="EM208" s="456"/>
      <c r="EN208" s="456"/>
      <c r="EO208" s="456"/>
      <c r="EP208" s="456"/>
      <c r="EQ208" s="456"/>
      <c r="ER208" s="456"/>
      <c r="ES208" s="456"/>
      <c r="ET208" s="456"/>
      <c r="EU208" s="456"/>
      <c r="EV208" s="456"/>
      <c r="EW208" s="456"/>
      <c r="EX208" s="456"/>
      <c r="EY208" s="456"/>
      <c r="EZ208" s="456"/>
      <c r="FA208" s="456"/>
      <c r="FB208" s="456"/>
      <c r="FC208" s="456"/>
      <c r="FD208" s="456"/>
      <c r="FE208" s="456"/>
      <c r="FF208" s="456"/>
      <c r="FG208" s="456"/>
      <c r="FH208" s="456"/>
      <c r="FI208" s="456"/>
      <c r="FJ208" s="456"/>
      <c r="FK208" s="456"/>
      <c r="FL208" s="456"/>
      <c r="FM208" s="456"/>
      <c r="FN208" s="456"/>
      <c r="FO208" s="456"/>
      <c r="FP208" s="456"/>
      <c r="FQ208" s="456"/>
      <c r="FR208" s="456"/>
      <c r="FS208" s="456"/>
      <c r="FT208" s="456"/>
      <c r="FU208" s="456"/>
      <c r="FV208" s="456"/>
      <c r="FW208" s="456"/>
      <c r="FX208" s="456"/>
      <c r="FY208" s="456"/>
      <c r="FZ208" s="456"/>
      <c r="GA208" s="456"/>
      <c r="GB208" s="456"/>
      <c r="GC208" s="456"/>
      <c r="GD208" s="456"/>
      <c r="GE208" s="456"/>
      <c r="GF208" s="456"/>
      <c r="GG208" s="456"/>
      <c r="GH208" s="456"/>
      <c r="GI208" s="456"/>
      <c r="GJ208" s="456"/>
      <c r="GK208" s="456"/>
      <c r="GL208" s="456"/>
      <c r="GM208" s="456"/>
      <c r="GN208" s="456"/>
      <c r="GO208" s="456"/>
      <c r="GP208" s="456"/>
      <c r="GQ208" s="456"/>
      <c r="GR208" s="456"/>
      <c r="GS208" s="456"/>
      <c r="GT208" s="456"/>
      <c r="GU208" s="456"/>
      <c r="GV208" s="456"/>
      <c r="GW208" s="456"/>
      <c r="GX208" s="456"/>
      <c r="GY208" s="456"/>
      <c r="GZ208" s="456"/>
      <c r="HA208" s="456"/>
      <c r="HB208" s="456"/>
      <c r="HC208" s="456"/>
      <c r="HD208" s="456"/>
      <c r="HE208" s="456"/>
      <c r="HF208" s="456"/>
      <c r="HG208" s="456"/>
      <c r="HH208" s="456"/>
      <c r="HI208" s="456"/>
      <c r="HJ208" s="456"/>
      <c r="HK208" s="456"/>
      <c r="HL208" s="456"/>
      <c r="HM208" s="456"/>
      <c r="HN208" s="456"/>
      <c r="HO208" s="456"/>
      <c r="HP208" s="456"/>
      <c r="HQ208" s="456"/>
      <c r="HR208" s="456"/>
      <c r="HS208" s="456"/>
      <c r="HT208" s="456"/>
      <c r="HU208" s="456"/>
      <c r="HV208" s="456"/>
      <c r="HW208" s="456"/>
      <c r="HX208" s="456"/>
      <c r="HY208" s="456"/>
      <c r="HZ208" s="456"/>
      <c r="IA208" s="456"/>
      <c r="IB208" s="456"/>
      <c r="IC208" s="456"/>
      <c r="ID208" s="456"/>
      <c r="IE208" s="456"/>
      <c r="IF208" s="456"/>
      <c r="IG208" s="456"/>
      <c r="IH208" s="456"/>
      <c r="II208" s="456"/>
      <c r="IJ208" s="456"/>
      <c r="IK208" s="456"/>
      <c r="IL208" s="456"/>
      <c r="IM208" s="456"/>
    </row>
    <row r="209" spans="6:247" x14ac:dyDescent="0.2">
      <c r="F209" s="456"/>
      <c r="G209" s="456"/>
      <c r="H209" s="456"/>
      <c r="I209" s="456"/>
      <c r="J209" s="456"/>
      <c r="K209" s="456"/>
      <c r="L209" s="456"/>
      <c r="M209" s="456"/>
      <c r="N209" s="456"/>
      <c r="O209" s="456"/>
      <c r="P209" s="456"/>
      <c r="Q209" s="456"/>
      <c r="R209" s="456"/>
      <c r="S209" s="456"/>
      <c r="T209" s="456"/>
      <c r="U209" s="456"/>
      <c r="V209" s="456"/>
      <c r="W209" s="456"/>
      <c r="X209" s="456"/>
      <c r="Y209" s="456"/>
      <c r="Z209" s="456"/>
      <c r="AA209" s="456"/>
      <c r="AB209" s="456"/>
      <c r="AC209" s="456"/>
      <c r="AD209" s="456"/>
      <c r="AE209" s="456"/>
      <c r="AF209" s="456"/>
      <c r="AG209" s="456"/>
      <c r="AH209" s="456"/>
      <c r="AI209" s="456"/>
      <c r="AJ209" s="456"/>
      <c r="AK209" s="456"/>
      <c r="AL209" s="456"/>
      <c r="AM209" s="456"/>
      <c r="AN209" s="456"/>
      <c r="AO209" s="456"/>
      <c r="AP209" s="456"/>
      <c r="AQ209" s="456"/>
      <c r="AR209" s="456"/>
      <c r="AS209" s="456"/>
      <c r="AT209" s="456"/>
      <c r="AU209" s="456"/>
      <c r="AV209" s="456"/>
      <c r="AW209" s="456"/>
      <c r="AX209" s="456"/>
      <c r="AY209" s="456"/>
      <c r="AZ209" s="456"/>
      <c r="BA209" s="456"/>
      <c r="BB209" s="456"/>
      <c r="BC209" s="456"/>
      <c r="BD209" s="456"/>
      <c r="BE209" s="456"/>
      <c r="BF209" s="456"/>
      <c r="BG209" s="456"/>
      <c r="BH209" s="456"/>
      <c r="BI209" s="456"/>
      <c r="BJ209" s="456"/>
      <c r="BK209" s="456"/>
      <c r="BL209" s="456"/>
      <c r="BM209" s="456"/>
      <c r="BN209" s="456"/>
      <c r="BO209" s="456"/>
      <c r="BP209" s="456"/>
      <c r="BQ209" s="456"/>
      <c r="BR209" s="456"/>
      <c r="BS209" s="456"/>
      <c r="BT209" s="456"/>
      <c r="BU209" s="456"/>
      <c r="BV209" s="456"/>
      <c r="BW209" s="456"/>
      <c r="BX209" s="456"/>
      <c r="BY209" s="456"/>
      <c r="BZ209" s="456"/>
      <c r="CA209" s="456"/>
      <c r="CB209" s="456"/>
      <c r="CC209" s="456"/>
      <c r="CD209" s="456"/>
      <c r="CE209" s="456"/>
      <c r="CF209" s="456"/>
      <c r="CG209" s="456"/>
      <c r="CH209" s="456"/>
      <c r="CI209" s="456"/>
      <c r="CJ209" s="456"/>
      <c r="CK209" s="456"/>
      <c r="CL209" s="456"/>
      <c r="CM209" s="456"/>
      <c r="CN209" s="456"/>
      <c r="CO209" s="456"/>
      <c r="CP209" s="456"/>
      <c r="CQ209" s="456"/>
      <c r="CR209" s="456"/>
      <c r="CS209" s="456"/>
      <c r="CT209" s="456"/>
      <c r="CU209" s="456"/>
      <c r="CV209" s="456"/>
      <c r="CW209" s="456"/>
      <c r="CX209" s="456"/>
      <c r="CY209" s="456"/>
      <c r="CZ209" s="456"/>
      <c r="DA209" s="456"/>
      <c r="DB209" s="456"/>
      <c r="DC209" s="456"/>
      <c r="DD209" s="456"/>
      <c r="DE209" s="456"/>
      <c r="DF209" s="456"/>
      <c r="DG209" s="456"/>
      <c r="DH209" s="456"/>
      <c r="DI209" s="456"/>
      <c r="DJ209" s="456"/>
      <c r="DK209" s="456"/>
      <c r="DL209" s="456"/>
      <c r="DM209" s="456"/>
      <c r="DN209" s="456"/>
      <c r="DO209" s="456"/>
      <c r="DP209" s="456"/>
      <c r="DQ209" s="456"/>
      <c r="DR209" s="456"/>
      <c r="DS209" s="456"/>
      <c r="DT209" s="456"/>
      <c r="DU209" s="456"/>
      <c r="DV209" s="456"/>
      <c r="DW209" s="456"/>
      <c r="DX209" s="456"/>
      <c r="DY209" s="456"/>
      <c r="DZ209" s="456"/>
      <c r="EA209" s="456"/>
      <c r="EB209" s="456"/>
      <c r="EC209" s="456"/>
      <c r="ED209" s="456"/>
      <c r="EE209" s="456"/>
      <c r="EF209" s="456"/>
      <c r="EG209" s="456"/>
      <c r="EH209" s="456"/>
      <c r="EI209" s="456"/>
      <c r="EJ209" s="456"/>
      <c r="EK209" s="456"/>
      <c r="EL209" s="456"/>
      <c r="EM209" s="456"/>
      <c r="EN209" s="456"/>
      <c r="EO209" s="456"/>
      <c r="EP209" s="456"/>
      <c r="EQ209" s="456"/>
      <c r="ER209" s="456"/>
      <c r="ES209" s="456"/>
      <c r="ET209" s="456"/>
      <c r="EU209" s="456"/>
      <c r="EV209" s="456"/>
      <c r="EW209" s="456"/>
      <c r="EX209" s="456"/>
      <c r="EY209" s="456"/>
      <c r="EZ209" s="456"/>
      <c r="FA209" s="456"/>
      <c r="FB209" s="456"/>
      <c r="FC209" s="456"/>
      <c r="FD209" s="456"/>
      <c r="FE209" s="456"/>
      <c r="FF209" s="456"/>
      <c r="FG209" s="456"/>
      <c r="FH209" s="456"/>
      <c r="FI209" s="456"/>
      <c r="FJ209" s="456"/>
      <c r="FK209" s="456"/>
      <c r="FL209" s="456"/>
      <c r="FM209" s="456"/>
      <c r="FN209" s="456"/>
      <c r="FO209" s="456"/>
      <c r="FP209" s="456"/>
      <c r="FQ209" s="456"/>
      <c r="FR209" s="456"/>
      <c r="FS209" s="456"/>
      <c r="FT209" s="456"/>
      <c r="FU209" s="456"/>
      <c r="FV209" s="456"/>
      <c r="FW209" s="456"/>
      <c r="FX209" s="456"/>
      <c r="FY209" s="456"/>
      <c r="FZ209" s="456"/>
      <c r="GA209" s="456"/>
      <c r="GB209" s="456"/>
      <c r="GC209" s="456"/>
      <c r="GD209" s="456"/>
      <c r="GE209" s="456"/>
      <c r="GF209" s="456"/>
      <c r="GG209" s="456"/>
      <c r="GH209" s="456"/>
      <c r="GI209" s="456"/>
      <c r="GJ209" s="456"/>
      <c r="GK209" s="456"/>
      <c r="GL209" s="456"/>
      <c r="GM209" s="456"/>
      <c r="GN209" s="456"/>
      <c r="GO209" s="456"/>
      <c r="GP209" s="456"/>
      <c r="GQ209" s="456"/>
      <c r="GR209" s="456"/>
      <c r="GS209" s="456"/>
      <c r="GT209" s="456"/>
      <c r="GU209" s="456"/>
      <c r="GV209" s="456"/>
      <c r="GW209" s="456"/>
      <c r="GX209" s="456"/>
      <c r="GY209" s="456"/>
      <c r="GZ209" s="456"/>
      <c r="HA209" s="456"/>
      <c r="HB209" s="456"/>
      <c r="HC209" s="456"/>
      <c r="HD209" s="456"/>
      <c r="HE209" s="456"/>
      <c r="HF209" s="456"/>
      <c r="HG209" s="456"/>
      <c r="HH209" s="456"/>
      <c r="HI209" s="456"/>
      <c r="HJ209" s="456"/>
      <c r="HK209" s="456"/>
      <c r="HL209" s="456"/>
      <c r="HM209" s="456"/>
      <c r="HN209" s="456"/>
      <c r="HO209" s="456"/>
      <c r="HP209" s="456"/>
      <c r="HQ209" s="456"/>
      <c r="HR209" s="456"/>
      <c r="HS209" s="456"/>
      <c r="HT209" s="456"/>
      <c r="HU209" s="456"/>
      <c r="HV209" s="456"/>
      <c r="HW209" s="456"/>
      <c r="HX209" s="456"/>
      <c r="HY209" s="456"/>
      <c r="HZ209" s="456"/>
      <c r="IA209" s="456"/>
      <c r="IB209" s="456"/>
      <c r="IC209" s="456"/>
      <c r="ID209" s="456"/>
      <c r="IE209" s="456"/>
      <c r="IF209" s="456"/>
      <c r="IG209" s="456"/>
      <c r="IH209" s="456"/>
      <c r="II209" s="456"/>
      <c r="IJ209" s="456"/>
      <c r="IK209" s="456"/>
      <c r="IL209" s="456"/>
      <c r="IM209" s="456"/>
    </row>
    <row r="210" spans="6:247" x14ac:dyDescent="0.2">
      <c r="F210" s="456"/>
      <c r="G210" s="456"/>
      <c r="H210" s="456"/>
      <c r="I210" s="456"/>
      <c r="J210" s="456"/>
      <c r="K210" s="456"/>
      <c r="L210" s="456"/>
      <c r="M210" s="456"/>
      <c r="N210" s="456"/>
      <c r="O210" s="456"/>
      <c r="P210" s="456"/>
      <c r="Q210" s="456"/>
      <c r="R210" s="456"/>
      <c r="S210" s="456"/>
      <c r="T210" s="456"/>
      <c r="U210" s="456"/>
      <c r="V210" s="456"/>
      <c r="W210" s="456"/>
      <c r="X210" s="456"/>
      <c r="Y210" s="456"/>
      <c r="Z210" s="456"/>
      <c r="AA210" s="456"/>
      <c r="AB210" s="456"/>
      <c r="AC210" s="456"/>
      <c r="AD210" s="456"/>
      <c r="AE210" s="456"/>
      <c r="AF210" s="456"/>
      <c r="AG210" s="456"/>
      <c r="AH210" s="456"/>
      <c r="AI210" s="456"/>
      <c r="AJ210" s="456"/>
      <c r="AK210" s="456"/>
      <c r="AL210" s="456"/>
      <c r="AM210" s="456"/>
      <c r="AN210" s="456"/>
      <c r="AO210" s="456"/>
      <c r="AP210" s="456"/>
      <c r="AQ210" s="456"/>
      <c r="AR210" s="456"/>
      <c r="AS210" s="456"/>
      <c r="AT210" s="456"/>
      <c r="AU210" s="456"/>
      <c r="AV210" s="456"/>
      <c r="AW210" s="456"/>
      <c r="AX210" s="456"/>
      <c r="AY210" s="456"/>
      <c r="AZ210" s="456"/>
      <c r="BA210" s="456"/>
      <c r="BB210" s="456"/>
      <c r="BC210" s="456"/>
      <c r="BD210" s="456"/>
      <c r="BE210" s="456"/>
      <c r="BF210" s="456"/>
      <c r="BG210" s="456"/>
      <c r="BH210" s="456"/>
      <c r="BI210" s="456"/>
      <c r="BJ210" s="456"/>
      <c r="BK210" s="456"/>
      <c r="BL210" s="456"/>
      <c r="BM210" s="456"/>
      <c r="BN210" s="456"/>
      <c r="BO210" s="456"/>
      <c r="BP210" s="456"/>
      <c r="BQ210" s="456"/>
      <c r="BR210" s="456"/>
      <c r="BS210" s="456"/>
      <c r="BT210" s="456"/>
      <c r="BU210" s="456"/>
      <c r="BV210" s="456"/>
      <c r="BW210" s="456"/>
      <c r="BX210" s="456"/>
      <c r="BY210" s="456"/>
      <c r="BZ210" s="456"/>
      <c r="CA210" s="456"/>
      <c r="CB210" s="456"/>
      <c r="CC210" s="456"/>
      <c r="CD210" s="456"/>
      <c r="CE210" s="456"/>
      <c r="CF210" s="456"/>
      <c r="CG210" s="456"/>
      <c r="CH210" s="456"/>
      <c r="CI210" s="456"/>
      <c r="CJ210" s="456"/>
      <c r="CK210" s="456"/>
      <c r="CL210" s="456"/>
      <c r="CM210" s="456"/>
      <c r="CN210" s="456"/>
      <c r="CO210" s="456"/>
      <c r="CP210" s="456"/>
      <c r="CQ210" s="456"/>
      <c r="CR210" s="456"/>
      <c r="CS210" s="456"/>
      <c r="CT210" s="456"/>
      <c r="CU210" s="456"/>
      <c r="CV210" s="456"/>
      <c r="CW210" s="456"/>
      <c r="CX210" s="456"/>
      <c r="CY210" s="456"/>
      <c r="CZ210" s="456"/>
      <c r="DA210" s="456"/>
      <c r="DB210" s="456"/>
      <c r="DC210" s="456"/>
      <c r="DD210" s="456"/>
      <c r="DE210" s="456"/>
      <c r="DF210" s="456"/>
      <c r="DG210" s="456"/>
      <c r="DH210" s="456"/>
      <c r="DI210" s="456"/>
      <c r="DJ210" s="456"/>
      <c r="DK210" s="456"/>
      <c r="DL210" s="456"/>
      <c r="DM210" s="456"/>
      <c r="DN210" s="456"/>
      <c r="DO210" s="456"/>
      <c r="DP210" s="456"/>
      <c r="DQ210" s="456"/>
      <c r="DR210" s="456"/>
      <c r="DS210" s="456"/>
      <c r="DT210" s="456"/>
      <c r="DU210" s="456"/>
      <c r="DV210" s="456"/>
      <c r="DW210" s="456"/>
      <c r="DX210" s="456"/>
      <c r="DY210" s="456"/>
      <c r="DZ210" s="456"/>
      <c r="EA210" s="456"/>
      <c r="EB210" s="456"/>
      <c r="EC210" s="456"/>
      <c r="ED210" s="456"/>
      <c r="EE210" s="456"/>
      <c r="EF210" s="456"/>
      <c r="EG210" s="456"/>
      <c r="EH210" s="456"/>
      <c r="EI210" s="456"/>
      <c r="EJ210" s="456"/>
      <c r="EK210" s="456"/>
      <c r="EL210" s="456"/>
      <c r="EM210" s="456"/>
      <c r="EN210" s="456"/>
      <c r="EO210" s="456"/>
      <c r="EP210" s="456"/>
      <c r="EQ210" s="456"/>
      <c r="ER210" s="456"/>
      <c r="ES210" s="456"/>
      <c r="ET210" s="456"/>
      <c r="EU210" s="456"/>
      <c r="EV210" s="456"/>
      <c r="EW210" s="456"/>
      <c r="EX210" s="456"/>
      <c r="EY210" s="456"/>
      <c r="EZ210" s="456"/>
      <c r="FA210" s="456"/>
      <c r="FB210" s="456"/>
      <c r="FC210" s="456"/>
      <c r="FD210" s="456"/>
      <c r="FE210" s="456"/>
      <c r="FF210" s="456"/>
      <c r="FG210" s="456"/>
      <c r="FH210" s="456"/>
      <c r="FI210" s="456"/>
      <c r="FJ210" s="456"/>
      <c r="FK210" s="456"/>
      <c r="FL210" s="456"/>
      <c r="FM210" s="456"/>
      <c r="FN210" s="456"/>
      <c r="FO210" s="456"/>
      <c r="FP210" s="456"/>
      <c r="FQ210" s="456"/>
      <c r="FR210" s="456"/>
      <c r="FS210" s="456"/>
      <c r="FT210" s="456"/>
      <c r="FU210" s="456"/>
      <c r="FV210" s="456"/>
      <c r="FW210" s="456"/>
      <c r="FX210" s="456"/>
      <c r="FY210" s="456"/>
      <c r="FZ210" s="456"/>
      <c r="GA210" s="456"/>
      <c r="GB210" s="456"/>
      <c r="GC210" s="456"/>
      <c r="GD210" s="456"/>
      <c r="GE210" s="456"/>
      <c r="GF210" s="456"/>
      <c r="GG210" s="456"/>
      <c r="GH210" s="456"/>
      <c r="GI210" s="456"/>
      <c r="GJ210" s="456"/>
      <c r="GK210" s="456"/>
      <c r="GL210" s="456"/>
      <c r="GM210" s="456"/>
      <c r="GN210" s="456"/>
      <c r="GO210" s="456"/>
      <c r="GP210" s="456"/>
      <c r="GQ210" s="456"/>
      <c r="GR210" s="456"/>
      <c r="GS210" s="456"/>
      <c r="GT210" s="456"/>
      <c r="GU210" s="456"/>
      <c r="GV210" s="456"/>
      <c r="GW210" s="456"/>
      <c r="GX210" s="456"/>
      <c r="GY210" s="456"/>
      <c r="GZ210" s="456"/>
      <c r="HA210" s="456"/>
      <c r="HB210" s="456"/>
      <c r="HC210" s="456"/>
      <c r="HD210" s="456"/>
      <c r="HE210" s="456"/>
      <c r="HF210" s="456"/>
      <c r="HG210" s="456"/>
      <c r="HH210" s="456"/>
      <c r="HI210" s="456"/>
      <c r="HJ210" s="456"/>
      <c r="HK210" s="456"/>
      <c r="HL210" s="456"/>
      <c r="HM210" s="456"/>
      <c r="HN210" s="456"/>
      <c r="HO210" s="456"/>
      <c r="HP210" s="456"/>
      <c r="HQ210" s="456"/>
      <c r="HR210" s="456"/>
      <c r="HS210" s="456"/>
      <c r="HT210" s="456"/>
      <c r="HU210" s="456"/>
      <c r="HV210" s="456"/>
      <c r="HW210" s="456"/>
      <c r="HX210" s="456"/>
      <c r="HY210" s="456"/>
      <c r="HZ210" s="456"/>
      <c r="IA210" s="456"/>
      <c r="IB210" s="456"/>
      <c r="IC210" s="456"/>
      <c r="ID210" s="456"/>
      <c r="IE210" s="456"/>
      <c r="IF210" s="456"/>
      <c r="IG210" s="456"/>
      <c r="IH210" s="456"/>
      <c r="II210" s="456"/>
      <c r="IJ210" s="456"/>
      <c r="IK210" s="456"/>
      <c r="IL210" s="456"/>
      <c r="IM210" s="456"/>
    </row>
    <row r="211" spans="6:247" x14ac:dyDescent="0.2">
      <c r="F211" s="456"/>
      <c r="G211" s="456"/>
      <c r="H211" s="456"/>
      <c r="I211" s="456"/>
      <c r="J211" s="456"/>
      <c r="K211" s="456"/>
      <c r="L211" s="456"/>
      <c r="M211" s="456"/>
      <c r="N211" s="456"/>
      <c r="O211" s="456"/>
      <c r="P211" s="456"/>
      <c r="Q211" s="456"/>
      <c r="R211" s="456"/>
      <c r="S211" s="456"/>
      <c r="T211" s="456"/>
      <c r="U211" s="456"/>
      <c r="V211" s="456"/>
      <c r="W211" s="456"/>
      <c r="X211" s="456"/>
      <c r="Y211" s="456"/>
      <c r="Z211" s="456"/>
      <c r="AA211" s="456"/>
      <c r="AB211" s="456"/>
      <c r="AC211" s="456"/>
      <c r="AD211" s="456"/>
      <c r="AE211" s="456"/>
      <c r="AF211" s="456"/>
      <c r="AG211" s="456"/>
      <c r="AH211" s="456"/>
      <c r="AI211" s="456"/>
      <c r="AJ211" s="456"/>
      <c r="AK211" s="456"/>
      <c r="AL211" s="456"/>
      <c r="AM211" s="456"/>
      <c r="AN211" s="456"/>
      <c r="AO211" s="456"/>
      <c r="AP211" s="456"/>
      <c r="AQ211" s="456"/>
      <c r="AR211" s="456"/>
      <c r="AS211" s="456"/>
      <c r="AT211" s="456"/>
      <c r="AU211" s="456"/>
      <c r="AV211" s="456"/>
      <c r="AW211" s="456"/>
      <c r="AX211" s="456"/>
      <c r="AY211" s="456"/>
      <c r="AZ211" s="456"/>
      <c r="BA211" s="456"/>
      <c r="BB211" s="456"/>
      <c r="BC211" s="456"/>
      <c r="BD211" s="456"/>
      <c r="BE211" s="456"/>
      <c r="BF211" s="456"/>
      <c r="BG211" s="456"/>
      <c r="BH211" s="456"/>
      <c r="BI211" s="456"/>
      <c r="BJ211" s="456"/>
      <c r="BK211" s="456"/>
      <c r="BL211" s="456"/>
      <c r="BM211" s="456"/>
      <c r="BN211" s="456"/>
      <c r="BO211" s="456"/>
      <c r="BP211" s="456"/>
      <c r="BQ211" s="456"/>
      <c r="BR211" s="456"/>
      <c r="BS211" s="456"/>
      <c r="BT211" s="456"/>
      <c r="BU211" s="456"/>
      <c r="BV211" s="456"/>
      <c r="BW211" s="456"/>
      <c r="BX211" s="456"/>
      <c r="BY211" s="456"/>
      <c r="BZ211" s="456"/>
      <c r="CA211" s="456"/>
      <c r="CB211" s="456"/>
      <c r="CC211" s="456"/>
      <c r="CD211" s="456"/>
      <c r="CE211" s="456"/>
      <c r="CF211" s="456"/>
      <c r="CG211" s="456"/>
      <c r="CH211" s="456"/>
      <c r="CI211" s="456"/>
      <c r="CJ211" s="456"/>
      <c r="CK211" s="456"/>
      <c r="CL211" s="456"/>
      <c r="CM211" s="456"/>
      <c r="CN211" s="456"/>
      <c r="CO211" s="456"/>
      <c r="CP211" s="456"/>
      <c r="CQ211" s="456"/>
      <c r="CR211" s="456"/>
      <c r="CS211" s="456"/>
      <c r="CT211" s="456"/>
      <c r="CU211" s="456"/>
      <c r="CV211" s="456"/>
      <c r="CW211" s="456"/>
      <c r="CX211" s="456"/>
      <c r="CY211" s="456"/>
      <c r="CZ211" s="456"/>
      <c r="DA211" s="456"/>
      <c r="DB211" s="456"/>
      <c r="DC211" s="456"/>
      <c r="DD211" s="456"/>
      <c r="DE211" s="456"/>
      <c r="DF211" s="456"/>
      <c r="DG211" s="456"/>
      <c r="DH211" s="456"/>
      <c r="DI211" s="456"/>
      <c r="DJ211" s="456"/>
      <c r="DK211" s="456"/>
      <c r="DL211" s="456"/>
      <c r="DM211" s="456"/>
      <c r="DN211" s="456"/>
      <c r="DO211" s="456"/>
      <c r="DP211" s="456"/>
      <c r="DQ211" s="456"/>
      <c r="DR211" s="456"/>
      <c r="DS211" s="456"/>
      <c r="DT211" s="456"/>
      <c r="DU211" s="456"/>
      <c r="DV211" s="456"/>
      <c r="DW211" s="456"/>
      <c r="DX211" s="456"/>
      <c r="DY211" s="456"/>
      <c r="DZ211" s="456"/>
      <c r="EA211" s="456"/>
      <c r="EB211" s="456"/>
      <c r="EC211" s="456"/>
      <c r="ED211" s="456"/>
      <c r="EE211" s="456"/>
      <c r="EF211" s="456"/>
      <c r="EG211" s="456"/>
      <c r="EH211" s="456"/>
      <c r="EI211" s="456"/>
      <c r="EJ211" s="456"/>
      <c r="EK211" s="456"/>
      <c r="EL211" s="456"/>
      <c r="EM211" s="456"/>
      <c r="EN211" s="456"/>
      <c r="EO211" s="456"/>
      <c r="EP211" s="456"/>
      <c r="EQ211" s="456"/>
      <c r="ER211" s="456"/>
      <c r="ES211" s="456"/>
      <c r="ET211" s="456"/>
      <c r="EU211" s="456"/>
      <c r="EV211" s="456"/>
      <c r="EW211" s="456"/>
      <c r="EX211" s="456"/>
      <c r="EY211" s="456"/>
      <c r="EZ211" s="456"/>
      <c r="FA211" s="456"/>
      <c r="FB211" s="456"/>
      <c r="FC211" s="456"/>
      <c r="FD211" s="456"/>
      <c r="FE211" s="456"/>
      <c r="FF211" s="456"/>
      <c r="FG211" s="456"/>
      <c r="FH211" s="456"/>
      <c r="FI211" s="456"/>
      <c r="FJ211" s="456"/>
      <c r="FK211" s="456"/>
      <c r="FL211" s="456"/>
      <c r="FM211" s="456"/>
      <c r="FN211" s="456"/>
      <c r="FO211" s="456"/>
      <c r="FP211" s="456"/>
      <c r="FQ211" s="456"/>
      <c r="FR211" s="456"/>
      <c r="FS211" s="456"/>
      <c r="FT211" s="456"/>
      <c r="FU211" s="456"/>
      <c r="FV211" s="456"/>
      <c r="FW211" s="456"/>
      <c r="FX211" s="456"/>
      <c r="FY211" s="456"/>
      <c r="FZ211" s="456"/>
      <c r="GA211" s="456"/>
      <c r="GB211" s="456"/>
      <c r="GC211" s="456"/>
      <c r="GD211" s="456"/>
      <c r="GE211" s="456"/>
      <c r="GF211" s="456"/>
      <c r="GG211" s="456"/>
      <c r="GH211" s="456"/>
      <c r="GI211" s="456"/>
      <c r="GJ211" s="456"/>
      <c r="GK211" s="456"/>
      <c r="GL211" s="456"/>
      <c r="GM211" s="456"/>
      <c r="GN211" s="456"/>
      <c r="GO211" s="456"/>
      <c r="GP211" s="456"/>
      <c r="GQ211" s="456"/>
      <c r="GR211" s="456"/>
      <c r="GS211" s="456"/>
      <c r="GT211" s="456"/>
      <c r="GU211" s="456"/>
      <c r="GV211" s="456"/>
      <c r="GW211" s="456"/>
      <c r="GX211" s="456"/>
      <c r="GY211" s="456"/>
      <c r="GZ211" s="456"/>
      <c r="HA211" s="456"/>
      <c r="HB211" s="456"/>
      <c r="HC211" s="456"/>
      <c r="HD211" s="456"/>
      <c r="HE211" s="456"/>
      <c r="HF211" s="456"/>
      <c r="HG211" s="456"/>
      <c r="HH211" s="456"/>
      <c r="HI211" s="456"/>
      <c r="HJ211" s="456"/>
      <c r="HK211" s="456"/>
      <c r="HL211" s="456"/>
      <c r="HM211" s="456"/>
      <c r="HN211" s="456"/>
      <c r="HO211" s="456"/>
      <c r="HP211" s="456"/>
      <c r="HQ211" s="456"/>
      <c r="HR211" s="456"/>
      <c r="HS211" s="456"/>
      <c r="HT211" s="456"/>
      <c r="HU211" s="456"/>
      <c r="HV211" s="456"/>
      <c r="HW211" s="456"/>
      <c r="HX211" s="456"/>
      <c r="HY211" s="456"/>
      <c r="HZ211" s="456"/>
      <c r="IA211" s="456"/>
      <c r="IB211" s="456"/>
      <c r="IC211" s="456"/>
      <c r="ID211" s="456"/>
      <c r="IE211" s="456"/>
      <c r="IF211" s="456"/>
      <c r="IG211" s="456"/>
      <c r="IH211" s="456"/>
      <c r="II211" s="456"/>
      <c r="IJ211" s="456"/>
      <c r="IK211" s="456"/>
      <c r="IL211" s="456"/>
      <c r="IM211" s="456"/>
    </row>
    <row r="212" spans="6:247" x14ac:dyDescent="0.2">
      <c r="F212" s="456"/>
      <c r="G212" s="456"/>
      <c r="H212" s="456"/>
      <c r="I212" s="456"/>
      <c r="J212" s="456"/>
      <c r="K212" s="456"/>
      <c r="L212" s="456"/>
      <c r="M212" s="456"/>
      <c r="N212" s="456"/>
      <c r="O212" s="456"/>
      <c r="P212" s="456"/>
      <c r="Q212" s="456"/>
      <c r="R212" s="456"/>
      <c r="S212" s="456"/>
      <c r="T212" s="456"/>
      <c r="U212" s="456"/>
      <c r="V212" s="456"/>
      <c r="W212" s="456"/>
      <c r="X212" s="456"/>
      <c r="Y212" s="456"/>
      <c r="Z212" s="456"/>
      <c r="AA212" s="456"/>
      <c r="AB212" s="456"/>
      <c r="AC212" s="456"/>
      <c r="AD212" s="456"/>
      <c r="AE212" s="456"/>
      <c r="AF212" s="456"/>
      <c r="AG212" s="456"/>
      <c r="AH212" s="456"/>
      <c r="AI212" s="456"/>
      <c r="AJ212" s="456"/>
      <c r="AK212" s="456"/>
      <c r="AL212" s="456"/>
      <c r="AM212" s="456"/>
      <c r="AN212" s="456"/>
      <c r="AO212" s="456"/>
      <c r="AP212" s="456"/>
      <c r="AQ212" s="456"/>
      <c r="AR212" s="456"/>
      <c r="AS212" s="456"/>
      <c r="AT212" s="456"/>
      <c r="AU212" s="456"/>
      <c r="AV212" s="456"/>
      <c r="AW212" s="456"/>
      <c r="AX212" s="456"/>
      <c r="AY212" s="456"/>
      <c r="AZ212" s="456"/>
      <c r="BA212" s="456"/>
      <c r="BB212" s="456"/>
      <c r="BC212" s="456"/>
      <c r="BD212" s="456"/>
      <c r="BE212" s="456"/>
      <c r="BF212" s="456"/>
      <c r="BG212" s="456"/>
      <c r="BH212" s="456"/>
      <c r="BI212" s="456"/>
      <c r="BJ212" s="456"/>
      <c r="BK212" s="456"/>
      <c r="BL212" s="456"/>
      <c r="BM212" s="456"/>
      <c r="BN212" s="456"/>
      <c r="BO212" s="456"/>
      <c r="BP212" s="456"/>
      <c r="BQ212" s="456"/>
      <c r="BR212" s="456"/>
      <c r="BS212" s="456"/>
      <c r="BT212" s="456"/>
      <c r="BU212" s="456"/>
      <c r="BV212" s="456"/>
      <c r="BW212" s="456"/>
      <c r="BX212" s="456"/>
      <c r="BY212" s="456"/>
      <c r="BZ212" s="456"/>
      <c r="CA212" s="456"/>
      <c r="CB212" s="456"/>
      <c r="CC212" s="456"/>
      <c r="CD212" s="456"/>
      <c r="CE212" s="456"/>
      <c r="CF212" s="456"/>
      <c r="CG212" s="456"/>
      <c r="CH212" s="456"/>
      <c r="CI212" s="456"/>
      <c r="CJ212" s="456"/>
      <c r="CK212" s="456"/>
      <c r="CL212" s="456"/>
      <c r="CM212" s="456"/>
      <c r="CN212" s="456"/>
      <c r="CO212" s="456"/>
      <c r="CP212" s="456"/>
      <c r="CQ212" s="456"/>
      <c r="CR212" s="456"/>
      <c r="CS212" s="456"/>
      <c r="CT212" s="456"/>
      <c r="CU212" s="456"/>
      <c r="CV212" s="456"/>
      <c r="CW212" s="456"/>
      <c r="CX212" s="456"/>
      <c r="CY212" s="456"/>
      <c r="CZ212" s="456"/>
      <c r="DA212" s="456"/>
      <c r="DB212" s="456"/>
      <c r="DC212" s="456"/>
      <c r="DD212" s="456"/>
      <c r="DE212" s="456"/>
      <c r="DF212" s="456"/>
      <c r="DG212" s="456"/>
      <c r="DH212" s="456"/>
      <c r="DI212" s="456"/>
      <c r="DJ212" s="456"/>
      <c r="DK212" s="456"/>
      <c r="DL212" s="456"/>
      <c r="DM212" s="456"/>
      <c r="DN212" s="456"/>
      <c r="DO212" s="456"/>
      <c r="DP212" s="456"/>
      <c r="DQ212" s="456"/>
      <c r="DR212" s="456"/>
      <c r="DS212" s="456"/>
      <c r="DT212" s="456"/>
      <c r="DU212" s="456"/>
      <c r="DV212" s="456"/>
      <c r="DW212" s="456"/>
      <c r="DX212" s="456"/>
      <c r="DY212" s="456"/>
      <c r="DZ212" s="456"/>
      <c r="EA212" s="456"/>
      <c r="EB212" s="456"/>
      <c r="EC212" s="456"/>
      <c r="ED212" s="456"/>
      <c r="EE212" s="456"/>
      <c r="EF212" s="456"/>
      <c r="EG212" s="456"/>
      <c r="EH212" s="456"/>
      <c r="EI212" s="456"/>
      <c r="EJ212" s="456"/>
      <c r="EK212" s="456"/>
      <c r="EL212" s="456"/>
      <c r="EM212" s="456"/>
      <c r="EN212" s="456"/>
      <c r="EO212" s="456"/>
      <c r="EP212" s="456"/>
      <c r="EQ212" s="456"/>
      <c r="ER212" s="456"/>
      <c r="ES212" s="456"/>
      <c r="ET212" s="456"/>
      <c r="EU212" s="456"/>
      <c r="EV212" s="456"/>
      <c r="EW212" s="456"/>
      <c r="EX212" s="456"/>
      <c r="EY212" s="456"/>
      <c r="EZ212" s="456"/>
      <c r="FA212" s="456"/>
      <c r="FB212" s="456"/>
      <c r="FC212" s="456"/>
      <c r="FD212" s="456"/>
      <c r="FE212" s="456"/>
      <c r="FF212" s="456"/>
      <c r="FG212" s="456"/>
      <c r="FH212" s="456"/>
      <c r="FI212" s="456"/>
      <c r="FJ212" s="456"/>
      <c r="FK212" s="456"/>
      <c r="FL212" s="456"/>
      <c r="FM212" s="456"/>
      <c r="FN212" s="456"/>
      <c r="FO212" s="456"/>
      <c r="FP212" s="456"/>
      <c r="FQ212" s="456"/>
      <c r="FR212" s="456"/>
      <c r="FS212" s="456"/>
      <c r="FT212" s="456"/>
      <c r="FU212" s="456"/>
      <c r="FV212" s="456"/>
      <c r="FW212" s="456"/>
      <c r="FX212" s="456"/>
      <c r="FY212" s="456"/>
      <c r="FZ212" s="456"/>
      <c r="GA212" s="456"/>
      <c r="GB212" s="456"/>
      <c r="GC212" s="456"/>
      <c r="GD212" s="456"/>
      <c r="GE212" s="456"/>
      <c r="GF212" s="456"/>
      <c r="GG212" s="456"/>
      <c r="GH212" s="456"/>
      <c r="GI212" s="456"/>
      <c r="GJ212" s="456"/>
      <c r="GK212" s="456"/>
      <c r="GL212" s="456"/>
      <c r="GM212" s="456"/>
      <c r="GN212" s="456"/>
      <c r="GO212" s="456"/>
      <c r="GP212" s="456"/>
      <c r="GQ212" s="456"/>
      <c r="GR212" s="456"/>
      <c r="GS212" s="456"/>
      <c r="GT212" s="456"/>
      <c r="GU212" s="456"/>
      <c r="GV212" s="456"/>
      <c r="GW212" s="456"/>
      <c r="GX212" s="456"/>
      <c r="GY212" s="456"/>
      <c r="GZ212" s="456"/>
      <c r="HA212" s="456"/>
      <c r="HB212" s="456"/>
      <c r="HC212" s="456"/>
      <c r="HD212" s="456"/>
      <c r="HE212" s="456"/>
      <c r="HF212" s="456"/>
      <c r="HG212" s="456"/>
      <c r="HH212" s="456"/>
      <c r="HI212" s="456"/>
      <c r="HJ212" s="456"/>
      <c r="HK212" s="456"/>
      <c r="HL212" s="456"/>
      <c r="HM212" s="456"/>
      <c r="HN212" s="456"/>
      <c r="HO212" s="456"/>
      <c r="HP212" s="456"/>
      <c r="HQ212" s="456"/>
      <c r="HR212" s="456"/>
      <c r="HS212" s="456"/>
      <c r="HT212" s="456"/>
      <c r="HU212" s="456"/>
      <c r="HV212" s="456"/>
      <c r="HW212" s="456"/>
      <c r="HX212" s="456"/>
      <c r="HY212" s="456"/>
      <c r="HZ212" s="456"/>
      <c r="IA212" s="456"/>
      <c r="IB212" s="456"/>
      <c r="IC212" s="456"/>
      <c r="ID212" s="456"/>
      <c r="IE212" s="456"/>
      <c r="IF212" s="456"/>
      <c r="IG212" s="456"/>
      <c r="IH212" s="456"/>
      <c r="II212" s="456"/>
      <c r="IJ212" s="456"/>
      <c r="IK212" s="456"/>
      <c r="IL212" s="456"/>
      <c r="IM212" s="456"/>
    </row>
    <row r="213" spans="6:247" x14ac:dyDescent="0.2">
      <c r="F213" s="456"/>
      <c r="G213" s="456"/>
      <c r="H213" s="456"/>
      <c r="I213" s="456"/>
      <c r="J213" s="456"/>
      <c r="K213" s="456"/>
      <c r="L213" s="456"/>
      <c r="M213" s="456"/>
      <c r="N213" s="456"/>
      <c r="O213" s="456"/>
      <c r="P213" s="456"/>
      <c r="Q213" s="456"/>
      <c r="R213" s="456"/>
      <c r="S213" s="456"/>
      <c r="T213" s="456"/>
      <c r="U213" s="456"/>
      <c r="V213" s="456"/>
      <c r="W213" s="456"/>
      <c r="X213" s="456"/>
      <c r="Y213" s="456"/>
      <c r="Z213" s="456"/>
      <c r="AA213" s="456"/>
      <c r="AB213" s="456"/>
      <c r="AC213" s="456"/>
      <c r="AD213" s="456"/>
      <c r="AE213" s="456"/>
      <c r="AF213" s="456"/>
      <c r="AG213" s="456"/>
      <c r="AH213" s="456"/>
      <c r="AI213" s="456"/>
      <c r="AJ213" s="456"/>
      <c r="AK213" s="456"/>
      <c r="AL213" s="456"/>
      <c r="AM213" s="456"/>
      <c r="AN213" s="456"/>
      <c r="AO213" s="456"/>
      <c r="AP213" s="456"/>
      <c r="AQ213" s="456"/>
      <c r="AR213" s="456"/>
      <c r="AS213" s="456"/>
      <c r="AT213" s="456"/>
      <c r="AU213" s="456"/>
      <c r="AV213" s="456"/>
      <c r="AW213" s="456"/>
      <c r="AX213" s="456"/>
      <c r="AY213" s="456"/>
      <c r="AZ213" s="456"/>
      <c r="BA213" s="456"/>
      <c r="BB213" s="456"/>
      <c r="BC213" s="456"/>
      <c r="BD213" s="456"/>
      <c r="BE213" s="456"/>
      <c r="BF213" s="456"/>
      <c r="BG213" s="456"/>
      <c r="BH213" s="456"/>
      <c r="BI213" s="456"/>
      <c r="BJ213" s="456"/>
      <c r="BK213" s="456"/>
      <c r="BL213" s="456"/>
      <c r="BM213" s="456"/>
      <c r="BN213" s="456"/>
      <c r="BO213" s="456"/>
      <c r="BP213" s="456"/>
      <c r="BQ213" s="456"/>
      <c r="BR213" s="456"/>
      <c r="BS213" s="456"/>
      <c r="BT213" s="456"/>
      <c r="BU213" s="456"/>
      <c r="BV213" s="456"/>
      <c r="BW213" s="456"/>
      <c r="BX213" s="456"/>
      <c r="BY213" s="456"/>
      <c r="BZ213" s="456"/>
      <c r="CA213" s="456"/>
      <c r="CB213" s="456"/>
      <c r="CC213" s="456"/>
      <c r="CD213" s="456"/>
      <c r="CE213" s="456"/>
      <c r="CF213" s="456"/>
      <c r="CG213" s="456"/>
      <c r="CH213" s="456"/>
      <c r="CI213" s="456"/>
      <c r="CJ213" s="456"/>
      <c r="CK213" s="456"/>
      <c r="CL213" s="456"/>
      <c r="CM213" s="456"/>
      <c r="CN213" s="456"/>
      <c r="CO213" s="456"/>
      <c r="CP213" s="456"/>
      <c r="CQ213" s="456"/>
      <c r="CR213" s="456"/>
      <c r="CS213" s="456"/>
      <c r="CT213" s="456"/>
      <c r="CU213" s="456"/>
      <c r="CV213" s="456"/>
      <c r="CW213" s="456"/>
      <c r="CX213" s="456"/>
      <c r="CY213" s="456"/>
      <c r="CZ213" s="456"/>
      <c r="DA213" s="456"/>
      <c r="DB213" s="456"/>
      <c r="DC213" s="456"/>
      <c r="DD213" s="456"/>
      <c r="DE213" s="456"/>
      <c r="DF213" s="456"/>
      <c r="DG213" s="456"/>
      <c r="DH213" s="456"/>
      <c r="DI213" s="456"/>
      <c r="DJ213" s="456"/>
      <c r="DK213" s="456"/>
      <c r="DL213" s="456"/>
      <c r="DM213" s="456"/>
      <c r="DN213" s="456"/>
      <c r="DO213" s="456"/>
      <c r="DP213" s="456"/>
      <c r="DQ213" s="456"/>
      <c r="DR213" s="456"/>
      <c r="DS213" s="456"/>
      <c r="DT213" s="456"/>
      <c r="DU213" s="456"/>
      <c r="DV213" s="456"/>
      <c r="DW213" s="456"/>
      <c r="DX213" s="456"/>
      <c r="DY213" s="456"/>
      <c r="DZ213" s="456"/>
      <c r="EA213" s="456"/>
      <c r="EB213" s="456"/>
      <c r="EC213" s="456"/>
      <c r="ED213" s="456"/>
      <c r="EE213" s="456"/>
      <c r="EF213" s="456"/>
      <c r="EG213" s="456"/>
      <c r="EH213" s="456"/>
      <c r="EI213" s="456"/>
      <c r="EJ213" s="456"/>
      <c r="EK213" s="456"/>
      <c r="EL213" s="456"/>
      <c r="EM213" s="456"/>
      <c r="EN213" s="456"/>
      <c r="EO213" s="456"/>
      <c r="EP213" s="456"/>
      <c r="EQ213" s="456"/>
      <c r="ER213" s="456"/>
      <c r="ES213" s="456"/>
      <c r="ET213" s="456"/>
      <c r="EU213" s="456"/>
      <c r="EV213" s="456"/>
      <c r="EW213" s="456"/>
      <c r="EX213" s="456"/>
      <c r="EY213" s="456"/>
      <c r="EZ213" s="456"/>
      <c r="FA213" s="456"/>
      <c r="FB213" s="456"/>
      <c r="FC213" s="456"/>
      <c r="FD213" s="456"/>
      <c r="FE213" s="456"/>
      <c r="FF213" s="456"/>
      <c r="FG213" s="456"/>
      <c r="FH213" s="456"/>
      <c r="FI213" s="456"/>
      <c r="FJ213" s="456"/>
      <c r="FK213" s="456"/>
      <c r="FL213" s="456"/>
      <c r="FM213" s="456"/>
      <c r="FN213" s="456"/>
      <c r="FO213" s="456"/>
      <c r="FP213" s="456"/>
      <c r="FQ213" s="456"/>
      <c r="FR213" s="456"/>
      <c r="FS213" s="456"/>
      <c r="FT213" s="456"/>
      <c r="FU213" s="456"/>
      <c r="FV213" s="456"/>
      <c r="FW213" s="456"/>
      <c r="FX213" s="456"/>
      <c r="FY213" s="456"/>
      <c r="FZ213" s="456"/>
      <c r="GA213" s="456"/>
      <c r="GB213" s="456"/>
      <c r="GC213" s="456"/>
      <c r="GD213" s="456"/>
      <c r="GE213" s="456"/>
      <c r="GF213" s="456"/>
      <c r="GG213" s="456"/>
      <c r="GH213" s="456"/>
      <c r="GI213" s="456"/>
      <c r="GJ213" s="456"/>
      <c r="GK213" s="456"/>
      <c r="GL213" s="456"/>
      <c r="GM213" s="456"/>
      <c r="GN213" s="456"/>
      <c r="GO213" s="456"/>
      <c r="GP213" s="456"/>
      <c r="GQ213" s="456"/>
      <c r="GR213" s="456"/>
      <c r="GS213" s="456"/>
      <c r="GT213" s="456"/>
      <c r="GU213" s="456"/>
      <c r="GV213" s="456"/>
      <c r="GW213" s="456"/>
      <c r="GX213" s="456"/>
      <c r="GY213" s="456"/>
      <c r="GZ213" s="456"/>
      <c r="HA213" s="456"/>
      <c r="HB213" s="456"/>
      <c r="HC213" s="456"/>
      <c r="HD213" s="456"/>
      <c r="HE213" s="456"/>
      <c r="HF213" s="456"/>
      <c r="HG213" s="456"/>
      <c r="HH213" s="456"/>
      <c r="HI213" s="456"/>
      <c r="HJ213" s="456"/>
      <c r="HK213" s="456"/>
      <c r="HL213" s="456"/>
      <c r="HM213" s="456"/>
      <c r="HN213" s="456"/>
      <c r="HO213" s="456"/>
      <c r="HP213" s="456"/>
      <c r="HQ213" s="456"/>
      <c r="HR213" s="456"/>
      <c r="HS213" s="456"/>
      <c r="HT213" s="456"/>
      <c r="HU213" s="456"/>
      <c r="HV213" s="456"/>
      <c r="HW213" s="456"/>
      <c r="HX213" s="456"/>
      <c r="HY213" s="456"/>
      <c r="HZ213" s="456"/>
      <c r="IA213" s="456"/>
      <c r="IB213" s="456"/>
      <c r="IC213" s="456"/>
      <c r="ID213" s="456"/>
      <c r="IE213" s="456"/>
      <c r="IF213" s="456"/>
      <c r="IG213" s="456"/>
      <c r="IH213" s="456"/>
      <c r="II213" s="456"/>
      <c r="IJ213" s="456"/>
      <c r="IK213" s="456"/>
      <c r="IL213" s="456"/>
      <c r="IM213" s="456"/>
    </row>
    <row r="214" spans="6:247" x14ac:dyDescent="0.2">
      <c r="F214" s="456"/>
      <c r="G214" s="456"/>
      <c r="H214" s="456"/>
      <c r="I214" s="456"/>
      <c r="J214" s="456"/>
      <c r="K214" s="456"/>
      <c r="L214" s="456"/>
      <c r="M214" s="456"/>
      <c r="N214" s="456"/>
      <c r="O214" s="456"/>
      <c r="P214" s="456"/>
      <c r="Q214" s="456"/>
      <c r="R214" s="456"/>
      <c r="S214" s="456"/>
      <c r="T214" s="456"/>
      <c r="U214" s="456"/>
      <c r="V214" s="456"/>
      <c r="W214" s="456"/>
      <c r="X214" s="456"/>
      <c r="Y214" s="456"/>
      <c r="Z214" s="456"/>
      <c r="AA214" s="456"/>
      <c r="AB214" s="456"/>
      <c r="AC214" s="456"/>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6"/>
      <c r="AY214" s="456"/>
      <c r="AZ214" s="456"/>
      <c r="BA214" s="456"/>
      <c r="BB214" s="456"/>
      <c r="BC214" s="456"/>
      <c r="BD214" s="456"/>
      <c r="BE214" s="456"/>
      <c r="BF214" s="456"/>
      <c r="BG214" s="456"/>
      <c r="BH214" s="456"/>
      <c r="BI214" s="456"/>
      <c r="BJ214" s="456"/>
      <c r="BK214" s="456"/>
      <c r="BL214" s="456"/>
      <c r="BM214" s="456"/>
      <c r="BN214" s="456"/>
      <c r="BO214" s="456"/>
      <c r="BP214" s="456"/>
      <c r="BQ214" s="456"/>
      <c r="BR214" s="456"/>
      <c r="BS214" s="456"/>
      <c r="BT214" s="456"/>
      <c r="BU214" s="456"/>
      <c r="BV214" s="456"/>
      <c r="BW214" s="456"/>
      <c r="BX214" s="456"/>
      <c r="BY214" s="456"/>
      <c r="BZ214" s="456"/>
      <c r="CA214" s="456"/>
      <c r="CB214" s="456"/>
      <c r="CC214" s="456"/>
      <c r="CD214" s="456"/>
      <c r="CE214" s="456"/>
      <c r="CF214" s="456"/>
      <c r="CG214" s="456"/>
      <c r="CH214" s="456"/>
      <c r="CI214" s="456"/>
      <c r="CJ214" s="456"/>
      <c r="CK214" s="456"/>
      <c r="CL214" s="456"/>
      <c r="CM214" s="456"/>
      <c r="CN214" s="456"/>
      <c r="CO214" s="456"/>
      <c r="CP214" s="456"/>
      <c r="CQ214" s="456"/>
      <c r="CR214" s="456"/>
      <c r="CS214" s="456"/>
      <c r="CT214" s="456"/>
      <c r="CU214" s="456"/>
      <c r="CV214" s="456"/>
      <c r="CW214" s="456"/>
      <c r="CX214" s="456"/>
      <c r="CY214" s="456"/>
      <c r="CZ214" s="456"/>
      <c r="DA214" s="456"/>
      <c r="DB214" s="456"/>
      <c r="DC214" s="456"/>
      <c r="DD214" s="456"/>
      <c r="DE214" s="456"/>
      <c r="DF214" s="456"/>
      <c r="DG214" s="456"/>
      <c r="DH214" s="456"/>
      <c r="DI214" s="456"/>
      <c r="DJ214" s="456"/>
      <c r="DK214" s="456"/>
      <c r="DL214" s="456"/>
      <c r="DM214" s="456"/>
      <c r="DN214" s="456"/>
      <c r="DO214" s="456"/>
      <c r="DP214" s="456"/>
      <c r="DQ214" s="456"/>
      <c r="DR214" s="456"/>
      <c r="DS214" s="456"/>
      <c r="DT214" s="456"/>
      <c r="DU214" s="456"/>
      <c r="DV214" s="456"/>
      <c r="DW214" s="456"/>
      <c r="DX214" s="456"/>
      <c r="DY214" s="456"/>
      <c r="DZ214" s="456"/>
      <c r="EA214" s="456"/>
      <c r="EB214" s="456"/>
      <c r="EC214" s="456"/>
      <c r="ED214" s="456"/>
      <c r="EE214" s="456"/>
      <c r="EF214" s="456"/>
      <c r="EG214" s="456"/>
      <c r="EH214" s="456"/>
      <c r="EI214" s="456"/>
      <c r="EJ214" s="456"/>
      <c r="EK214" s="456"/>
      <c r="EL214" s="456"/>
      <c r="EM214" s="456"/>
      <c r="EN214" s="456"/>
      <c r="EO214" s="456"/>
      <c r="EP214" s="456"/>
      <c r="EQ214" s="456"/>
      <c r="ER214" s="456"/>
      <c r="ES214" s="456"/>
      <c r="ET214" s="456"/>
      <c r="EU214" s="456"/>
      <c r="EV214" s="456"/>
      <c r="EW214" s="456"/>
      <c r="EX214" s="456"/>
      <c r="EY214" s="456"/>
      <c r="EZ214" s="456"/>
      <c r="FA214" s="456"/>
      <c r="FB214" s="456"/>
      <c r="FC214" s="456"/>
      <c r="FD214" s="456"/>
      <c r="FE214" s="456"/>
      <c r="FF214" s="456"/>
      <c r="FG214" s="456"/>
      <c r="FH214" s="456"/>
      <c r="FI214" s="456"/>
      <c r="FJ214" s="456"/>
      <c r="FK214" s="456"/>
      <c r="FL214" s="456"/>
      <c r="FM214" s="456"/>
      <c r="FN214" s="456"/>
      <c r="FO214" s="456"/>
      <c r="FP214" s="456"/>
      <c r="FQ214" s="456"/>
      <c r="FR214" s="456"/>
      <c r="FS214" s="456"/>
      <c r="FT214" s="456"/>
      <c r="FU214" s="456"/>
      <c r="FV214" s="456"/>
      <c r="FW214" s="456"/>
      <c r="FX214" s="456"/>
      <c r="FY214" s="456"/>
      <c r="FZ214" s="456"/>
      <c r="GA214" s="456"/>
      <c r="GB214" s="456"/>
      <c r="GC214" s="456"/>
      <c r="GD214" s="456"/>
      <c r="GE214" s="456"/>
      <c r="GF214" s="456"/>
      <c r="GG214" s="456"/>
      <c r="GH214" s="456"/>
      <c r="GI214" s="456"/>
      <c r="GJ214" s="456"/>
      <c r="GK214" s="456"/>
      <c r="GL214" s="456"/>
      <c r="GM214" s="456"/>
      <c r="GN214" s="456"/>
      <c r="GO214" s="456"/>
      <c r="GP214" s="456"/>
      <c r="GQ214" s="456"/>
      <c r="GR214" s="456"/>
      <c r="GS214" s="456"/>
      <c r="GT214" s="456"/>
      <c r="GU214" s="456"/>
      <c r="GV214" s="456"/>
      <c r="GW214" s="456"/>
      <c r="GX214" s="456"/>
      <c r="GY214" s="456"/>
      <c r="GZ214" s="456"/>
      <c r="HA214" s="456"/>
      <c r="HB214" s="456"/>
      <c r="HC214" s="456"/>
      <c r="HD214" s="456"/>
      <c r="HE214" s="456"/>
      <c r="HF214" s="456"/>
      <c r="HG214" s="456"/>
      <c r="HH214" s="456"/>
      <c r="HI214" s="456"/>
      <c r="HJ214" s="456"/>
      <c r="HK214" s="456"/>
      <c r="HL214" s="456"/>
      <c r="HM214" s="456"/>
      <c r="HN214" s="456"/>
      <c r="HO214" s="456"/>
      <c r="HP214" s="456"/>
      <c r="HQ214" s="456"/>
      <c r="HR214" s="456"/>
      <c r="HS214" s="456"/>
      <c r="HT214" s="456"/>
      <c r="HU214" s="456"/>
      <c r="HV214" s="456"/>
      <c r="HW214" s="456"/>
      <c r="HX214" s="456"/>
      <c r="HY214" s="456"/>
      <c r="HZ214" s="456"/>
      <c r="IA214" s="456"/>
      <c r="IB214" s="456"/>
      <c r="IC214" s="456"/>
      <c r="ID214" s="456"/>
      <c r="IE214" s="456"/>
      <c r="IF214" s="456"/>
      <c r="IG214" s="456"/>
      <c r="IH214" s="456"/>
      <c r="II214" s="456"/>
      <c r="IJ214" s="456"/>
      <c r="IK214" s="456"/>
      <c r="IL214" s="456"/>
      <c r="IM214" s="456"/>
    </row>
    <row r="215" spans="6:247" x14ac:dyDescent="0.2">
      <c r="F215" s="456"/>
      <c r="G215" s="456"/>
      <c r="H215" s="456"/>
      <c r="I215" s="456"/>
      <c r="J215" s="456"/>
      <c r="K215" s="456"/>
      <c r="L215" s="456"/>
      <c r="M215" s="456"/>
      <c r="N215" s="456"/>
      <c r="O215" s="456"/>
      <c r="P215" s="456"/>
      <c r="Q215" s="456"/>
      <c r="R215" s="456"/>
      <c r="S215" s="456"/>
      <c r="T215" s="456"/>
      <c r="U215" s="456"/>
      <c r="V215" s="456"/>
      <c r="W215" s="456"/>
      <c r="X215" s="456"/>
      <c r="Y215" s="456"/>
      <c r="Z215" s="456"/>
      <c r="AA215" s="456"/>
      <c r="AB215" s="456"/>
      <c r="AC215" s="456"/>
      <c r="AD215" s="456"/>
      <c r="AE215" s="456"/>
      <c r="AF215" s="456"/>
      <c r="AG215" s="456"/>
      <c r="AH215" s="456"/>
      <c r="AI215" s="456"/>
      <c r="AJ215" s="456"/>
      <c r="AK215" s="456"/>
      <c r="AL215" s="456"/>
      <c r="AM215" s="456"/>
      <c r="AN215" s="456"/>
      <c r="AO215" s="456"/>
      <c r="AP215" s="456"/>
      <c r="AQ215" s="456"/>
      <c r="AR215" s="456"/>
      <c r="AS215" s="456"/>
      <c r="AT215" s="456"/>
      <c r="AU215" s="456"/>
      <c r="AV215" s="456"/>
      <c r="AW215" s="456"/>
      <c r="AX215" s="456"/>
      <c r="AY215" s="456"/>
      <c r="AZ215" s="456"/>
      <c r="BA215" s="456"/>
      <c r="BB215" s="456"/>
      <c r="BC215" s="456"/>
      <c r="BD215" s="456"/>
      <c r="BE215" s="456"/>
      <c r="BF215" s="456"/>
      <c r="BG215" s="456"/>
      <c r="BH215" s="456"/>
      <c r="BI215" s="456"/>
      <c r="BJ215" s="456"/>
      <c r="BK215" s="456"/>
      <c r="BL215" s="456"/>
      <c r="BM215" s="456"/>
      <c r="BN215" s="456"/>
      <c r="BO215" s="456"/>
      <c r="BP215" s="456"/>
      <c r="BQ215" s="456"/>
      <c r="BR215" s="456"/>
      <c r="BS215" s="456"/>
      <c r="BT215" s="456"/>
      <c r="BU215" s="456"/>
      <c r="BV215" s="456"/>
      <c r="BW215" s="456"/>
      <c r="BX215" s="456"/>
      <c r="BY215" s="456"/>
      <c r="BZ215" s="456"/>
      <c r="CA215" s="456"/>
      <c r="CB215" s="456"/>
      <c r="CC215" s="456"/>
      <c r="CD215" s="456"/>
      <c r="CE215" s="456"/>
      <c r="CF215" s="456"/>
      <c r="CG215" s="456"/>
      <c r="CH215" s="456"/>
      <c r="CI215" s="456"/>
      <c r="CJ215" s="456"/>
      <c r="CK215" s="456"/>
      <c r="CL215" s="456"/>
      <c r="CM215" s="456"/>
      <c r="CN215" s="456"/>
      <c r="CO215" s="456"/>
      <c r="CP215" s="456"/>
      <c r="CQ215" s="456"/>
      <c r="CR215" s="456"/>
      <c r="CS215" s="456"/>
      <c r="CT215" s="456"/>
      <c r="CU215" s="456"/>
      <c r="CV215" s="456"/>
      <c r="CW215" s="456"/>
      <c r="CX215" s="456"/>
      <c r="CY215" s="456"/>
      <c r="CZ215" s="456"/>
      <c r="DA215" s="456"/>
      <c r="DB215" s="456"/>
      <c r="DC215" s="456"/>
      <c r="DD215" s="456"/>
      <c r="DE215" s="456"/>
      <c r="DF215" s="456"/>
      <c r="DG215" s="456"/>
      <c r="DH215" s="456"/>
      <c r="DI215" s="456"/>
      <c r="DJ215" s="456"/>
      <c r="DK215" s="456"/>
      <c r="DL215" s="456"/>
      <c r="DM215" s="456"/>
      <c r="DN215" s="456"/>
      <c r="DO215" s="456"/>
      <c r="DP215" s="456"/>
      <c r="DQ215" s="456"/>
      <c r="DR215" s="456"/>
      <c r="DS215" s="456"/>
      <c r="DT215" s="456"/>
      <c r="DU215" s="456"/>
      <c r="DV215" s="456"/>
      <c r="DW215" s="456"/>
      <c r="DX215" s="456"/>
      <c r="DY215" s="456"/>
      <c r="DZ215" s="456"/>
      <c r="EA215" s="456"/>
      <c r="EB215" s="456"/>
      <c r="EC215" s="456"/>
      <c r="ED215" s="456"/>
      <c r="EE215" s="456"/>
      <c r="EF215" s="456"/>
      <c r="EG215" s="456"/>
      <c r="EH215" s="456"/>
      <c r="EI215" s="456"/>
      <c r="EJ215" s="456"/>
      <c r="EK215" s="456"/>
      <c r="EL215" s="456"/>
      <c r="EM215" s="456"/>
      <c r="EN215" s="456"/>
      <c r="EO215" s="456"/>
      <c r="EP215" s="456"/>
      <c r="EQ215" s="456"/>
      <c r="ER215" s="456"/>
      <c r="ES215" s="456"/>
      <c r="ET215" s="456"/>
      <c r="EU215" s="456"/>
      <c r="EV215" s="456"/>
      <c r="EW215" s="456"/>
      <c r="EX215" s="456"/>
      <c r="EY215" s="456"/>
      <c r="EZ215" s="456"/>
      <c r="FA215" s="456"/>
      <c r="FB215" s="456"/>
      <c r="FC215" s="456"/>
      <c r="FD215" s="456"/>
      <c r="FE215" s="456"/>
      <c r="FF215" s="456"/>
      <c r="FG215" s="456"/>
      <c r="FH215" s="456"/>
      <c r="FI215" s="456"/>
      <c r="FJ215" s="456"/>
      <c r="FK215" s="456"/>
      <c r="FL215" s="456"/>
      <c r="FM215" s="456"/>
      <c r="FN215" s="456"/>
      <c r="FO215" s="456"/>
      <c r="FP215" s="456"/>
      <c r="FQ215" s="456"/>
      <c r="FR215" s="456"/>
      <c r="FS215" s="456"/>
      <c r="FT215" s="456"/>
      <c r="FU215" s="456"/>
      <c r="FV215" s="456"/>
      <c r="FW215" s="456"/>
      <c r="FX215" s="456"/>
      <c r="FY215" s="456"/>
      <c r="FZ215" s="456"/>
      <c r="GA215" s="456"/>
      <c r="GB215" s="456"/>
      <c r="GC215" s="456"/>
      <c r="GD215" s="456"/>
      <c r="GE215" s="456"/>
      <c r="GF215" s="456"/>
      <c r="GG215" s="456"/>
      <c r="GH215" s="456"/>
      <c r="GI215" s="456"/>
      <c r="GJ215" s="456"/>
      <c r="GK215" s="456"/>
      <c r="GL215" s="456"/>
      <c r="GM215" s="456"/>
      <c r="GN215" s="456"/>
      <c r="GO215" s="456"/>
      <c r="GP215" s="456"/>
      <c r="GQ215" s="456"/>
      <c r="GR215" s="456"/>
      <c r="GS215" s="456"/>
      <c r="GT215" s="456"/>
      <c r="GU215" s="456"/>
      <c r="GV215" s="456"/>
      <c r="GW215" s="456"/>
      <c r="GX215" s="456"/>
      <c r="GY215" s="456"/>
      <c r="GZ215" s="456"/>
      <c r="HA215" s="456"/>
      <c r="HB215" s="456"/>
      <c r="HC215" s="456"/>
      <c r="HD215" s="456"/>
      <c r="HE215" s="456"/>
      <c r="HF215" s="456"/>
      <c r="HG215" s="456"/>
      <c r="HH215" s="456"/>
      <c r="HI215" s="456"/>
      <c r="HJ215" s="456"/>
      <c r="HK215" s="456"/>
      <c r="HL215" s="456"/>
      <c r="HM215" s="456"/>
      <c r="HN215" s="456"/>
      <c r="HO215" s="456"/>
      <c r="HP215" s="456"/>
      <c r="HQ215" s="456"/>
      <c r="HR215" s="456"/>
      <c r="HS215" s="456"/>
      <c r="HT215" s="456"/>
      <c r="HU215" s="456"/>
      <c r="HV215" s="456"/>
      <c r="HW215" s="456"/>
      <c r="HX215" s="456"/>
      <c r="HY215" s="456"/>
      <c r="HZ215" s="456"/>
      <c r="IA215" s="456"/>
      <c r="IB215" s="456"/>
      <c r="IC215" s="456"/>
      <c r="ID215" s="456"/>
      <c r="IE215" s="456"/>
      <c r="IF215" s="456"/>
      <c r="IG215" s="456"/>
      <c r="IH215" s="456"/>
      <c r="II215" s="456"/>
      <c r="IJ215" s="456"/>
      <c r="IK215" s="456"/>
      <c r="IL215" s="456"/>
      <c r="IM215" s="456"/>
    </row>
    <row r="216" spans="6:247" x14ac:dyDescent="0.2">
      <c r="F216" s="456"/>
      <c r="G216" s="456"/>
      <c r="H216" s="456"/>
      <c r="I216" s="456"/>
      <c r="J216" s="456"/>
      <c r="K216" s="456"/>
      <c r="L216" s="456"/>
      <c r="M216" s="456"/>
      <c r="N216" s="456"/>
      <c r="O216" s="456"/>
      <c r="P216" s="456"/>
      <c r="Q216" s="456"/>
      <c r="R216" s="456"/>
      <c r="S216" s="456"/>
      <c r="T216" s="456"/>
      <c r="U216" s="456"/>
      <c r="V216" s="456"/>
      <c r="W216" s="456"/>
      <c r="X216" s="456"/>
      <c r="Y216" s="456"/>
      <c r="Z216" s="456"/>
      <c r="AA216" s="456"/>
      <c r="AB216" s="456"/>
      <c r="AC216" s="456"/>
      <c r="AD216" s="456"/>
      <c r="AE216" s="456"/>
      <c r="AF216" s="456"/>
      <c r="AG216" s="456"/>
      <c r="AH216" s="456"/>
      <c r="AI216" s="456"/>
      <c r="AJ216" s="456"/>
      <c r="AK216" s="456"/>
      <c r="AL216" s="456"/>
      <c r="AM216" s="456"/>
      <c r="AN216" s="456"/>
      <c r="AO216" s="456"/>
      <c r="AP216" s="456"/>
      <c r="AQ216" s="456"/>
      <c r="AR216" s="456"/>
      <c r="AS216" s="456"/>
      <c r="AT216" s="456"/>
      <c r="AU216" s="456"/>
      <c r="AV216" s="456"/>
      <c r="AW216" s="456"/>
      <c r="AX216" s="456"/>
      <c r="AY216" s="456"/>
      <c r="AZ216" s="456"/>
      <c r="BA216" s="456"/>
      <c r="BB216" s="456"/>
      <c r="BC216" s="456"/>
      <c r="BD216" s="456"/>
      <c r="BE216" s="456"/>
      <c r="BF216" s="456"/>
      <c r="BG216" s="456"/>
      <c r="BH216" s="456"/>
      <c r="BI216" s="456"/>
      <c r="BJ216" s="456"/>
      <c r="BK216" s="456"/>
      <c r="BL216" s="456"/>
      <c r="BM216" s="456"/>
      <c r="BN216" s="456"/>
      <c r="BO216" s="456"/>
      <c r="BP216" s="456"/>
      <c r="BQ216" s="456"/>
      <c r="BR216" s="456"/>
      <c r="BS216" s="456"/>
      <c r="BT216" s="456"/>
      <c r="BU216" s="456"/>
      <c r="BV216" s="456"/>
      <c r="BW216" s="456"/>
      <c r="BX216" s="456"/>
      <c r="BY216" s="456"/>
      <c r="BZ216" s="456"/>
      <c r="CA216" s="456"/>
      <c r="CB216" s="456"/>
      <c r="CC216" s="456"/>
      <c r="CD216" s="456"/>
      <c r="CE216" s="456"/>
      <c r="CF216" s="456"/>
      <c r="CG216" s="456"/>
      <c r="CH216" s="456"/>
      <c r="CI216" s="456"/>
      <c r="CJ216" s="456"/>
      <c r="CK216" s="456"/>
      <c r="CL216" s="456"/>
      <c r="CM216" s="456"/>
      <c r="CN216" s="456"/>
      <c r="CO216" s="456"/>
      <c r="CP216" s="456"/>
      <c r="CQ216" s="456"/>
      <c r="CR216" s="456"/>
      <c r="CS216" s="456"/>
      <c r="CT216" s="456"/>
      <c r="CU216" s="456"/>
      <c r="CV216" s="456"/>
      <c r="CW216" s="456"/>
      <c r="CX216" s="456"/>
      <c r="CY216" s="456"/>
      <c r="CZ216" s="456"/>
      <c r="DA216" s="456"/>
      <c r="DB216" s="456"/>
      <c r="DC216" s="456"/>
      <c r="DD216" s="456"/>
      <c r="DE216" s="456"/>
      <c r="DF216" s="456"/>
      <c r="DG216" s="456"/>
      <c r="DH216" s="456"/>
      <c r="DI216" s="456"/>
      <c r="DJ216" s="456"/>
      <c r="DK216" s="456"/>
      <c r="DL216" s="456"/>
      <c r="DM216" s="456"/>
      <c r="DN216" s="456"/>
      <c r="DO216" s="456"/>
      <c r="DP216" s="456"/>
      <c r="DQ216" s="456"/>
      <c r="DR216" s="456"/>
      <c r="DS216" s="456"/>
      <c r="DT216" s="456"/>
      <c r="DU216" s="456"/>
      <c r="DV216" s="456"/>
      <c r="DW216" s="456"/>
      <c r="DX216" s="456"/>
      <c r="DY216" s="456"/>
      <c r="DZ216" s="456"/>
      <c r="EA216" s="456"/>
      <c r="EB216" s="456"/>
      <c r="EC216" s="456"/>
      <c r="ED216" s="456"/>
      <c r="EE216" s="456"/>
      <c r="EF216" s="456"/>
      <c r="EG216" s="456"/>
      <c r="EH216" s="456"/>
      <c r="EI216" s="456"/>
      <c r="EJ216" s="456"/>
      <c r="EK216" s="456"/>
      <c r="EL216" s="456"/>
      <c r="EM216" s="456"/>
      <c r="EN216" s="456"/>
      <c r="EO216" s="456"/>
      <c r="EP216" s="456"/>
      <c r="EQ216" s="456"/>
      <c r="ER216" s="456"/>
      <c r="ES216" s="456"/>
      <c r="ET216" s="456"/>
      <c r="EU216" s="456"/>
      <c r="EV216" s="456"/>
      <c r="EW216" s="456"/>
      <c r="EX216" s="456"/>
      <c r="EY216" s="456"/>
      <c r="EZ216" s="456"/>
      <c r="FA216" s="456"/>
      <c r="FB216" s="456"/>
      <c r="FC216" s="456"/>
      <c r="FD216" s="456"/>
      <c r="FE216" s="456"/>
      <c r="FF216" s="456"/>
      <c r="FG216" s="456"/>
      <c r="FH216" s="456"/>
      <c r="FI216" s="456"/>
      <c r="FJ216" s="456"/>
      <c r="FK216" s="456"/>
      <c r="FL216" s="456"/>
      <c r="FM216" s="456"/>
      <c r="FN216" s="456"/>
      <c r="FO216" s="456"/>
      <c r="FP216" s="456"/>
      <c r="FQ216" s="456"/>
      <c r="FR216" s="456"/>
      <c r="FS216" s="456"/>
      <c r="FT216" s="456"/>
      <c r="FU216" s="456"/>
      <c r="FV216" s="456"/>
      <c r="FW216" s="456"/>
      <c r="FX216" s="456"/>
      <c r="FY216" s="456"/>
      <c r="FZ216" s="456"/>
      <c r="GA216" s="456"/>
      <c r="GB216" s="456"/>
      <c r="GC216" s="456"/>
      <c r="GD216" s="456"/>
      <c r="GE216" s="456"/>
      <c r="GF216" s="456"/>
      <c r="GG216" s="456"/>
      <c r="GH216" s="456"/>
      <c r="GI216" s="456"/>
      <c r="GJ216" s="456"/>
      <c r="GK216" s="456"/>
      <c r="GL216" s="456"/>
      <c r="GM216" s="456"/>
      <c r="GN216" s="456"/>
      <c r="GO216" s="456"/>
      <c r="GP216" s="456"/>
      <c r="GQ216" s="456"/>
      <c r="GR216" s="456"/>
      <c r="GS216" s="456"/>
      <c r="GT216" s="456"/>
      <c r="GU216" s="456"/>
      <c r="GV216" s="456"/>
      <c r="GW216" s="456"/>
      <c r="GX216" s="456"/>
      <c r="GY216" s="456"/>
      <c r="GZ216" s="456"/>
      <c r="HA216" s="456"/>
      <c r="HB216" s="456"/>
      <c r="HC216" s="456"/>
      <c r="HD216" s="456"/>
      <c r="HE216" s="456"/>
      <c r="HF216" s="456"/>
      <c r="HG216" s="456"/>
      <c r="HH216" s="456"/>
      <c r="HI216" s="456"/>
      <c r="HJ216" s="456"/>
      <c r="HK216" s="456"/>
      <c r="HL216" s="456"/>
      <c r="HM216" s="456"/>
      <c r="HN216" s="456"/>
      <c r="HO216" s="456"/>
      <c r="HP216" s="456"/>
      <c r="HQ216" s="456"/>
      <c r="HR216" s="456"/>
      <c r="HS216" s="456"/>
      <c r="HT216" s="456"/>
      <c r="HU216" s="456"/>
      <c r="HV216" s="456"/>
      <c r="HW216" s="456"/>
      <c r="HX216" s="456"/>
      <c r="HY216" s="456"/>
      <c r="HZ216" s="456"/>
      <c r="IA216" s="456"/>
      <c r="IB216" s="456"/>
      <c r="IC216" s="456"/>
      <c r="ID216" s="456"/>
      <c r="IE216" s="456"/>
      <c r="IF216" s="456"/>
      <c r="IG216" s="456"/>
      <c r="IH216" s="456"/>
      <c r="II216" s="456"/>
      <c r="IJ216" s="456"/>
      <c r="IK216" s="456"/>
      <c r="IL216" s="456"/>
      <c r="IM216" s="456"/>
    </row>
    <row r="217" spans="6:247" x14ac:dyDescent="0.2">
      <c r="F217" s="456"/>
      <c r="G217" s="456"/>
      <c r="H217" s="456"/>
      <c r="I217" s="456"/>
      <c r="J217" s="456"/>
      <c r="K217" s="456"/>
      <c r="L217" s="456"/>
      <c r="M217" s="456"/>
      <c r="N217" s="456"/>
      <c r="O217" s="456"/>
      <c r="P217" s="456"/>
      <c r="Q217" s="456"/>
      <c r="R217" s="456"/>
      <c r="S217" s="456"/>
      <c r="T217" s="456"/>
      <c r="U217" s="456"/>
      <c r="V217" s="456"/>
      <c r="W217" s="456"/>
      <c r="X217" s="456"/>
      <c r="Y217" s="456"/>
      <c r="Z217" s="456"/>
      <c r="AA217" s="456"/>
      <c r="AB217" s="456"/>
      <c r="AC217" s="456"/>
      <c r="AD217" s="456"/>
      <c r="AE217" s="456"/>
      <c r="AF217" s="456"/>
      <c r="AG217" s="456"/>
      <c r="AH217" s="456"/>
      <c r="AI217" s="456"/>
      <c r="AJ217" s="456"/>
      <c r="AK217" s="456"/>
      <c r="AL217" s="456"/>
      <c r="AM217" s="456"/>
      <c r="AN217" s="456"/>
      <c r="AO217" s="456"/>
      <c r="AP217" s="456"/>
      <c r="AQ217" s="456"/>
      <c r="AR217" s="456"/>
      <c r="AS217" s="456"/>
      <c r="AT217" s="456"/>
      <c r="AU217" s="456"/>
      <c r="AV217" s="456"/>
      <c r="AW217" s="456"/>
      <c r="AX217" s="456"/>
      <c r="AY217" s="456"/>
      <c r="AZ217" s="456"/>
      <c r="BA217" s="456"/>
      <c r="BB217" s="456"/>
      <c r="BC217" s="456"/>
      <c r="BD217" s="456"/>
      <c r="BE217" s="456"/>
      <c r="BF217" s="456"/>
      <c r="BG217" s="456"/>
      <c r="BH217" s="456"/>
      <c r="BI217" s="456"/>
      <c r="BJ217" s="456"/>
      <c r="BK217" s="456"/>
      <c r="BL217" s="456"/>
      <c r="BM217" s="456"/>
      <c r="BN217" s="456"/>
      <c r="BO217" s="456"/>
      <c r="BP217" s="456"/>
      <c r="BQ217" s="456"/>
      <c r="BR217" s="456"/>
      <c r="BS217" s="456"/>
      <c r="BT217" s="456"/>
      <c r="BU217" s="456"/>
      <c r="BV217" s="456"/>
      <c r="BW217" s="456"/>
      <c r="BX217" s="456"/>
      <c r="BY217" s="456"/>
      <c r="BZ217" s="456"/>
      <c r="CA217" s="456"/>
      <c r="CB217" s="456"/>
      <c r="CC217" s="456"/>
      <c r="CD217" s="456"/>
      <c r="CE217" s="456"/>
      <c r="CF217" s="456"/>
      <c r="CG217" s="456"/>
      <c r="CH217" s="456"/>
      <c r="CI217" s="456"/>
      <c r="CJ217" s="456"/>
      <c r="CK217" s="456"/>
      <c r="CL217" s="456"/>
      <c r="CM217" s="456"/>
      <c r="CN217" s="456"/>
      <c r="CO217" s="456"/>
      <c r="CP217" s="456"/>
      <c r="CQ217" s="456"/>
      <c r="CR217" s="456"/>
      <c r="CS217" s="456"/>
      <c r="CT217" s="456"/>
      <c r="CU217" s="456"/>
      <c r="CV217" s="456"/>
      <c r="CW217" s="456"/>
      <c r="CX217" s="456"/>
      <c r="CY217" s="456"/>
      <c r="CZ217" s="456"/>
      <c r="DA217" s="456"/>
      <c r="DB217" s="456"/>
      <c r="DC217" s="456"/>
      <c r="DD217" s="456"/>
      <c r="DE217" s="456"/>
      <c r="DF217" s="456"/>
      <c r="DG217" s="456"/>
      <c r="DH217" s="456"/>
      <c r="DI217" s="456"/>
      <c r="DJ217" s="456"/>
      <c r="DK217" s="456"/>
      <c r="DL217" s="456"/>
      <c r="DM217" s="456"/>
      <c r="DN217" s="456"/>
      <c r="DO217" s="456"/>
      <c r="DP217" s="456"/>
      <c r="DQ217" s="456"/>
      <c r="DR217" s="456"/>
      <c r="DS217" s="456"/>
      <c r="DT217" s="456"/>
      <c r="DU217" s="456"/>
      <c r="DV217" s="456"/>
      <c r="DW217" s="456"/>
      <c r="DX217" s="456"/>
      <c r="DY217" s="456"/>
      <c r="DZ217" s="456"/>
      <c r="EA217" s="456"/>
      <c r="EB217" s="456"/>
      <c r="EC217" s="456"/>
      <c r="ED217" s="456"/>
      <c r="EE217" s="456"/>
      <c r="EF217" s="456"/>
      <c r="EG217" s="456"/>
      <c r="EH217" s="456"/>
      <c r="EI217" s="456"/>
      <c r="EJ217" s="456"/>
      <c r="EK217" s="456"/>
      <c r="EL217" s="456"/>
      <c r="EM217" s="456"/>
      <c r="EN217" s="456"/>
      <c r="EO217" s="456"/>
      <c r="EP217" s="456"/>
      <c r="EQ217" s="456"/>
      <c r="ER217" s="456"/>
      <c r="ES217" s="456"/>
      <c r="ET217" s="456"/>
      <c r="EU217" s="456"/>
      <c r="EV217" s="456"/>
      <c r="EW217" s="456"/>
      <c r="EX217" s="456"/>
      <c r="EY217" s="456"/>
      <c r="EZ217" s="456"/>
      <c r="FA217" s="456"/>
      <c r="FB217" s="456"/>
      <c r="FC217" s="456"/>
      <c r="FD217" s="456"/>
      <c r="FE217" s="456"/>
      <c r="FF217" s="456"/>
      <c r="FG217" s="456"/>
      <c r="FH217" s="456"/>
      <c r="FI217" s="456"/>
      <c r="FJ217" s="456"/>
      <c r="FK217" s="456"/>
      <c r="FL217" s="456"/>
      <c r="FM217" s="456"/>
      <c r="FN217" s="456"/>
      <c r="FO217" s="456"/>
      <c r="FP217" s="456"/>
      <c r="FQ217" s="456"/>
      <c r="FR217" s="456"/>
      <c r="FS217" s="456"/>
      <c r="FT217" s="456"/>
      <c r="FU217" s="456"/>
      <c r="FV217" s="456"/>
      <c r="FW217" s="456"/>
      <c r="FX217" s="456"/>
      <c r="FY217" s="456"/>
      <c r="FZ217" s="456"/>
      <c r="GA217" s="456"/>
      <c r="GB217" s="456"/>
      <c r="GC217" s="456"/>
      <c r="GD217" s="456"/>
      <c r="GE217" s="456"/>
      <c r="GF217" s="456"/>
      <c r="GG217" s="456"/>
      <c r="GH217" s="456"/>
      <c r="GI217" s="456"/>
      <c r="GJ217" s="456"/>
      <c r="GK217" s="456"/>
      <c r="GL217" s="456"/>
      <c r="GM217" s="456"/>
      <c r="GN217" s="456"/>
      <c r="GO217" s="456"/>
      <c r="GP217" s="456"/>
      <c r="GQ217" s="456"/>
      <c r="GR217" s="456"/>
      <c r="GS217" s="456"/>
      <c r="GT217" s="456"/>
      <c r="GU217" s="456"/>
      <c r="GV217" s="456"/>
      <c r="GW217" s="456"/>
      <c r="GX217" s="456"/>
      <c r="GY217" s="456"/>
      <c r="GZ217" s="456"/>
      <c r="HA217" s="456"/>
      <c r="HB217" s="456"/>
      <c r="HC217" s="456"/>
      <c r="HD217" s="456"/>
      <c r="HE217" s="456"/>
      <c r="HF217" s="456"/>
      <c r="HG217" s="456"/>
      <c r="HH217" s="456"/>
      <c r="HI217" s="456"/>
      <c r="HJ217" s="456"/>
      <c r="HK217" s="456"/>
      <c r="HL217" s="456"/>
      <c r="HM217" s="456"/>
      <c r="HN217" s="456"/>
      <c r="HO217" s="456"/>
      <c r="HP217" s="456"/>
      <c r="HQ217" s="456"/>
      <c r="HR217" s="456"/>
      <c r="HS217" s="456"/>
      <c r="HT217" s="456"/>
      <c r="HU217" s="456"/>
      <c r="HV217" s="456"/>
      <c r="HW217" s="456"/>
      <c r="HX217" s="456"/>
      <c r="HY217" s="456"/>
      <c r="HZ217" s="456"/>
      <c r="IA217" s="456"/>
      <c r="IB217" s="456"/>
      <c r="IC217" s="456"/>
      <c r="ID217" s="456"/>
      <c r="IE217" s="456"/>
      <c r="IF217" s="456"/>
      <c r="IG217" s="456"/>
      <c r="IH217" s="456"/>
      <c r="II217" s="456"/>
      <c r="IJ217" s="456"/>
      <c r="IK217" s="456"/>
      <c r="IL217" s="456"/>
      <c r="IM217" s="456"/>
    </row>
    <row r="218" spans="6:247" x14ac:dyDescent="0.2">
      <c r="F218" s="456"/>
      <c r="G218" s="456"/>
      <c r="H218" s="456"/>
      <c r="I218" s="456"/>
      <c r="J218" s="456"/>
      <c r="K218" s="456"/>
      <c r="L218" s="456"/>
      <c r="M218" s="456"/>
      <c r="N218" s="456"/>
      <c r="O218" s="456"/>
      <c r="P218" s="456"/>
      <c r="Q218" s="456"/>
      <c r="R218" s="456"/>
      <c r="S218" s="456"/>
      <c r="T218" s="456"/>
      <c r="U218" s="456"/>
      <c r="V218" s="456"/>
      <c r="W218" s="456"/>
      <c r="X218" s="456"/>
      <c r="Y218" s="456"/>
      <c r="Z218" s="456"/>
      <c r="AA218" s="456"/>
      <c r="AB218" s="456"/>
      <c r="AC218" s="456"/>
      <c r="AD218" s="456"/>
      <c r="AE218" s="456"/>
      <c r="AF218" s="456"/>
      <c r="AG218" s="456"/>
      <c r="AH218" s="456"/>
      <c r="AI218" s="456"/>
      <c r="AJ218" s="456"/>
      <c r="AK218" s="456"/>
      <c r="AL218" s="456"/>
      <c r="AM218" s="456"/>
      <c r="AN218" s="456"/>
      <c r="AO218" s="456"/>
      <c r="AP218" s="456"/>
      <c r="AQ218" s="456"/>
      <c r="AR218" s="456"/>
      <c r="AS218" s="456"/>
      <c r="AT218" s="456"/>
      <c r="AU218" s="456"/>
      <c r="AV218" s="456"/>
      <c r="AW218" s="456"/>
      <c r="AX218" s="456"/>
      <c r="AY218" s="456"/>
      <c r="AZ218" s="456"/>
      <c r="BA218" s="456"/>
      <c r="BB218" s="456"/>
      <c r="BC218" s="456"/>
      <c r="BD218" s="456"/>
      <c r="BE218" s="456"/>
      <c r="BF218" s="456"/>
      <c r="BG218" s="456"/>
      <c r="BH218" s="456"/>
      <c r="BI218" s="456"/>
      <c r="BJ218" s="456"/>
      <c r="BK218" s="456"/>
      <c r="BL218" s="456"/>
      <c r="BM218" s="456"/>
      <c r="BN218" s="456"/>
      <c r="BO218" s="456"/>
      <c r="BP218" s="456"/>
      <c r="BQ218" s="456"/>
      <c r="BR218" s="456"/>
      <c r="BS218" s="456"/>
      <c r="BT218" s="456"/>
      <c r="BU218" s="456"/>
      <c r="BV218" s="456"/>
      <c r="BW218" s="456"/>
      <c r="BX218" s="456"/>
      <c r="BY218" s="456"/>
      <c r="BZ218" s="456"/>
      <c r="CA218" s="456"/>
      <c r="CB218" s="456"/>
      <c r="CC218" s="456"/>
      <c r="CD218" s="456"/>
      <c r="CE218" s="456"/>
      <c r="CF218" s="456"/>
      <c r="CG218" s="456"/>
      <c r="CH218" s="456"/>
      <c r="CI218" s="456"/>
      <c r="CJ218" s="456"/>
      <c r="CK218" s="456"/>
      <c r="CL218" s="456"/>
      <c r="CM218" s="456"/>
      <c r="CN218" s="456"/>
      <c r="CO218" s="456"/>
      <c r="CP218" s="456"/>
      <c r="CQ218" s="456"/>
      <c r="CR218" s="456"/>
      <c r="CS218" s="456"/>
      <c r="CT218" s="456"/>
      <c r="CU218" s="456"/>
      <c r="CV218" s="456"/>
      <c r="CW218" s="456"/>
      <c r="CX218" s="456"/>
      <c r="CY218" s="456"/>
      <c r="CZ218" s="456"/>
      <c r="DA218" s="456"/>
      <c r="DB218" s="456"/>
      <c r="DC218" s="456"/>
      <c r="DD218" s="456"/>
      <c r="DE218" s="456"/>
      <c r="DF218" s="456"/>
      <c r="DG218" s="456"/>
      <c r="DH218" s="456"/>
      <c r="DI218" s="456"/>
      <c r="DJ218" s="456"/>
      <c r="DK218" s="456"/>
      <c r="DL218" s="456"/>
      <c r="DM218" s="456"/>
      <c r="DN218" s="456"/>
      <c r="DO218" s="456"/>
      <c r="DP218" s="456"/>
      <c r="DQ218" s="456"/>
      <c r="DR218" s="456"/>
      <c r="DS218" s="456"/>
      <c r="DT218" s="456"/>
      <c r="DU218" s="456"/>
      <c r="DV218" s="456"/>
      <c r="DW218" s="456"/>
      <c r="DX218" s="456"/>
      <c r="DY218" s="456"/>
      <c r="DZ218" s="456"/>
      <c r="EA218" s="456"/>
      <c r="EB218" s="456"/>
      <c r="EC218" s="456"/>
      <c r="ED218" s="456"/>
      <c r="EE218" s="456"/>
      <c r="EF218" s="456"/>
      <c r="EG218" s="456"/>
      <c r="EH218" s="456"/>
      <c r="EI218" s="456"/>
      <c r="EJ218" s="456"/>
      <c r="EK218" s="456"/>
      <c r="EL218" s="456"/>
      <c r="EM218" s="456"/>
      <c r="EN218" s="456"/>
      <c r="EO218" s="456"/>
      <c r="EP218" s="456"/>
      <c r="EQ218" s="456"/>
      <c r="ER218" s="456"/>
      <c r="ES218" s="456"/>
      <c r="ET218" s="456"/>
      <c r="EU218" s="456"/>
      <c r="EV218" s="456"/>
      <c r="EW218" s="456"/>
      <c r="EX218" s="456"/>
      <c r="EY218" s="456"/>
      <c r="EZ218" s="456"/>
      <c r="FA218" s="456"/>
      <c r="FB218" s="456"/>
      <c r="FC218" s="456"/>
      <c r="FD218" s="456"/>
      <c r="FE218" s="456"/>
      <c r="FF218" s="456"/>
      <c r="FG218" s="456"/>
      <c r="FH218" s="456"/>
      <c r="FI218" s="456"/>
      <c r="FJ218" s="456"/>
      <c r="FK218" s="456"/>
      <c r="FL218" s="456"/>
      <c r="FM218" s="456"/>
      <c r="FN218" s="456"/>
      <c r="FO218" s="456"/>
      <c r="FP218" s="456"/>
      <c r="FQ218" s="456"/>
      <c r="FR218" s="456"/>
      <c r="FS218" s="456"/>
      <c r="FT218" s="456"/>
      <c r="FU218" s="456"/>
      <c r="FV218" s="456"/>
      <c r="FW218" s="456"/>
      <c r="FX218" s="456"/>
      <c r="FY218" s="456"/>
      <c r="FZ218" s="456"/>
      <c r="GA218" s="456"/>
      <c r="GB218" s="456"/>
      <c r="GC218" s="456"/>
      <c r="GD218" s="456"/>
      <c r="GE218" s="456"/>
      <c r="GF218" s="456"/>
      <c r="GG218" s="456"/>
      <c r="GH218" s="456"/>
      <c r="GI218" s="456"/>
      <c r="GJ218" s="456"/>
      <c r="GK218" s="456"/>
      <c r="GL218" s="456"/>
      <c r="GM218" s="456"/>
      <c r="GN218" s="456"/>
      <c r="GO218" s="456"/>
      <c r="GP218" s="456"/>
      <c r="GQ218" s="456"/>
      <c r="GR218" s="456"/>
      <c r="GS218" s="456"/>
      <c r="GT218" s="456"/>
      <c r="GU218" s="456"/>
      <c r="GV218" s="456"/>
      <c r="GW218" s="456"/>
      <c r="GX218" s="456"/>
      <c r="GY218" s="456"/>
      <c r="GZ218" s="456"/>
      <c r="HA218" s="456"/>
      <c r="HB218" s="456"/>
      <c r="HC218" s="456"/>
      <c r="HD218" s="456"/>
      <c r="HE218" s="456"/>
      <c r="HF218" s="456"/>
      <c r="HG218" s="456"/>
      <c r="HH218" s="456"/>
      <c r="HI218" s="456"/>
      <c r="HJ218" s="456"/>
      <c r="HK218" s="456"/>
      <c r="HL218" s="456"/>
      <c r="HM218" s="456"/>
      <c r="HN218" s="456"/>
      <c r="HO218" s="456"/>
      <c r="HP218" s="456"/>
      <c r="HQ218" s="456"/>
      <c r="HR218" s="456"/>
      <c r="HS218" s="456"/>
      <c r="HT218" s="456"/>
      <c r="HU218" s="456"/>
      <c r="HV218" s="456"/>
      <c r="HW218" s="456"/>
      <c r="HX218" s="456"/>
      <c r="HY218" s="456"/>
      <c r="HZ218" s="456"/>
      <c r="IA218" s="456"/>
      <c r="IB218" s="456"/>
      <c r="IC218" s="456"/>
      <c r="ID218" s="456"/>
      <c r="IE218" s="456"/>
      <c r="IF218" s="456"/>
      <c r="IG218" s="456"/>
      <c r="IH218" s="456"/>
      <c r="II218" s="456"/>
      <c r="IJ218" s="456"/>
      <c r="IK218" s="456"/>
      <c r="IL218" s="456"/>
      <c r="IM218" s="456"/>
    </row>
    <row r="219" spans="6:247" x14ac:dyDescent="0.2">
      <c r="F219" s="456"/>
      <c r="G219" s="456"/>
      <c r="H219" s="456"/>
      <c r="I219" s="456"/>
      <c r="J219" s="456"/>
      <c r="K219" s="456"/>
      <c r="L219" s="456"/>
      <c r="M219" s="456"/>
      <c r="N219" s="456"/>
      <c r="O219" s="456"/>
      <c r="P219" s="456"/>
      <c r="Q219" s="456"/>
      <c r="R219" s="456"/>
      <c r="S219" s="456"/>
      <c r="T219" s="456"/>
      <c r="U219" s="456"/>
      <c r="V219" s="456"/>
      <c r="W219" s="456"/>
      <c r="X219" s="456"/>
      <c r="Y219" s="456"/>
      <c r="Z219" s="456"/>
      <c r="AA219" s="456"/>
      <c r="AB219" s="456"/>
      <c r="AC219" s="456"/>
      <c r="AD219" s="456"/>
      <c r="AE219" s="456"/>
      <c r="AF219" s="456"/>
      <c r="AG219" s="456"/>
      <c r="AH219" s="456"/>
      <c r="AI219" s="456"/>
      <c r="AJ219" s="456"/>
      <c r="AK219" s="456"/>
      <c r="AL219" s="456"/>
      <c r="AM219" s="456"/>
      <c r="AN219" s="456"/>
      <c r="AO219" s="456"/>
      <c r="AP219" s="456"/>
      <c r="AQ219" s="456"/>
      <c r="AR219" s="456"/>
      <c r="AS219" s="456"/>
      <c r="AT219" s="456"/>
      <c r="AU219" s="456"/>
      <c r="AV219" s="456"/>
      <c r="AW219" s="456"/>
      <c r="AX219" s="456"/>
      <c r="AY219" s="456"/>
      <c r="AZ219" s="456"/>
      <c r="BA219" s="456"/>
      <c r="BB219" s="456"/>
      <c r="BC219" s="456"/>
      <c r="BD219" s="456"/>
      <c r="BE219" s="456"/>
      <c r="BF219" s="456"/>
      <c r="BG219" s="456"/>
      <c r="BH219" s="456"/>
      <c r="BI219" s="456"/>
      <c r="BJ219" s="456"/>
      <c r="BK219" s="456"/>
      <c r="BL219" s="456"/>
      <c r="BM219" s="456"/>
      <c r="BN219" s="456"/>
      <c r="BO219" s="456"/>
      <c r="BP219" s="456"/>
      <c r="BQ219" s="456"/>
      <c r="BR219" s="456"/>
      <c r="BS219" s="456"/>
      <c r="BT219" s="456"/>
      <c r="BU219" s="456"/>
      <c r="BV219" s="456"/>
      <c r="BW219" s="456"/>
      <c r="BX219" s="456"/>
      <c r="BY219" s="456"/>
      <c r="BZ219" s="456"/>
      <c r="CA219" s="456"/>
      <c r="CB219" s="456"/>
      <c r="CC219" s="456"/>
      <c r="CD219" s="456"/>
      <c r="CE219" s="456"/>
      <c r="CF219" s="456"/>
      <c r="CG219" s="456"/>
      <c r="CH219" s="456"/>
      <c r="CI219" s="456"/>
      <c r="CJ219" s="456"/>
      <c r="CK219" s="456"/>
      <c r="CL219" s="456"/>
      <c r="CM219" s="456"/>
      <c r="CN219" s="456"/>
      <c r="CO219" s="456"/>
      <c r="CP219" s="456"/>
      <c r="CQ219" s="456"/>
      <c r="CR219" s="456"/>
      <c r="CS219" s="456"/>
      <c r="CT219" s="456"/>
      <c r="CU219" s="456"/>
      <c r="CV219" s="456"/>
      <c r="CW219" s="456"/>
      <c r="CX219" s="456"/>
      <c r="CY219" s="456"/>
      <c r="CZ219" s="456"/>
      <c r="DA219" s="456"/>
      <c r="DB219" s="456"/>
      <c r="DC219" s="456"/>
      <c r="DD219" s="456"/>
      <c r="DE219" s="456"/>
      <c r="DF219" s="456"/>
      <c r="DG219" s="456"/>
      <c r="DH219" s="456"/>
      <c r="DI219" s="456"/>
      <c r="DJ219" s="456"/>
      <c r="DK219" s="456"/>
      <c r="DL219" s="456"/>
      <c r="DM219" s="456"/>
      <c r="DN219" s="456"/>
      <c r="DO219" s="456"/>
      <c r="DP219" s="456"/>
      <c r="DQ219" s="456"/>
      <c r="DR219" s="456"/>
      <c r="DS219" s="456"/>
      <c r="DT219" s="456"/>
      <c r="DU219" s="456"/>
      <c r="DV219" s="456"/>
      <c r="DW219" s="456"/>
      <c r="DX219" s="456"/>
      <c r="DY219" s="456"/>
      <c r="DZ219" s="456"/>
      <c r="EA219" s="456"/>
      <c r="EB219" s="456"/>
      <c r="EC219" s="456"/>
      <c r="ED219" s="456"/>
      <c r="EE219" s="456"/>
      <c r="EF219" s="456"/>
      <c r="EG219" s="456"/>
      <c r="EH219" s="456"/>
      <c r="EI219" s="456"/>
      <c r="EJ219" s="456"/>
      <c r="EK219" s="456"/>
      <c r="EL219" s="456"/>
      <c r="EM219" s="456"/>
      <c r="EN219" s="456"/>
      <c r="EO219" s="456"/>
      <c r="EP219" s="456"/>
      <c r="EQ219" s="456"/>
      <c r="ER219" s="456"/>
      <c r="ES219" s="456"/>
      <c r="ET219" s="456"/>
      <c r="EU219" s="456"/>
      <c r="EV219" s="456"/>
      <c r="EW219" s="456"/>
      <c r="EX219" s="456"/>
      <c r="EY219" s="456"/>
      <c r="EZ219" s="456"/>
      <c r="FA219" s="456"/>
      <c r="FB219" s="456"/>
      <c r="FC219" s="456"/>
      <c r="FD219" s="456"/>
      <c r="FE219" s="456"/>
      <c r="FF219" s="456"/>
      <c r="FG219" s="456"/>
      <c r="FH219" s="456"/>
      <c r="FI219" s="456"/>
      <c r="FJ219" s="456"/>
      <c r="FK219" s="456"/>
      <c r="FL219" s="456"/>
      <c r="FM219" s="456"/>
      <c r="FN219" s="456"/>
      <c r="FO219" s="456"/>
      <c r="FP219" s="456"/>
      <c r="FQ219" s="456"/>
      <c r="FR219" s="456"/>
      <c r="FS219" s="456"/>
      <c r="FT219" s="456"/>
      <c r="FU219" s="456"/>
      <c r="FV219" s="456"/>
      <c r="FW219" s="456"/>
      <c r="FX219" s="456"/>
      <c r="FY219" s="456"/>
      <c r="FZ219" s="456"/>
      <c r="GA219" s="456"/>
      <c r="GB219" s="456"/>
      <c r="GC219" s="456"/>
      <c r="GD219" s="456"/>
      <c r="GE219" s="456"/>
      <c r="GF219" s="456"/>
      <c r="GG219" s="456"/>
      <c r="GH219" s="456"/>
      <c r="GI219" s="456"/>
      <c r="GJ219" s="456"/>
      <c r="GK219" s="456"/>
      <c r="GL219" s="456"/>
      <c r="GM219" s="456"/>
      <c r="GN219" s="456"/>
      <c r="GO219" s="456"/>
      <c r="GP219" s="456"/>
      <c r="GQ219" s="456"/>
      <c r="GR219" s="456"/>
      <c r="GS219" s="456"/>
      <c r="GT219" s="456"/>
      <c r="GU219" s="456"/>
      <c r="GV219" s="456"/>
      <c r="GW219" s="456"/>
      <c r="GX219" s="456"/>
      <c r="GY219" s="456"/>
      <c r="GZ219" s="456"/>
      <c r="HA219" s="456"/>
      <c r="HB219" s="456"/>
      <c r="HC219" s="456"/>
      <c r="HD219" s="456"/>
      <c r="HE219" s="456"/>
      <c r="HF219" s="456"/>
      <c r="HG219" s="456"/>
      <c r="HH219" s="456"/>
      <c r="HI219" s="456"/>
      <c r="HJ219" s="456"/>
      <c r="HK219" s="456"/>
      <c r="HL219" s="456"/>
      <c r="HM219" s="456"/>
      <c r="HN219" s="456"/>
      <c r="HO219" s="456"/>
      <c r="HP219" s="456"/>
      <c r="HQ219" s="456"/>
      <c r="HR219" s="456"/>
      <c r="HS219" s="456"/>
      <c r="HT219" s="456"/>
      <c r="HU219" s="456"/>
      <c r="HV219" s="456"/>
      <c r="HW219" s="456"/>
      <c r="HX219" s="456"/>
      <c r="HY219" s="456"/>
      <c r="HZ219" s="456"/>
      <c r="IA219" s="456"/>
      <c r="IB219" s="456"/>
      <c r="IC219" s="456"/>
      <c r="ID219" s="456"/>
      <c r="IE219" s="456"/>
      <c r="IF219" s="456"/>
      <c r="IG219" s="456"/>
      <c r="IH219" s="456"/>
      <c r="II219" s="456"/>
      <c r="IJ219" s="456"/>
      <c r="IK219" s="456"/>
      <c r="IL219" s="456"/>
      <c r="IM219" s="456"/>
    </row>
    <row r="220" spans="6:247" x14ac:dyDescent="0.2">
      <c r="F220" s="456"/>
      <c r="G220" s="456"/>
      <c r="H220" s="456"/>
      <c r="I220" s="456"/>
      <c r="J220" s="456"/>
      <c r="K220" s="456"/>
      <c r="L220" s="456"/>
      <c r="M220" s="456"/>
      <c r="N220" s="456"/>
      <c r="O220" s="456"/>
      <c r="P220" s="456"/>
      <c r="Q220" s="456"/>
      <c r="R220" s="456"/>
      <c r="S220" s="456"/>
      <c r="T220" s="456"/>
      <c r="U220" s="456"/>
      <c r="V220" s="456"/>
      <c r="W220" s="456"/>
      <c r="X220" s="456"/>
      <c r="Y220" s="456"/>
      <c r="Z220" s="456"/>
      <c r="AA220" s="456"/>
      <c r="AB220" s="456"/>
      <c r="AC220" s="456"/>
      <c r="AD220" s="456"/>
      <c r="AE220" s="456"/>
      <c r="AF220" s="456"/>
      <c r="AG220" s="456"/>
      <c r="AH220" s="456"/>
      <c r="AI220" s="456"/>
      <c r="AJ220" s="456"/>
      <c r="AK220" s="456"/>
      <c r="AL220" s="456"/>
      <c r="AM220" s="456"/>
      <c r="AN220" s="456"/>
      <c r="AO220" s="456"/>
      <c r="AP220" s="456"/>
      <c r="AQ220" s="456"/>
      <c r="AR220" s="456"/>
      <c r="AS220" s="456"/>
      <c r="AT220" s="456"/>
      <c r="AU220" s="456"/>
      <c r="AV220" s="456"/>
      <c r="AW220" s="456"/>
      <c r="AX220" s="456"/>
      <c r="AY220" s="456"/>
      <c r="AZ220" s="456"/>
      <c r="BA220" s="456"/>
      <c r="BB220" s="456"/>
      <c r="BC220" s="456"/>
      <c r="BD220" s="456"/>
      <c r="BE220" s="456"/>
      <c r="BF220" s="456"/>
      <c r="BG220" s="456"/>
      <c r="BH220" s="456"/>
      <c r="BI220" s="456"/>
      <c r="BJ220" s="456"/>
      <c r="BK220" s="456"/>
      <c r="BL220" s="456"/>
      <c r="BM220" s="456"/>
      <c r="BN220" s="456"/>
      <c r="BO220" s="456"/>
      <c r="BP220" s="456"/>
      <c r="BQ220" s="456"/>
      <c r="BR220" s="456"/>
      <c r="BS220" s="456"/>
      <c r="BT220" s="456"/>
      <c r="BU220" s="456"/>
      <c r="BV220" s="456"/>
      <c r="BW220" s="456"/>
      <c r="BX220" s="456"/>
      <c r="BY220" s="456"/>
      <c r="BZ220" s="456"/>
      <c r="CA220" s="456"/>
      <c r="CB220" s="456"/>
      <c r="CC220" s="456"/>
      <c r="CD220" s="456"/>
      <c r="CE220" s="456"/>
      <c r="CF220" s="456"/>
      <c r="CG220" s="456"/>
      <c r="CH220" s="456"/>
      <c r="CI220" s="456"/>
      <c r="CJ220" s="456"/>
      <c r="CK220" s="456"/>
      <c r="CL220" s="456"/>
      <c r="CM220" s="456"/>
      <c r="CN220" s="456"/>
      <c r="CO220" s="456"/>
      <c r="CP220" s="456"/>
      <c r="CQ220" s="456"/>
      <c r="CR220" s="456"/>
      <c r="CS220" s="456"/>
      <c r="CT220" s="456"/>
      <c r="CU220" s="456"/>
      <c r="CV220" s="456"/>
      <c r="CW220" s="456"/>
      <c r="CX220" s="456"/>
      <c r="CY220" s="456"/>
      <c r="CZ220" s="456"/>
      <c r="DA220" s="456"/>
      <c r="DB220" s="456"/>
      <c r="DC220" s="456"/>
      <c r="DD220" s="456"/>
      <c r="DE220" s="456"/>
      <c r="DF220" s="456"/>
      <c r="DG220" s="456"/>
      <c r="DH220" s="456"/>
      <c r="DI220" s="456"/>
      <c r="DJ220" s="456"/>
      <c r="DK220" s="456"/>
      <c r="DL220" s="456"/>
      <c r="DM220" s="456"/>
      <c r="DN220" s="456"/>
      <c r="DO220" s="456"/>
      <c r="DP220" s="456"/>
      <c r="DQ220" s="456"/>
      <c r="DR220" s="456"/>
      <c r="DS220" s="456"/>
      <c r="DT220" s="456"/>
      <c r="DU220" s="456"/>
      <c r="DV220" s="456"/>
      <c r="DW220" s="456"/>
      <c r="DX220" s="456"/>
      <c r="DY220" s="456"/>
      <c r="DZ220" s="456"/>
      <c r="EA220" s="456"/>
      <c r="EB220" s="456"/>
      <c r="EC220" s="456"/>
      <c r="ED220" s="456"/>
      <c r="EE220" s="456"/>
      <c r="EF220" s="456"/>
      <c r="EG220" s="456"/>
      <c r="EH220" s="456"/>
      <c r="EI220" s="456"/>
      <c r="EJ220" s="456"/>
      <c r="EK220" s="456"/>
      <c r="EL220" s="456"/>
      <c r="EM220" s="456"/>
      <c r="EN220" s="456"/>
      <c r="EO220" s="456"/>
      <c r="EP220" s="456"/>
      <c r="EQ220" s="456"/>
      <c r="ER220" s="456"/>
      <c r="ES220" s="456"/>
      <c r="ET220" s="456"/>
      <c r="EU220" s="456"/>
      <c r="EV220" s="456"/>
      <c r="EW220" s="456"/>
      <c r="EX220" s="456"/>
      <c r="EY220" s="456"/>
      <c r="EZ220" s="456"/>
      <c r="FA220" s="456"/>
      <c r="FB220" s="456"/>
      <c r="FC220" s="456"/>
      <c r="FD220" s="456"/>
      <c r="FE220" s="456"/>
      <c r="FF220" s="456"/>
      <c r="FG220" s="456"/>
      <c r="FH220" s="456"/>
      <c r="FI220" s="456"/>
      <c r="FJ220" s="456"/>
      <c r="FK220" s="456"/>
      <c r="FL220" s="456"/>
      <c r="FM220" s="456"/>
      <c r="FN220" s="456"/>
      <c r="FO220" s="456"/>
      <c r="FP220" s="456"/>
      <c r="FQ220" s="456"/>
      <c r="FR220" s="456"/>
      <c r="FS220" s="456"/>
      <c r="FT220" s="456"/>
      <c r="FU220" s="456"/>
      <c r="FV220" s="456"/>
      <c r="FW220" s="456"/>
      <c r="FX220" s="456"/>
      <c r="FY220" s="456"/>
      <c r="FZ220" s="456"/>
      <c r="GA220" s="456"/>
      <c r="GB220" s="456"/>
      <c r="GC220" s="456"/>
      <c r="GD220" s="456"/>
      <c r="GE220" s="456"/>
      <c r="GF220" s="456"/>
      <c r="GG220" s="456"/>
      <c r="GH220" s="456"/>
      <c r="GI220" s="456"/>
      <c r="GJ220" s="456"/>
      <c r="GK220" s="456"/>
      <c r="GL220" s="456"/>
      <c r="GM220" s="456"/>
      <c r="GN220" s="456"/>
      <c r="GO220" s="456"/>
      <c r="GP220" s="456"/>
      <c r="GQ220" s="456"/>
      <c r="GR220" s="456"/>
      <c r="GS220" s="456"/>
      <c r="GT220" s="456"/>
      <c r="GU220" s="456"/>
      <c r="GV220" s="456"/>
      <c r="GW220" s="456"/>
      <c r="GX220" s="456"/>
      <c r="GY220" s="456"/>
      <c r="GZ220" s="456"/>
      <c r="HA220" s="456"/>
      <c r="HB220" s="456"/>
      <c r="HC220" s="456"/>
      <c r="HD220" s="456"/>
      <c r="HE220" s="456"/>
      <c r="HF220" s="456"/>
      <c r="HG220" s="456"/>
      <c r="HH220" s="456"/>
      <c r="HI220" s="456"/>
      <c r="HJ220" s="456"/>
      <c r="HK220" s="456"/>
      <c r="HL220" s="456"/>
      <c r="HM220" s="456"/>
      <c r="HN220" s="456"/>
      <c r="HO220" s="456"/>
      <c r="HP220" s="456"/>
      <c r="HQ220" s="456"/>
      <c r="HR220" s="456"/>
      <c r="HS220" s="456"/>
      <c r="HT220" s="456"/>
      <c r="HU220" s="456"/>
      <c r="HV220" s="456"/>
      <c r="HW220" s="456"/>
      <c r="HX220" s="456"/>
      <c r="HY220" s="456"/>
      <c r="HZ220" s="456"/>
      <c r="IA220" s="456"/>
      <c r="IB220" s="456"/>
      <c r="IC220" s="456"/>
      <c r="ID220" s="456"/>
      <c r="IE220" s="456"/>
      <c r="IF220" s="456"/>
      <c r="IG220" s="456"/>
      <c r="IH220" s="456"/>
      <c r="II220" s="456"/>
      <c r="IJ220" s="456"/>
      <c r="IK220" s="456"/>
      <c r="IL220" s="456"/>
      <c r="IM220" s="456"/>
    </row>
    <row r="221" spans="6:247" x14ac:dyDescent="0.2">
      <c r="F221" s="456"/>
      <c r="G221" s="456"/>
      <c r="H221" s="456"/>
      <c r="I221" s="456"/>
      <c r="J221" s="456"/>
      <c r="K221" s="456"/>
      <c r="L221" s="456"/>
      <c r="M221" s="456"/>
      <c r="N221" s="456"/>
      <c r="O221" s="456"/>
      <c r="P221" s="456"/>
      <c r="Q221" s="456"/>
      <c r="R221" s="456"/>
      <c r="S221" s="456"/>
      <c r="T221" s="456"/>
      <c r="U221" s="456"/>
      <c r="V221" s="456"/>
      <c r="W221" s="456"/>
      <c r="X221" s="456"/>
      <c r="Y221" s="456"/>
      <c r="Z221" s="456"/>
      <c r="AA221" s="456"/>
      <c r="AB221" s="456"/>
      <c r="AC221" s="456"/>
      <c r="AD221" s="456"/>
      <c r="AE221" s="456"/>
      <c r="AF221" s="456"/>
      <c r="AG221" s="456"/>
      <c r="AH221" s="456"/>
      <c r="AI221" s="456"/>
      <c r="AJ221" s="456"/>
      <c r="AK221" s="456"/>
      <c r="AL221" s="456"/>
      <c r="AM221" s="456"/>
      <c r="AN221" s="456"/>
      <c r="AO221" s="456"/>
      <c r="AP221" s="456"/>
      <c r="AQ221" s="456"/>
      <c r="AR221" s="456"/>
      <c r="AS221" s="456"/>
      <c r="AT221" s="456"/>
      <c r="AU221" s="456"/>
      <c r="AV221" s="456"/>
      <c r="AW221" s="456"/>
      <c r="AX221" s="456"/>
      <c r="AY221" s="456"/>
      <c r="AZ221" s="456"/>
      <c r="BA221" s="456"/>
      <c r="BB221" s="456"/>
      <c r="BC221" s="456"/>
      <c r="BD221" s="456"/>
      <c r="BE221" s="456"/>
      <c r="BF221" s="456"/>
      <c r="BG221" s="456"/>
      <c r="BH221" s="456"/>
      <c r="BI221" s="456"/>
      <c r="BJ221" s="456"/>
      <c r="BK221" s="456"/>
      <c r="BL221" s="456"/>
      <c r="BM221" s="456"/>
      <c r="BN221" s="456"/>
      <c r="BO221" s="456"/>
      <c r="BP221" s="456"/>
      <c r="BQ221" s="456"/>
      <c r="BR221" s="456"/>
      <c r="BS221" s="456"/>
      <c r="BT221" s="456"/>
      <c r="BU221" s="456"/>
      <c r="BV221" s="456"/>
      <c r="BW221" s="456"/>
      <c r="BX221" s="456"/>
      <c r="BY221" s="456"/>
      <c r="BZ221" s="456"/>
      <c r="CA221" s="456"/>
      <c r="CB221" s="456"/>
      <c r="CC221" s="456"/>
      <c r="CD221" s="456"/>
      <c r="CE221" s="456"/>
      <c r="CF221" s="456"/>
      <c r="CG221" s="456"/>
      <c r="CH221" s="456"/>
      <c r="CI221" s="456"/>
      <c r="CJ221" s="456"/>
      <c r="CK221" s="456"/>
      <c r="CL221" s="456"/>
      <c r="CM221" s="456"/>
      <c r="CN221" s="456"/>
      <c r="CO221" s="456"/>
      <c r="CP221" s="456"/>
      <c r="CQ221" s="456"/>
      <c r="CR221" s="456"/>
      <c r="CS221" s="456"/>
      <c r="CT221" s="456"/>
      <c r="CU221" s="456"/>
      <c r="CV221" s="456"/>
      <c r="CW221" s="456"/>
      <c r="CX221" s="456"/>
      <c r="CY221" s="456"/>
      <c r="CZ221" s="456"/>
      <c r="DA221" s="456"/>
      <c r="DB221" s="456"/>
      <c r="DC221" s="456"/>
      <c r="DD221" s="456"/>
      <c r="DE221" s="456"/>
      <c r="DF221" s="456"/>
      <c r="DG221" s="456"/>
      <c r="DH221" s="456"/>
      <c r="DI221" s="456"/>
      <c r="DJ221" s="456"/>
      <c r="DK221" s="456"/>
      <c r="DL221" s="456"/>
      <c r="DM221" s="456"/>
      <c r="DN221" s="456"/>
      <c r="DO221" s="456"/>
      <c r="DP221" s="456"/>
      <c r="DQ221" s="456"/>
      <c r="DR221" s="456"/>
      <c r="DS221" s="456"/>
      <c r="DT221" s="456"/>
      <c r="DU221" s="456"/>
      <c r="DV221" s="456"/>
      <c r="DW221" s="456"/>
      <c r="DX221" s="456"/>
      <c r="DY221" s="456"/>
      <c r="DZ221" s="456"/>
      <c r="EA221" s="456"/>
      <c r="EB221" s="456"/>
      <c r="EC221" s="456"/>
      <c r="ED221" s="456"/>
      <c r="EE221" s="456"/>
      <c r="EF221" s="456"/>
      <c r="EG221" s="456"/>
      <c r="EH221" s="456"/>
      <c r="EI221" s="456"/>
      <c r="EJ221" s="456"/>
      <c r="EK221" s="456"/>
      <c r="EL221" s="456"/>
      <c r="EM221" s="456"/>
      <c r="EN221" s="456"/>
      <c r="EO221" s="456"/>
      <c r="EP221" s="456"/>
      <c r="EQ221" s="456"/>
      <c r="ER221" s="456"/>
      <c r="ES221" s="456"/>
      <c r="ET221" s="456"/>
      <c r="EU221" s="456"/>
      <c r="EV221" s="456"/>
      <c r="EW221" s="456"/>
      <c r="EX221" s="456"/>
      <c r="EY221" s="456"/>
      <c r="EZ221" s="456"/>
      <c r="FA221" s="456"/>
      <c r="FB221" s="456"/>
      <c r="FC221" s="456"/>
      <c r="FD221" s="456"/>
      <c r="FE221" s="456"/>
      <c r="FF221" s="456"/>
      <c r="FG221" s="456"/>
      <c r="FH221" s="456"/>
      <c r="FI221" s="456"/>
      <c r="FJ221" s="456"/>
      <c r="FK221" s="456"/>
      <c r="FL221" s="456"/>
      <c r="FM221" s="456"/>
      <c r="FN221" s="456"/>
      <c r="FO221" s="456"/>
      <c r="FP221" s="456"/>
      <c r="FQ221" s="456"/>
      <c r="FR221" s="456"/>
      <c r="FS221" s="456"/>
      <c r="FT221" s="456"/>
      <c r="FU221" s="456"/>
      <c r="FV221" s="456"/>
      <c r="FW221" s="456"/>
      <c r="FX221" s="456"/>
      <c r="FY221" s="456"/>
      <c r="FZ221" s="456"/>
      <c r="GA221" s="456"/>
      <c r="GB221" s="456"/>
      <c r="GC221" s="456"/>
      <c r="GD221" s="456"/>
      <c r="GE221" s="456"/>
      <c r="GF221" s="456"/>
      <c r="GG221" s="456"/>
      <c r="GH221" s="456"/>
      <c r="GI221" s="456"/>
      <c r="GJ221" s="456"/>
      <c r="GK221" s="456"/>
      <c r="GL221" s="456"/>
      <c r="GM221" s="456"/>
      <c r="GN221" s="456"/>
      <c r="GO221" s="456"/>
      <c r="GP221" s="456"/>
      <c r="GQ221" s="456"/>
      <c r="GR221" s="456"/>
      <c r="GS221" s="456"/>
      <c r="GT221" s="456"/>
      <c r="GU221" s="456"/>
      <c r="GV221" s="456"/>
      <c r="GW221" s="456"/>
      <c r="GX221" s="456"/>
      <c r="GY221" s="456"/>
      <c r="GZ221" s="456"/>
      <c r="HA221" s="456"/>
      <c r="HB221" s="456"/>
      <c r="HC221" s="456"/>
      <c r="HD221" s="456"/>
      <c r="HE221" s="456"/>
      <c r="HF221" s="456"/>
      <c r="HG221" s="456"/>
      <c r="HH221" s="456"/>
      <c r="HI221" s="456"/>
      <c r="HJ221" s="456"/>
      <c r="HK221" s="456"/>
      <c r="HL221" s="456"/>
      <c r="HM221" s="456"/>
      <c r="HN221" s="456"/>
      <c r="HO221" s="456"/>
      <c r="HP221" s="456"/>
      <c r="HQ221" s="456"/>
      <c r="HR221" s="456"/>
      <c r="HS221" s="456"/>
      <c r="HT221" s="456"/>
      <c r="HU221" s="456"/>
      <c r="HV221" s="456"/>
      <c r="HW221" s="456"/>
      <c r="HX221" s="456"/>
      <c r="HY221" s="456"/>
      <c r="HZ221" s="456"/>
      <c r="IA221" s="456"/>
      <c r="IB221" s="456"/>
      <c r="IC221" s="456"/>
      <c r="ID221" s="456"/>
      <c r="IE221" s="456"/>
      <c r="IF221" s="456"/>
      <c r="IG221" s="456"/>
      <c r="IH221" s="456"/>
      <c r="II221" s="456"/>
      <c r="IJ221" s="456"/>
      <c r="IK221" s="456"/>
      <c r="IL221" s="456"/>
      <c r="IM221" s="456"/>
    </row>
    <row r="222" spans="6:247" x14ac:dyDescent="0.2">
      <c r="F222" s="456"/>
      <c r="G222" s="456"/>
      <c r="H222" s="456"/>
      <c r="I222" s="456"/>
      <c r="J222" s="456"/>
      <c r="K222" s="456"/>
      <c r="L222" s="456"/>
      <c r="M222" s="456"/>
      <c r="N222" s="456"/>
      <c r="O222" s="456"/>
      <c r="P222" s="456"/>
      <c r="Q222" s="456"/>
      <c r="R222" s="456"/>
      <c r="S222" s="456"/>
      <c r="T222" s="456"/>
      <c r="U222" s="456"/>
      <c r="V222" s="456"/>
      <c r="W222" s="456"/>
      <c r="X222" s="456"/>
      <c r="Y222" s="456"/>
      <c r="Z222" s="456"/>
      <c r="AA222" s="456"/>
      <c r="AB222" s="456"/>
      <c r="AC222" s="456"/>
      <c r="AD222" s="456"/>
      <c r="AE222" s="456"/>
      <c r="AF222" s="456"/>
      <c r="AG222" s="456"/>
      <c r="AH222" s="456"/>
      <c r="AI222" s="456"/>
      <c r="AJ222" s="456"/>
      <c r="AK222" s="456"/>
      <c r="AL222" s="456"/>
      <c r="AM222" s="456"/>
      <c r="AN222" s="456"/>
      <c r="AO222" s="456"/>
      <c r="AP222" s="456"/>
      <c r="AQ222" s="456"/>
      <c r="AR222" s="456"/>
      <c r="AS222" s="456"/>
      <c r="AT222" s="456"/>
      <c r="AU222" s="456"/>
      <c r="AV222" s="456"/>
      <c r="AW222" s="456"/>
      <c r="AX222" s="456"/>
      <c r="AY222" s="456"/>
      <c r="AZ222" s="456"/>
      <c r="BA222" s="456"/>
      <c r="BB222" s="456"/>
      <c r="BC222" s="456"/>
      <c r="BD222" s="456"/>
      <c r="BE222" s="456"/>
      <c r="BF222" s="456"/>
      <c r="BG222" s="456"/>
      <c r="BH222" s="456"/>
      <c r="BI222" s="456"/>
      <c r="BJ222" s="456"/>
      <c r="BK222" s="456"/>
      <c r="BL222" s="456"/>
      <c r="BM222" s="456"/>
      <c r="BN222" s="456"/>
      <c r="BO222" s="456"/>
      <c r="BP222" s="456"/>
      <c r="BQ222" s="456"/>
      <c r="BR222" s="456"/>
      <c r="BS222" s="456"/>
      <c r="BT222" s="456"/>
      <c r="BU222" s="456"/>
      <c r="BV222" s="456"/>
      <c r="BW222" s="456"/>
      <c r="BX222" s="456"/>
      <c r="BY222" s="456"/>
      <c r="BZ222" s="456"/>
      <c r="CA222" s="456"/>
      <c r="CB222" s="456"/>
      <c r="CC222" s="456"/>
      <c r="CD222" s="456"/>
      <c r="CE222" s="456"/>
      <c r="CF222" s="456"/>
      <c r="CG222" s="456"/>
      <c r="CH222" s="456"/>
      <c r="CI222" s="456"/>
      <c r="CJ222" s="456"/>
      <c r="CK222" s="456"/>
      <c r="CL222" s="456"/>
      <c r="CM222" s="456"/>
      <c r="CN222" s="456"/>
      <c r="CO222" s="456"/>
      <c r="CP222" s="456"/>
      <c r="CQ222" s="456"/>
      <c r="CR222" s="456"/>
      <c r="CS222" s="456"/>
      <c r="CT222" s="456"/>
      <c r="CU222" s="456"/>
      <c r="CV222" s="456"/>
      <c r="CW222" s="456"/>
      <c r="CX222" s="456"/>
      <c r="CY222" s="456"/>
      <c r="CZ222" s="456"/>
      <c r="DA222" s="456"/>
      <c r="DB222" s="456"/>
      <c r="DC222" s="456"/>
      <c r="DD222" s="456"/>
      <c r="DE222" s="456"/>
      <c r="DF222" s="456"/>
      <c r="DG222" s="456"/>
      <c r="DH222" s="456"/>
      <c r="DI222" s="456"/>
      <c r="DJ222" s="456"/>
      <c r="DK222" s="456"/>
      <c r="DL222" s="456"/>
      <c r="DM222" s="456"/>
      <c r="DN222" s="456"/>
      <c r="DO222" s="456"/>
      <c r="DP222" s="456"/>
      <c r="DQ222" s="456"/>
      <c r="DR222" s="456"/>
      <c r="DS222" s="456"/>
      <c r="DT222" s="456"/>
      <c r="DU222" s="456"/>
      <c r="DV222" s="456"/>
      <c r="DW222" s="456"/>
      <c r="DX222" s="456"/>
      <c r="DY222" s="456"/>
      <c r="DZ222" s="456"/>
      <c r="EA222" s="456"/>
      <c r="EB222" s="456"/>
      <c r="EC222" s="456"/>
      <c r="ED222" s="456"/>
      <c r="EE222" s="456"/>
      <c r="EF222" s="456"/>
      <c r="EG222" s="456"/>
      <c r="EH222" s="456"/>
      <c r="EI222" s="456"/>
      <c r="EJ222" s="456"/>
      <c r="EK222" s="456"/>
      <c r="EL222" s="456"/>
      <c r="EM222" s="456"/>
      <c r="EN222" s="456"/>
      <c r="EO222" s="456"/>
      <c r="EP222" s="456"/>
      <c r="EQ222" s="456"/>
      <c r="ER222" s="456"/>
      <c r="ES222" s="456"/>
      <c r="ET222" s="456"/>
      <c r="EU222" s="456"/>
      <c r="EV222" s="456"/>
      <c r="EW222" s="456"/>
      <c r="EX222" s="456"/>
      <c r="EY222" s="456"/>
      <c r="EZ222" s="456"/>
      <c r="FA222" s="456"/>
      <c r="FB222" s="456"/>
      <c r="FC222" s="456"/>
      <c r="FD222" s="456"/>
      <c r="FE222" s="456"/>
      <c r="FF222" s="456"/>
      <c r="FG222" s="456"/>
      <c r="FH222" s="456"/>
      <c r="FI222" s="456"/>
      <c r="FJ222" s="456"/>
      <c r="FK222" s="456"/>
      <c r="FL222" s="456"/>
      <c r="FM222" s="456"/>
      <c r="FN222" s="456"/>
      <c r="FO222" s="456"/>
      <c r="FP222" s="456"/>
      <c r="FQ222" s="456"/>
      <c r="FR222" s="456"/>
      <c r="FS222" s="456"/>
      <c r="FT222" s="456"/>
      <c r="FU222" s="456"/>
      <c r="FV222" s="456"/>
      <c r="FW222" s="456"/>
      <c r="FX222" s="456"/>
      <c r="FY222" s="456"/>
      <c r="FZ222" s="456"/>
      <c r="GA222" s="456"/>
      <c r="GB222" s="456"/>
      <c r="GC222" s="456"/>
      <c r="GD222" s="456"/>
      <c r="GE222" s="456"/>
      <c r="GF222" s="456"/>
      <c r="GG222" s="456"/>
      <c r="GH222" s="456"/>
      <c r="GI222" s="456"/>
      <c r="GJ222" s="456"/>
      <c r="GK222" s="456"/>
      <c r="GL222" s="456"/>
      <c r="GM222" s="456"/>
      <c r="GN222" s="456"/>
      <c r="GO222" s="456"/>
      <c r="GP222" s="456"/>
      <c r="GQ222" s="456"/>
      <c r="GR222" s="456"/>
      <c r="GS222" s="456"/>
      <c r="GT222" s="456"/>
      <c r="GU222" s="456"/>
      <c r="GV222" s="456"/>
      <c r="GW222" s="456"/>
      <c r="GX222" s="456"/>
      <c r="GY222" s="456"/>
      <c r="GZ222" s="456"/>
      <c r="HA222" s="456"/>
      <c r="HB222" s="456"/>
      <c r="HC222" s="456"/>
      <c r="HD222" s="456"/>
      <c r="HE222" s="456"/>
      <c r="HF222" s="456"/>
      <c r="HG222" s="456"/>
      <c r="HH222" s="456"/>
      <c r="HI222" s="456"/>
      <c r="HJ222" s="456"/>
      <c r="HK222" s="456"/>
      <c r="HL222" s="456"/>
      <c r="HM222" s="456"/>
      <c r="HN222" s="456"/>
      <c r="HO222" s="456"/>
      <c r="HP222" s="456"/>
      <c r="HQ222" s="456"/>
      <c r="HR222" s="456"/>
      <c r="HS222" s="456"/>
      <c r="HT222" s="456"/>
      <c r="HU222" s="456"/>
      <c r="HV222" s="456"/>
      <c r="HW222" s="456"/>
      <c r="HX222" s="456"/>
      <c r="HY222" s="456"/>
      <c r="HZ222" s="456"/>
      <c r="IA222" s="456"/>
      <c r="IB222" s="456"/>
      <c r="IC222" s="456"/>
      <c r="ID222" s="456"/>
      <c r="IE222" s="456"/>
      <c r="IF222" s="456"/>
      <c r="IG222" s="456"/>
      <c r="IH222" s="456"/>
      <c r="II222" s="456"/>
      <c r="IJ222" s="456"/>
      <c r="IK222" s="456"/>
      <c r="IL222" s="456"/>
      <c r="IM222" s="456"/>
    </row>
    <row r="223" spans="6:247" x14ac:dyDescent="0.2">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6"/>
      <c r="AD223" s="456"/>
      <c r="AE223" s="456"/>
      <c r="AF223" s="456"/>
      <c r="AG223" s="456"/>
      <c r="AH223" s="456"/>
      <c r="AI223" s="456"/>
      <c r="AJ223" s="456"/>
      <c r="AK223" s="456"/>
      <c r="AL223" s="456"/>
      <c r="AM223" s="456"/>
      <c r="AN223" s="456"/>
      <c r="AO223" s="456"/>
      <c r="AP223" s="456"/>
      <c r="AQ223" s="456"/>
      <c r="AR223" s="456"/>
      <c r="AS223" s="456"/>
      <c r="AT223" s="456"/>
      <c r="AU223" s="456"/>
      <c r="AV223" s="456"/>
      <c r="AW223" s="456"/>
      <c r="AX223" s="456"/>
      <c r="AY223" s="456"/>
      <c r="AZ223" s="456"/>
      <c r="BA223" s="456"/>
      <c r="BB223" s="456"/>
      <c r="BC223" s="456"/>
      <c r="BD223" s="456"/>
      <c r="BE223" s="456"/>
      <c r="BF223" s="456"/>
      <c r="BG223" s="456"/>
      <c r="BH223" s="456"/>
      <c r="BI223" s="456"/>
      <c r="BJ223" s="456"/>
      <c r="BK223" s="456"/>
      <c r="BL223" s="456"/>
      <c r="BM223" s="456"/>
      <c r="BN223" s="456"/>
      <c r="BO223" s="456"/>
      <c r="BP223" s="456"/>
      <c r="BQ223" s="456"/>
      <c r="BR223" s="456"/>
      <c r="BS223" s="456"/>
      <c r="BT223" s="456"/>
      <c r="BU223" s="456"/>
      <c r="BV223" s="456"/>
      <c r="BW223" s="456"/>
      <c r="BX223" s="456"/>
      <c r="BY223" s="456"/>
      <c r="BZ223" s="456"/>
      <c r="CA223" s="456"/>
      <c r="CB223" s="456"/>
      <c r="CC223" s="456"/>
      <c r="CD223" s="456"/>
      <c r="CE223" s="456"/>
      <c r="CF223" s="456"/>
      <c r="CG223" s="456"/>
      <c r="CH223" s="456"/>
      <c r="CI223" s="456"/>
      <c r="CJ223" s="456"/>
      <c r="CK223" s="456"/>
      <c r="CL223" s="456"/>
      <c r="CM223" s="456"/>
      <c r="CN223" s="456"/>
      <c r="CO223" s="456"/>
      <c r="CP223" s="456"/>
      <c r="CQ223" s="456"/>
      <c r="CR223" s="456"/>
      <c r="CS223" s="456"/>
      <c r="CT223" s="456"/>
      <c r="CU223" s="456"/>
      <c r="CV223" s="456"/>
      <c r="CW223" s="456"/>
      <c r="CX223" s="456"/>
      <c r="CY223" s="456"/>
      <c r="CZ223" s="456"/>
      <c r="DA223" s="456"/>
      <c r="DB223" s="456"/>
      <c r="DC223" s="456"/>
      <c r="DD223" s="456"/>
      <c r="DE223" s="456"/>
      <c r="DF223" s="456"/>
      <c r="DG223" s="456"/>
      <c r="DH223" s="456"/>
      <c r="DI223" s="456"/>
      <c r="DJ223" s="456"/>
      <c r="DK223" s="456"/>
      <c r="DL223" s="456"/>
      <c r="DM223" s="456"/>
      <c r="DN223" s="456"/>
      <c r="DO223" s="456"/>
      <c r="DP223" s="456"/>
      <c r="DQ223" s="456"/>
      <c r="DR223" s="456"/>
      <c r="DS223" s="456"/>
      <c r="DT223" s="456"/>
      <c r="DU223" s="456"/>
      <c r="DV223" s="456"/>
      <c r="DW223" s="456"/>
      <c r="DX223" s="456"/>
      <c r="DY223" s="456"/>
      <c r="DZ223" s="456"/>
      <c r="EA223" s="456"/>
      <c r="EB223" s="456"/>
      <c r="EC223" s="456"/>
      <c r="ED223" s="456"/>
      <c r="EE223" s="456"/>
      <c r="EF223" s="456"/>
      <c r="EG223" s="456"/>
      <c r="EH223" s="456"/>
      <c r="EI223" s="456"/>
      <c r="EJ223" s="456"/>
      <c r="EK223" s="456"/>
      <c r="EL223" s="456"/>
      <c r="EM223" s="456"/>
      <c r="EN223" s="456"/>
      <c r="EO223" s="456"/>
      <c r="EP223" s="456"/>
      <c r="EQ223" s="456"/>
      <c r="ER223" s="456"/>
      <c r="ES223" s="456"/>
      <c r="ET223" s="456"/>
      <c r="EU223" s="456"/>
      <c r="EV223" s="456"/>
      <c r="EW223" s="456"/>
      <c r="EX223" s="456"/>
      <c r="EY223" s="456"/>
      <c r="EZ223" s="456"/>
      <c r="FA223" s="456"/>
      <c r="FB223" s="456"/>
      <c r="FC223" s="456"/>
      <c r="FD223" s="456"/>
      <c r="FE223" s="456"/>
      <c r="FF223" s="456"/>
      <c r="FG223" s="456"/>
      <c r="FH223" s="456"/>
      <c r="FI223" s="456"/>
      <c r="FJ223" s="456"/>
      <c r="FK223" s="456"/>
      <c r="FL223" s="456"/>
      <c r="FM223" s="456"/>
      <c r="FN223" s="456"/>
      <c r="FO223" s="456"/>
      <c r="FP223" s="456"/>
      <c r="FQ223" s="456"/>
      <c r="FR223" s="456"/>
      <c r="FS223" s="456"/>
      <c r="FT223" s="456"/>
      <c r="FU223" s="456"/>
      <c r="FV223" s="456"/>
      <c r="FW223" s="456"/>
      <c r="FX223" s="456"/>
      <c r="FY223" s="456"/>
      <c r="FZ223" s="456"/>
      <c r="GA223" s="456"/>
      <c r="GB223" s="456"/>
      <c r="GC223" s="456"/>
      <c r="GD223" s="456"/>
      <c r="GE223" s="456"/>
      <c r="GF223" s="456"/>
      <c r="GG223" s="456"/>
      <c r="GH223" s="456"/>
      <c r="GI223" s="456"/>
      <c r="GJ223" s="456"/>
      <c r="GK223" s="456"/>
      <c r="GL223" s="456"/>
      <c r="GM223" s="456"/>
      <c r="GN223" s="456"/>
      <c r="GO223" s="456"/>
      <c r="GP223" s="456"/>
      <c r="GQ223" s="456"/>
      <c r="GR223" s="456"/>
      <c r="GS223" s="456"/>
      <c r="GT223" s="456"/>
      <c r="GU223" s="456"/>
      <c r="GV223" s="456"/>
      <c r="GW223" s="456"/>
      <c r="GX223" s="456"/>
      <c r="GY223" s="456"/>
      <c r="GZ223" s="456"/>
      <c r="HA223" s="456"/>
      <c r="HB223" s="456"/>
      <c r="HC223" s="456"/>
      <c r="HD223" s="456"/>
      <c r="HE223" s="456"/>
      <c r="HF223" s="456"/>
      <c r="HG223" s="456"/>
      <c r="HH223" s="456"/>
      <c r="HI223" s="456"/>
      <c r="HJ223" s="456"/>
      <c r="HK223" s="456"/>
      <c r="HL223" s="456"/>
      <c r="HM223" s="456"/>
      <c r="HN223" s="456"/>
      <c r="HO223" s="456"/>
      <c r="HP223" s="456"/>
      <c r="HQ223" s="456"/>
      <c r="HR223" s="456"/>
      <c r="HS223" s="456"/>
      <c r="HT223" s="456"/>
      <c r="HU223" s="456"/>
      <c r="HV223" s="456"/>
      <c r="HW223" s="456"/>
      <c r="HX223" s="456"/>
      <c r="HY223" s="456"/>
      <c r="HZ223" s="456"/>
      <c r="IA223" s="456"/>
      <c r="IB223" s="456"/>
      <c r="IC223" s="456"/>
      <c r="ID223" s="456"/>
      <c r="IE223" s="456"/>
      <c r="IF223" s="456"/>
      <c r="IG223" s="456"/>
      <c r="IH223" s="456"/>
      <c r="II223" s="456"/>
      <c r="IJ223" s="456"/>
      <c r="IK223" s="456"/>
      <c r="IL223" s="456"/>
      <c r="IM223" s="456"/>
    </row>
    <row r="224" spans="6:247" x14ac:dyDescent="0.2">
      <c r="F224" s="456"/>
      <c r="G224" s="456"/>
      <c r="H224" s="456"/>
      <c r="I224" s="456"/>
      <c r="J224" s="456"/>
      <c r="K224" s="456"/>
      <c r="L224" s="456"/>
      <c r="M224" s="456"/>
      <c r="N224" s="456"/>
      <c r="O224" s="456"/>
      <c r="P224" s="456"/>
      <c r="Q224" s="456"/>
      <c r="R224" s="456"/>
      <c r="S224" s="456"/>
      <c r="T224" s="456"/>
      <c r="U224" s="456"/>
      <c r="V224" s="456"/>
      <c r="W224" s="456"/>
      <c r="X224" s="456"/>
      <c r="Y224" s="456"/>
      <c r="Z224" s="456"/>
      <c r="AA224" s="456"/>
      <c r="AB224" s="456"/>
      <c r="AC224" s="456"/>
      <c r="AD224" s="456"/>
      <c r="AE224" s="456"/>
      <c r="AF224" s="456"/>
      <c r="AG224" s="456"/>
      <c r="AH224" s="456"/>
      <c r="AI224" s="456"/>
      <c r="AJ224" s="456"/>
      <c r="AK224" s="456"/>
      <c r="AL224" s="456"/>
      <c r="AM224" s="456"/>
      <c r="AN224" s="456"/>
      <c r="AO224" s="456"/>
      <c r="AP224" s="456"/>
      <c r="AQ224" s="456"/>
      <c r="AR224" s="456"/>
      <c r="AS224" s="456"/>
      <c r="AT224" s="456"/>
      <c r="AU224" s="456"/>
      <c r="AV224" s="456"/>
      <c r="AW224" s="456"/>
      <c r="AX224" s="456"/>
      <c r="AY224" s="456"/>
      <c r="AZ224" s="456"/>
      <c r="BA224" s="456"/>
      <c r="BB224" s="456"/>
      <c r="BC224" s="456"/>
      <c r="BD224" s="456"/>
      <c r="BE224" s="456"/>
      <c r="BF224" s="456"/>
      <c r="BG224" s="456"/>
      <c r="BH224" s="456"/>
      <c r="BI224" s="456"/>
      <c r="BJ224" s="456"/>
      <c r="BK224" s="456"/>
      <c r="BL224" s="456"/>
      <c r="BM224" s="456"/>
      <c r="BN224" s="456"/>
      <c r="BO224" s="456"/>
      <c r="BP224" s="456"/>
      <c r="BQ224" s="456"/>
      <c r="BR224" s="456"/>
      <c r="BS224" s="456"/>
      <c r="BT224" s="456"/>
      <c r="BU224" s="456"/>
      <c r="BV224" s="456"/>
      <c r="BW224" s="456"/>
      <c r="BX224" s="456"/>
      <c r="BY224" s="456"/>
      <c r="BZ224" s="456"/>
      <c r="CA224" s="456"/>
      <c r="CB224" s="456"/>
      <c r="CC224" s="456"/>
      <c r="CD224" s="456"/>
      <c r="CE224" s="456"/>
      <c r="CF224" s="456"/>
      <c r="CG224" s="456"/>
      <c r="CH224" s="456"/>
      <c r="CI224" s="456"/>
      <c r="CJ224" s="456"/>
      <c r="CK224" s="456"/>
      <c r="CL224" s="456"/>
      <c r="CM224" s="456"/>
      <c r="CN224" s="456"/>
      <c r="CO224" s="456"/>
      <c r="CP224" s="456"/>
      <c r="CQ224" s="456"/>
      <c r="CR224" s="456"/>
      <c r="CS224" s="456"/>
      <c r="CT224" s="456"/>
      <c r="CU224" s="456"/>
      <c r="CV224" s="456"/>
      <c r="CW224" s="456"/>
      <c r="CX224" s="456"/>
      <c r="CY224" s="456"/>
      <c r="CZ224" s="456"/>
      <c r="DA224" s="456"/>
      <c r="DB224" s="456"/>
      <c r="DC224" s="456"/>
      <c r="DD224" s="456"/>
      <c r="DE224" s="456"/>
      <c r="DF224" s="456"/>
      <c r="DG224" s="456"/>
      <c r="DH224" s="456"/>
      <c r="DI224" s="456"/>
      <c r="DJ224" s="456"/>
      <c r="DK224" s="456"/>
      <c r="DL224" s="456"/>
      <c r="DM224" s="456"/>
      <c r="DN224" s="456"/>
      <c r="DO224" s="456"/>
      <c r="DP224" s="456"/>
      <c r="DQ224" s="456"/>
      <c r="DR224" s="456"/>
      <c r="DS224" s="456"/>
      <c r="DT224" s="456"/>
      <c r="DU224" s="456"/>
      <c r="DV224" s="456"/>
      <c r="DW224" s="456"/>
      <c r="DX224" s="456"/>
      <c r="DY224" s="456"/>
      <c r="DZ224" s="456"/>
      <c r="EA224" s="456"/>
      <c r="EB224" s="456"/>
      <c r="EC224" s="456"/>
      <c r="ED224" s="456"/>
      <c r="EE224" s="456"/>
      <c r="EF224" s="456"/>
      <c r="EG224" s="456"/>
      <c r="EH224" s="456"/>
      <c r="EI224" s="456"/>
      <c r="EJ224" s="456"/>
      <c r="EK224" s="456"/>
      <c r="EL224" s="456"/>
      <c r="EM224" s="456"/>
      <c r="EN224" s="456"/>
      <c r="EO224" s="456"/>
      <c r="EP224" s="456"/>
      <c r="EQ224" s="456"/>
      <c r="ER224" s="456"/>
      <c r="ES224" s="456"/>
      <c r="ET224" s="456"/>
      <c r="EU224" s="456"/>
      <c r="EV224" s="456"/>
      <c r="EW224" s="456"/>
      <c r="EX224" s="456"/>
      <c r="EY224" s="456"/>
      <c r="EZ224" s="456"/>
      <c r="FA224" s="456"/>
      <c r="FB224" s="456"/>
      <c r="FC224" s="456"/>
      <c r="FD224" s="456"/>
      <c r="FE224" s="456"/>
      <c r="FF224" s="456"/>
      <c r="FG224" s="456"/>
      <c r="FH224" s="456"/>
      <c r="FI224" s="456"/>
      <c r="FJ224" s="456"/>
      <c r="FK224" s="456"/>
      <c r="FL224" s="456"/>
      <c r="FM224" s="456"/>
      <c r="FN224" s="456"/>
      <c r="FO224" s="456"/>
      <c r="FP224" s="456"/>
      <c r="FQ224" s="456"/>
      <c r="FR224" s="456"/>
      <c r="FS224" s="456"/>
      <c r="FT224" s="456"/>
      <c r="FU224" s="456"/>
      <c r="FV224" s="456"/>
      <c r="FW224" s="456"/>
      <c r="FX224" s="456"/>
      <c r="FY224" s="456"/>
      <c r="FZ224" s="456"/>
      <c r="GA224" s="456"/>
      <c r="GB224" s="456"/>
      <c r="GC224" s="456"/>
      <c r="GD224" s="456"/>
      <c r="GE224" s="456"/>
      <c r="GF224" s="456"/>
      <c r="GG224" s="456"/>
      <c r="GH224" s="456"/>
      <c r="GI224" s="456"/>
      <c r="GJ224" s="456"/>
      <c r="GK224" s="456"/>
      <c r="GL224" s="456"/>
      <c r="GM224" s="456"/>
      <c r="GN224" s="456"/>
      <c r="GO224" s="456"/>
      <c r="GP224" s="456"/>
      <c r="GQ224" s="456"/>
      <c r="GR224" s="456"/>
      <c r="GS224" s="456"/>
      <c r="GT224" s="456"/>
      <c r="GU224" s="456"/>
      <c r="GV224" s="456"/>
      <c r="GW224" s="456"/>
      <c r="GX224" s="456"/>
      <c r="GY224" s="456"/>
      <c r="GZ224" s="456"/>
      <c r="HA224" s="456"/>
      <c r="HB224" s="456"/>
      <c r="HC224" s="456"/>
      <c r="HD224" s="456"/>
      <c r="HE224" s="456"/>
      <c r="HF224" s="456"/>
      <c r="HG224" s="456"/>
      <c r="HH224" s="456"/>
      <c r="HI224" s="456"/>
      <c r="HJ224" s="456"/>
      <c r="HK224" s="456"/>
      <c r="HL224" s="456"/>
      <c r="HM224" s="456"/>
      <c r="HN224" s="456"/>
      <c r="HO224" s="456"/>
      <c r="HP224" s="456"/>
      <c r="HQ224" s="456"/>
      <c r="HR224" s="456"/>
      <c r="HS224" s="456"/>
      <c r="HT224" s="456"/>
      <c r="HU224" s="456"/>
      <c r="HV224" s="456"/>
      <c r="HW224" s="456"/>
      <c r="HX224" s="456"/>
      <c r="HY224" s="456"/>
      <c r="HZ224" s="456"/>
      <c r="IA224" s="456"/>
      <c r="IB224" s="456"/>
      <c r="IC224" s="456"/>
      <c r="ID224" s="456"/>
      <c r="IE224" s="456"/>
      <c r="IF224" s="456"/>
      <c r="IG224" s="456"/>
      <c r="IH224" s="456"/>
      <c r="II224" s="456"/>
      <c r="IJ224" s="456"/>
      <c r="IK224" s="456"/>
      <c r="IL224" s="456"/>
      <c r="IM224" s="456"/>
    </row>
    <row r="225" spans="6:247" x14ac:dyDescent="0.2">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6"/>
      <c r="AD225" s="456"/>
      <c r="AE225" s="456"/>
      <c r="AF225" s="456"/>
      <c r="AG225" s="456"/>
      <c r="AH225" s="456"/>
      <c r="AI225" s="456"/>
      <c r="AJ225" s="456"/>
      <c r="AK225" s="456"/>
      <c r="AL225" s="456"/>
      <c r="AM225" s="456"/>
      <c r="AN225" s="456"/>
      <c r="AO225" s="456"/>
      <c r="AP225" s="456"/>
      <c r="AQ225" s="456"/>
      <c r="AR225" s="456"/>
      <c r="AS225" s="456"/>
      <c r="AT225" s="456"/>
      <c r="AU225" s="456"/>
      <c r="AV225" s="456"/>
      <c r="AW225" s="456"/>
      <c r="AX225" s="456"/>
      <c r="AY225" s="456"/>
      <c r="AZ225" s="456"/>
      <c r="BA225" s="456"/>
      <c r="BB225" s="456"/>
      <c r="BC225" s="456"/>
      <c r="BD225" s="456"/>
      <c r="BE225" s="456"/>
      <c r="BF225" s="456"/>
      <c r="BG225" s="456"/>
      <c r="BH225" s="456"/>
      <c r="BI225" s="456"/>
      <c r="BJ225" s="456"/>
      <c r="BK225" s="456"/>
      <c r="BL225" s="456"/>
      <c r="BM225" s="456"/>
      <c r="BN225" s="456"/>
      <c r="BO225" s="456"/>
      <c r="BP225" s="456"/>
      <c r="BQ225" s="456"/>
      <c r="BR225" s="456"/>
      <c r="BS225" s="456"/>
      <c r="BT225" s="456"/>
      <c r="BU225" s="456"/>
      <c r="BV225" s="456"/>
      <c r="BW225" s="456"/>
      <c r="BX225" s="456"/>
      <c r="BY225" s="456"/>
      <c r="BZ225" s="456"/>
      <c r="CA225" s="456"/>
      <c r="CB225" s="456"/>
      <c r="CC225" s="456"/>
      <c r="CD225" s="456"/>
      <c r="CE225" s="456"/>
      <c r="CF225" s="456"/>
      <c r="CG225" s="456"/>
      <c r="CH225" s="456"/>
      <c r="CI225" s="456"/>
      <c r="CJ225" s="456"/>
      <c r="CK225" s="456"/>
      <c r="CL225" s="456"/>
      <c r="CM225" s="456"/>
      <c r="CN225" s="456"/>
      <c r="CO225" s="456"/>
      <c r="CP225" s="456"/>
      <c r="CQ225" s="456"/>
      <c r="CR225" s="456"/>
      <c r="CS225" s="456"/>
      <c r="CT225" s="456"/>
      <c r="CU225" s="456"/>
      <c r="CV225" s="456"/>
      <c r="CW225" s="456"/>
      <c r="CX225" s="456"/>
      <c r="CY225" s="456"/>
      <c r="CZ225" s="456"/>
      <c r="DA225" s="456"/>
      <c r="DB225" s="456"/>
      <c r="DC225" s="456"/>
      <c r="DD225" s="456"/>
      <c r="DE225" s="456"/>
      <c r="DF225" s="456"/>
      <c r="DG225" s="456"/>
      <c r="DH225" s="456"/>
      <c r="DI225" s="456"/>
      <c r="DJ225" s="456"/>
      <c r="DK225" s="456"/>
      <c r="DL225" s="456"/>
      <c r="DM225" s="456"/>
      <c r="DN225" s="456"/>
      <c r="DO225" s="456"/>
      <c r="DP225" s="456"/>
      <c r="DQ225" s="456"/>
      <c r="DR225" s="456"/>
      <c r="DS225" s="456"/>
      <c r="DT225" s="456"/>
      <c r="DU225" s="456"/>
      <c r="DV225" s="456"/>
      <c r="DW225" s="456"/>
      <c r="DX225" s="456"/>
      <c r="DY225" s="456"/>
      <c r="DZ225" s="456"/>
      <c r="EA225" s="456"/>
      <c r="EB225" s="456"/>
      <c r="EC225" s="456"/>
      <c r="ED225" s="456"/>
      <c r="EE225" s="456"/>
      <c r="EF225" s="456"/>
      <c r="EG225" s="456"/>
      <c r="EH225" s="456"/>
      <c r="EI225" s="456"/>
      <c r="EJ225" s="456"/>
      <c r="EK225" s="456"/>
      <c r="EL225" s="456"/>
      <c r="EM225" s="456"/>
      <c r="EN225" s="456"/>
      <c r="EO225" s="456"/>
      <c r="EP225" s="456"/>
      <c r="EQ225" s="456"/>
      <c r="ER225" s="456"/>
      <c r="ES225" s="456"/>
      <c r="ET225" s="456"/>
      <c r="EU225" s="456"/>
      <c r="EV225" s="456"/>
      <c r="EW225" s="456"/>
      <c r="EX225" s="456"/>
      <c r="EY225" s="456"/>
      <c r="EZ225" s="456"/>
      <c r="FA225" s="456"/>
      <c r="FB225" s="456"/>
      <c r="FC225" s="456"/>
      <c r="FD225" s="456"/>
      <c r="FE225" s="456"/>
      <c r="FF225" s="456"/>
      <c r="FG225" s="456"/>
      <c r="FH225" s="456"/>
      <c r="FI225" s="456"/>
      <c r="FJ225" s="456"/>
      <c r="FK225" s="456"/>
      <c r="FL225" s="456"/>
      <c r="FM225" s="456"/>
      <c r="FN225" s="456"/>
      <c r="FO225" s="456"/>
      <c r="FP225" s="456"/>
      <c r="FQ225" s="456"/>
      <c r="FR225" s="456"/>
      <c r="FS225" s="456"/>
      <c r="FT225" s="456"/>
      <c r="FU225" s="456"/>
      <c r="FV225" s="456"/>
      <c r="FW225" s="456"/>
      <c r="FX225" s="456"/>
      <c r="FY225" s="456"/>
      <c r="FZ225" s="456"/>
      <c r="GA225" s="456"/>
      <c r="GB225" s="456"/>
      <c r="GC225" s="456"/>
      <c r="GD225" s="456"/>
      <c r="GE225" s="456"/>
      <c r="GF225" s="456"/>
      <c r="GG225" s="456"/>
      <c r="GH225" s="456"/>
      <c r="GI225" s="456"/>
      <c r="GJ225" s="456"/>
      <c r="GK225" s="456"/>
      <c r="GL225" s="456"/>
      <c r="GM225" s="456"/>
      <c r="GN225" s="456"/>
      <c r="GO225" s="456"/>
      <c r="GP225" s="456"/>
      <c r="GQ225" s="456"/>
      <c r="GR225" s="456"/>
      <c r="GS225" s="456"/>
      <c r="GT225" s="456"/>
      <c r="GU225" s="456"/>
      <c r="GV225" s="456"/>
      <c r="GW225" s="456"/>
      <c r="GX225" s="456"/>
      <c r="GY225" s="456"/>
      <c r="GZ225" s="456"/>
      <c r="HA225" s="456"/>
      <c r="HB225" s="456"/>
      <c r="HC225" s="456"/>
      <c r="HD225" s="456"/>
      <c r="HE225" s="456"/>
      <c r="HF225" s="456"/>
      <c r="HG225" s="456"/>
      <c r="HH225" s="456"/>
      <c r="HI225" s="456"/>
      <c r="HJ225" s="456"/>
      <c r="HK225" s="456"/>
      <c r="HL225" s="456"/>
      <c r="HM225" s="456"/>
      <c r="HN225" s="456"/>
      <c r="HO225" s="456"/>
      <c r="HP225" s="456"/>
      <c r="HQ225" s="456"/>
      <c r="HR225" s="456"/>
      <c r="HS225" s="456"/>
      <c r="HT225" s="456"/>
      <c r="HU225" s="456"/>
      <c r="HV225" s="456"/>
      <c r="HW225" s="456"/>
      <c r="HX225" s="456"/>
      <c r="HY225" s="456"/>
      <c r="HZ225" s="456"/>
      <c r="IA225" s="456"/>
      <c r="IB225" s="456"/>
      <c r="IC225" s="456"/>
      <c r="ID225" s="456"/>
      <c r="IE225" s="456"/>
      <c r="IF225" s="456"/>
      <c r="IG225" s="456"/>
      <c r="IH225" s="456"/>
      <c r="II225" s="456"/>
      <c r="IJ225" s="456"/>
      <c r="IK225" s="456"/>
      <c r="IL225" s="456"/>
      <c r="IM225" s="456"/>
    </row>
    <row r="226" spans="6:247" x14ac:dyDescent="0.2">
      <c r="F226" s="456"/>
      <c r="G226" s="456"/>
      <c r="H226" s="456"/>
      <c r="I226" s="456"/>
      <c r="J226" s="456"/>
      <c r="K226" s="456"/>
      <c r="L226" s="456"/>
      <c r="M226" s="456"/>
      <c r="N226" s="456"/>
      <c r="O226" s="456"/>
      <c r="P226" s="456"/>
      <c r="Q226" s="456"/>
      <c r="R226" s="456"/>
      <c r="S226" s="456"/>
      <c r="T226" s="456"/>
      <c r="U226" s="456"/>
      <c r="V226" s="456"/>
      <c r="W226" s="456"/>
      <c r="X226" s="456"/>
      <c r="Y226" s="456"/>
      <c r="Z226" s="456"/>
      <c r="AA226" s="456"/>
      <c r="AB226" s="456"/>
      <c r="AC226" s="456"/>
      <c r="AD226" s="456"/>
      <c r="AE226" s="456"/>
      <c r="AF226" s="456"/>
      <c r="AG226" s="456"/>
      <c r="AH226" s="456"/>
      <c r="AI226" s="456"/>
      <c r="AJ226" s="456"/>
      <c r="AK226" s="456"/>
      <c r="AL226" s="456"/>
      <c r="AM226" s="456"/>
      <c r="AN226" s="456"/>
      <c r="AO226" s="456"/>
      <c r="AP226" s="456"/>
      <c r="AQ226" s="456"/>
      <c r="AR226" s="456"/>
      <c r="AS226" s="456"/>
      <c r="AT226" s="456"/>
      <c r="AU226" s="456"/>
      <c r="AV226" s="456"/>
      <c r="AW226" s="456"/>
      <c r="AX226" s="456"/>
      <c r="AY226" s="456"/>
      <c r="AZ226" s="456"/>
      <c r="BA226" s="456"/>
      <c r="BB226" s="456"/>
      <c r="BC226" s="456"/>
      <c r="BD226" s="456"/>
      <c r="BE226" s="456"/>
      <c r="BF226" s="456"/>
      <c r="BG226" s="456"/>
      <c r="BH226" s="456"/>
      <c r="BI226" s="456"/>
      <c r="BJ226" s="456"/>
      <c r="BK226" s="456"/>
      <c r="BL226" s="456"/>
      <c r="BM226" s="456"/>
      <c r="BN226" s="456"/>
      <c r="BO226" s="456"/>
      <c r="BP226" s="456"/>
      <c r="BQ226" s="456"/>
      <c r="BR226" s="456"/>
      <c r="BS226" s="456"/>
      <c r="BT226" s="456"/>
      <c r="BU226" s="456"/>
      <c r="BV226" s="456"/>
      <c r="BW226" s="456"/>
      <c r="BX226" s="456"/>
      <c r="BY226" s="456"/>
      <c r="BZ226" s="456"/>
      <c r="CA226" s="456"/>
      <c r="CB226" s="456"/>
      <c r="CC226" s="456"/>
      <c r="CD226" s="456"/>
      <c r="CE226" s="456"/>
      <c r="CF226" s="456"/>
      <c r="CG226" s="456"/>
      <c r="CH226" s="456"/>
      <c r="CI226" s="456"/>
      <c r="CJ226" s="456"/>
      <c r="CK226" s="456"/>
      <c r="CL226" s="456"/>
      <c r="CM226" s="456"/>
      <c r="CN226" s="456"/>
      <c r="CO226" s="456"/>
      <c r="CP226" s="456"/>
      <c r="CQ226" s="456"/>
      <c r="CR226" s="456"/>
      <c r="CS226" s="456"/>
      <c r="CT226" s="456"/>
      <c r="CU226" s="456"/>
      <c r="CV226" s="456"/>
      <c r="CW226" s="456"/>
      <c r="CX226" s="456"/>
      <c r="CY226" s="456"/>
      <c r="CZ226" s="456"/>
      <c r="DA226" s="456"/>
      <c r="DB226" s="456"/>
      <c r="DC226" s="456"/>
      <c r="DD226" s="456"/>
      <c r="DE226" s="456"/>
      <c r="DF226" s="456"/>
      <c r="DG226" s="456"/>
      <c r="DH226" s="456"/>
      <c r="DI226" s="456"/>
      <c r="DJ226" s="456"/>
      <c r="DK226" s="456"/>
      <c r="DL226" s="456"/>
      <c r="DM226" s="456"/>
      <c r="DN226" s="456"/>
      <c r="DO226" s="456"/>
      <c r="DP226" s="456"/>
      <c r="DQ226" s="456"/>
      <c r="DR226" s="456"/>
      <c r="DS226" s="456"/>
      <c r="DT226" s="456"/>
      <c r="DU226" s="456"/>
      <c r="DV226" s="456"/>
      <c r="DW226" s="456"/>
      <c r="DX226" s="456"/>
      <c r="DY226" s="456"/>
      <c r="DZ226" s="456"/>
      <c r="EA226" s="456"/>
      <c r="EB226" s="456"/>
      <c r="EC226" s="456"/>
      <c r="ED226" s="456"/>
      <c r="EE226" s="456"/>
      <c r="EF226" s="456"/>
      <c r="EG226" s="456"/>
      <c r="EH226" s="456"/>
      <c r="EI226" s="456"/>
      <c r="EJ226" s="456"/>
      <c r="EK226" s="456"/>
      <c r="EL226" s="456"/>
      <c r="EM226" s="456"/>
      <c r="EN226" s="456"/>
      <c r="EO226" s="456"/>
      <c r="EP226" s="456"/>
      <c r="EQ226" s="456"/>
      <c r="ER226" s="456"/>
      <c r="ES226" s="456"/>
      <c r="ET226" s="456"/>
      <c r="EU226" s="456"/>
      <c r="EV226" s="456"/>
      <c r="EW226" s="456"/>
      <c r="EX226" s="456"/>
      <c r="EY226" s="456"/>
      <c r="EZ226" s="456"/>
      <c r="FA226" s="456"/>
      <c r="FB226" s="456"/>
      <c r="FC226" s="456"/>
      <c r="FD226" s="456"/>
      <c r="FE226" s="456"/>
      <c r="FF226" s="456"/>
      <c r="FG226" s="456"/>
      <c r="FH226" s="456"/>
      <c r="FI226" s="456"/>
      <c r="FJ226" s="456"/>
      <c r="FK226" s="456"/>
      <c r="FL226" s="456"/>
      <c r="FM226" s="456"/>
      <c r="FN226" s="456"/>
      <c r="FO226" s="456"/>
      <c r="FP226" s="456"/>
      <c r="FQ226" s="456"/>
      <c r="FR226" s="456"/>
      <c r="FS226" s="456"/>
      <c r="FT226" s="456"/>
      <c r="FU226" s="456"/>
      <c r="FV226" s="456"/>
      <c r="FW226" s="456"/>
      <c r="FX226" s="456"/>
      <c r="FY226" s="456"/>
      <c r="FZ226" s="456"/>
      <c r="GA226" s="456"/>
      <c r="GB226" s="456"/>
      <c r="GC226" s="456"/>
      <c r="GD226" s="456"/>
      <c r="GE226" s="456"/>
      <c r="GF226" s="456"/>
      <c r="GG226" s="456"/>
      <c r="GH226" s="456"/>
      <c r="GI226" s="456"/>
      <c r="GJ226" s="456"/>
      <c r="GK226" s="456"/>
      <c r="GL226" s="456"/>
      <c r="GM226" s="456"/>
      <c r="GN226" s="456"/>
      <c r="GO226" s="456"/>
      <c r="GP226" s="456"/>
      <c r="GQ226" s="456"/>
      <c r="GR226" s="456"/>
      <c r="GS226" s="456"/>
      <c r="GT226" s="456"/>
      <c r="GU226" s="456"/>
      <c r="GV226" s="456"/>
      <c r="GW226" s="456"/>
      <c r="GX226" s="456"/>
      <c r="GY226" s="456"/>
      <c r="GZ226" s="456"/>
      <c r="HA226" s="456"/>
      <c r="HB226" s="456"/>
      <c r="HC226" s="456"/>
      <c r="HD226" s="456"/>
      <c r="HE226" s="456"/>
      <c r="HF226" s="456"/>
      <c r="HG226" s="456"/>
      <c r="HH226" s="456"/>
      <c r="HI226" s="456"/>
      <c r="HJ226" s="456"/>
      <c r="HK226" s="456"/>
      <c r="HL226" s="456"/>
      <c r="HM226" s="456"/>
      <c r="HN226" s="456"/>
      <c r="HO226" s="456"/>
      <c r="HP226" s="456"/>
      <c r="HQ226" s="456"/>
      <c r="HR226" s="456"/>
      <c r="HS226" s="456"/>
      <c r="HT226" s="456"/>
      <c r="HU226" s="456"/>
      <c r="HV226" s="456"/>
      <c r="HW226" s="456"/>
      <c r="HX226" s="456"/>
      <c r="HY226" s="456"/>
      <c r="HZ226" s="456"/>
      <c r="IA226" s="456"/>
      <c r="IB226" s="456"/>
      <c r="IC226" s="456"/>
      <c r="ID226" s="456"/>
      <c r="IE226" s="456"/>
      <c r="IF226" s="456"/>
      <c r="IG226" s="456"/>
      <c r="IH226" s="456"/>
      <c r="II226" s="456"/>
      <c r="IJ226" s="456"/>
      <c r="IK226" s="456"/>
      <c r="IL226" s="456"/>
      <c r="IM226" s="456"/>
    </row>
    <row r="227" spans="6:247" x14ac:dyDescent="0.2">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6"/>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6"/>
      <c r="AY227" s="456"/>
      <c r="AZ227" s="456"/>
      <c r="BA227" s="456"/>
      <c r="BB227" s="456"/>
      <c r="BC227" s="456"/>
      <c r="BD227" s="456"/>
      <c r="BE227" s="456"/>
      <c r="BF227" s="456"/>
      <c r="BG227" s="456"/>
      <c r="BH227" s="456"/>
      <c r="BI227" s="456"/>
      <c r="BJ227" s="456"/>
      <c r="BK227" s="456"/>
      <c r="BL227" s="456"/>
      <c r="BM227" s="456"/>
      <c r="BN227" s="456"/>
      <c r="BO227" s="456"/>
      <c r="BP227" s="456"/>
      <c r="BQ227" s="456"/>
      <c r="BR227" s="456"/>
      <c r="BS227" s="456"/>
      <c r="BT227" s="456"/>
      <c r="BU227" s="456"/>
      <c r="BV227" s="456"/>
      <c r="BW227" s="456"/>
      <c r="BX227" s="456"/>
      <c r="BY227" s="456"/>
      <c r="BZ227" s="456"/>
      <c r="CA227" s="456"/>
      <c r="CB227" s="456"/>
      <c r="CC227" s="456"/>
      <c r="CD227" s="456"/>
      <c r="CE227" s="456"/>
      <c r="CF227" s="456"/>
      <c r="CG227" s="456"/>
      <c r="CH227" s="456"/>
      <c r="CI227" s="456"/>
      <c r="CJ227" s="456"/>
      <c r="CK227" s="456"/>
      <c r="CL227" s="456"/>
      <c r="CM227" s="456"/>
      <c r="CN227" s="456"/>
      <c r="CO227" s="456"/>
      <c r="CP227" s="456"/>
      <c r="CQ227" s="456"/>
      <c r="CR227" s="456"/>
      <c r="CS227" s="456"/>
      <c r="CT227" s="456"/>
      <c r="CU227" s="456"/>
      <c r="CV227" s="456"/>
      <c r="CW227" s="456"/>
      <c r="CX227" s="456"/>
      <c r="CY227" s="456"/>
      <c r="CZ227" s="456"/>
      <c r="DA227" s="456"/>
      <c r="DB227" s="456"/>
      <c r="DC227" s="456"/>
      <c r="DD227" s="456"/>
      <c r="DE227" s="456"/>
      <c r="DF227" s="456"/>
      <c r="DG227" s="456"/>
      <c r="DH227" s="456"/>
      <c r="DI227" s="456"/>
      <c r="DJ227" s="456"/>
      <c r="DK227" s="456"/>
      <c r="DL227" s="456"/>
      <c r="DM227" s="456"/>
      <c r="DN227" s="456"/>
      <c r="DO227" s="456"/>
      <c r="DP227" s="456"/>
      <c r="DQ227" s="456"/>
      <c r="DR227" s="456"/>
      <c r="DS227" s="456"/>
      <c r="DT227" s="456"/>
      <c r="DU227" s="456"/>
      <c r="DV227" s="456"/>
      <c r="DW227" s="456"/>
      <c r="DX227" s="456"/>
      <c r="DY227" s="456"/>
      <c r="DZ227" s="456"/>
      <c r="EA227" s="456"/>
      <c r="EB227" s="456"/>
      <c r="EC227" s="456"/>
      <c r="ED227" s="456"/>
      <c r="EE227" s="456"/>
      <c r="EF227" s="456"/>
      <c r="EG227" s="456"/>
      <c r="EH227" s="456"/>
      <c r="EI227" s="456"/>
      <c r="EJ227" s="456"/>
      <c r="EK227" s="456"/>
      <c r="EL227" s="456"/>
      <c r="EM227" s="456"/>
      <c r="EN227" s="456"/>
      <c r="EO227" s="456"/>
      <c r="EP227" s="456"/>
      <c r="EQ227" s="456"/>
      <c r="ER227" s="456"/>
      <c r="ES227" s="456"/>
      <c r="ET227" s="456"/>
      <c r="EU227" s="456"/>
      <c r="EV227" s="456"/>
      <c r="EW227" s="456"/>
      <c r="EX227" s="456"/>
      <c r="EY227" s="456"/>
      <c r="EZ227" s="456"/>
      <c r="FA227" s="456"/>
      <c r="FB227" s="456"/>
      <c r="FC227" s="456"/>
      <c r="FD227" s="456"/>
      <c r="FE227" s="456"/>
      <c r="FF227" s="456"/>
      <c r="FG227" s="456"/>
      <c r="FH227" s="456"/>
      <c r="FI227" s="456"/>
      <c r="FJ227" s="456"/>
      <c r="FK227" s="456"/>
      <c r="FL227" s="456"/>
      <c r="FM227" s="456"/>
      <c r="FN227" s="456"/>
      <c r="FO227" s="456"/>
      <c r="FP227" s="456"/>
      <c r="FQ227" s="456"/>
      <c r="FR227" s="456"/>
      <c r="FS227" s="456"/>
      <c r="FT227" s="456"/>
      <c r="FU227" s="456"/>
      <c r="FV227" s="456"/>
      <c r="FW227" s="456"/>
      <c r="FX227" s="456"/>
      <c r="FY227" s="456"/>
      <c r="FZ227" s="456"/>
      <c r="GA227" s="456"/>
      <c r="GB227" s="456"/>
      <c r="GC227" s="456"/>
      <c r="GD227" s="456"/>
      <c r="GE227" s="456"/>
      <c r="GF227" s="456"/>
      <c r="GG227" s="456"/>
      <c r="GH227" s="456"/>
      <c r="GI227" s="456"/>
      <c r="GJ227" s="456"/>
      <c r="GK227" s="456"/>
      <c r="GL227" s="456"/>
      <c r="GM227" s="456"/>
      <c r="GN227" s="456"/>
      <c r="GO227" s="456"/>
      <c r="GP227" s="456"/>
      <c r="GQ227" s="456"/>
      <c r="GR227" s="456"/>
      <c r="GS227" s="456"/>
      <c r="GT227" s="456"/>
      <c r="GU227" s="456"/>
      <c r="GV227" s="456"/>
      <c r="GW227" s="456"/>
      <c r="GX227" s="456"/>
      <c r="GY227" s="456"/>
      <c r="GZ227" s="456"/>
      <c r="HA227" s="456"/>
      <c r="HB227" s="456"/>
      <c r="HC227" s="456"/>
      <c r="HD227" s="456"/>
      <c r="HE227" s="456"/>
      <c r="HF227" s="456"/>
      <c r="HG227" s="456"/>
      <c r="HH227" s="456"/>
      <c r="HI227" s="456"/>
      <c r="HJ227" s="456"/>
      <c r="HK227" s="456"/>
      <c r="HL227" s="456"/>
      <c r="HM227" s="456"/>
      <c r="HN227" s="456"/>
      <c r="HO227" s="456"/>
      <c r="HP227" s="456"/>
      <c r="HQ227" s="456"/>
      <c r="HR227" s="456"/>
      <c r="HS227" s="456"/>
      <c r="HT227" s="456"/>
      <c r="HU227" s="456"/>
      <c r="HV227" s="456"/>
      <c r="HW227" s="456"/>
      <c r="HX227" s="456"/>
      <c r="HY227" s="456"/>
      <c r="HZ227" s="456"/>
      <c r="IA227" s="456"/>
      <c r="IB227" s="456"/>
      <c r="IC227" s="456"/>
      <c r="ID227" s="456"/>
      <c r="IE227" s="456"/>
      <c r="IF227" s="456"/>
      <c r="IG227" s="456"/>
      <c r="IH227" s="456"/>
      <c r="II227" s="456"/>
      <c r="IJ227" s="456"/>
      <c r="IK227" s="456"/>
      <c r="IL227" s="456"/>
      <c r="IM227" s="456"/>
    </row>
    <row r="228" spans="6:247" x14ac:dyDescent="0.2">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6"/>
      <c r="AD228" s="456"/>
      <c r="AE228" s="456"/>
      <c r="AF228" s="456"/>
      <c r="AG228" s="456"/>
      <c r="AH228" s="456"/>
      <c r="AI228" s="456"/>
      <c r="AJ228" s="456"/>
      <c r="AK228" s="456"/>
      <c r="AL228" s="456"/>
      <c r="AM228" s="456"/>
      <c r="AN228" s="456"/>
      <c r="AO228" s="456"/>
      <c r="AP228" s="456"/>
      <c r="AQ228" s="456"/>
      <c r="AR228" s="456"/>
      <c r="AS228" s="456"/>
      <c r="AT228" s="456"/>
      <c r="AU228" s="456"/>
      <c r="AV228" s="456"/>
      <c r="AW228" s="456"/>
      <c r="AX228" s="456"/>
      <c r="AY228" s="456"/>
      <c r="AZ228" s="456"/>
      <c r="BA228" s="456"/>
      <c r="BB228" s="456"/>
      <c r="BC228" s="456"/>
      <c r="BD228" s="456"/>
      <c r="BE228" s="456"/>
      <c r="BF228" s="456"/>
      <c r="BG228" s="456"/>
      <c r="BH228" s="456"/>
      <c r="BI228" s="456"/>
      <c r="BJ228" s="456"/>
      <c r="BK228" s="456"/>
      <c r="BL228" s="456"/>
      <c r="BM228" s="456"/>
      <c r="BN228" s="456"/>
      <c r="BO228" s="456"/>
      <c r="BP228" s="456"/>
      <c r="BQ228" s="456"/>
      <c r="BR228" s="456"/>
      <c r="BS228" s="456"/>
      <c r="BT228" s="456"/>
      <c r="BU228" s="456"/>
      <c r="BV228" s="456"/>
      <c r="BW228" s="456"/>
      <c r="BX228" s="456"/>
      <c r="BY228" s="456"/>
      <c r="BZ228" s="456"/>
      <c r="CA228" s="456"/>
      <c r="CB228" s="456"/>
      <c r="CC228" s="456"/>
      <c r="CD228" s="456"/>
      <c r="CE228" s="456"/>
      <c r="CF228" s="456"/>
      <c r="CG228" s="456"/>
      <c r="CH228" s="456"/>
      <c r="CI228" s="456"/>
      <c r="CJ228" s="456"/>
      <c r="CK228" s="456"/>
      <c r="CL228" s="456"/>
      <c r="CM228" s="456"/>
      <c r="CN228" s="456"/>
      <c r="CO228" s="456"/>
      <c r="CP228" s="456"/>
      <c r="CQ228" s="456"/>
      <c r="CR228" s="456"/>
      <c r="CS228" s="456"/>
      <c r="CT228" s="456"/>
      <c r="CU228" s="456"/>
      <c r="CV228" s="456"/>
      <c r="CW228" s="456"/>
      <c r="CX228" s="456"/>
      <c r="CY228" s="456"/>
      <c r="CZ228" s="456"/>
      <c r="DA228" s="456"/>
      <c r="DB228" s="456"/>
      <c r="DC228" s="456"/>
      <c r="DD228" s="456"/>
      <c r="DE228" s="456"/>
      <c r="DF228" s="456"/>
      <c r="DG228" s="456"/>
      <c r="DH228" s="456"/>
      <c r="DI228" s="456"/>
      <c r="DJ228" s="456"/>
      <c r="DK228" s="456"/>
      <c r="DL228" s="456"/>
      <c r="DM228" s="456"/>
      <c r="DN228" s="456"/>
      <c r="DO228" s="456"/>
      <c r="DP228" s="456"/>
      <c r="DQ228" s="456"/>
      <c r="DR228" s="456"/>
      <c r="DS228" s="456"/>
      <c r="DT228" s="456"/>
      <c r="DU228" s="456"/>
      <c r="DV228" s="456"/>
      <c r="DW228" s="456"/>
      <c r="DX228" s="456"/>
      <c r="DY228" s="456"/>
      <c r="DZ228" s="456"/>
      <c r="EA228" s="456"/>
      <c r="EB228" s="456"/>
      <c r="EC228" s="456"/>
      <c r="ED228" s="456"/>
      <c r="EE228" s="456"/>
      <c r="EF228" s="456"/>
      <c r="EG228" s="456"/>
      <c r="EH228" s="456"/>
      <c r="EI228" s="456"/>
      <c r="EJ228" s="456"/>
      <c r="EK228" s="456"/>
      <c r="EL228" s="456"/>
      <c r="EM228" s="456"/>
      <c r="EN228" s="456"/>
      <c r="EO228" s="456"/>
      <c r="EP228" s="456"/>
      <c r="EQ228" s="456"/>
      <c r="ER228" s="456"/>
      <c r="ES228" s="456"/>
      <c r="ET228" s="456"/>
      <c r="EU228" s="456"/>
      <c r="EV228" s="456"/>
      <c r="EW228" s="456"/>
      <c r="EX228" s="456"/>
      <c r="EY228" s="456"/>
      <c r="EZ228" s="456"/>
      <c r="FA228" s="456"/>
      <c r="FB228" s="456"/>
      <c r="FC228" s="456"/>
      <c r="FD228" s="456"/>
      <c r="FE228" s="456"/>
      <c r="FF228" s="456"/>
      <c r="FG228" s="456"/>
      <c r="FH228" s="456"/>
      <c r="FI228" s="456"/>
      <c r="FJ228" s="456"/>
      <c r="FK228" s="456"/>
      <c r="FL228" s="456"/>
      <c r="FM228" s="456"/>
      <c r="FN228" s="456"/>
      <c r="FO228" s="456"/>
      <c r="FP228" s="456"/>
      <c r="FQ228" s="456"/>
      <c r="FR228" s="456"/>
      <c r="FS228" s="456"/>
      <c r="FT228" s="456"/>
      <c r="FU228" s="456"/>
      <c r="FV228" s="456"/>
      <c r="FW228" s="456"/>
      <c r="FX228" s="456"/>
      <c r="FY228" s="456"/>
      <c r="FZ228" s="456"/>
      <c r="GA228" s="456"/>
      <c r="GB228" s="456"/>
      <c r="GC228" s="456"/>
      <c r="GD228" s="456"/>
      <c r="GE228" s="456"/>
      <c r="GF228" s="456"/>
      <c r="GG228" s="456"/>
      <c r="GH228" s="456"/>
      <c r="GI228" s="456"/>
      <c r="GJ228" s="456"/>
      <c r="GK228" s="456"/>
      <c r="GL228" s="456"/>
      <c r="GM228" s="456"/>
      <c r="GN228" s="456"/>
      <c r="GO228" s="456"/>
      <c r="GP228" s="456"/>
      <c r="GQ228" s="456"/>
      <c r="GR228" s="456"/>
      <c r="GS228" s="456"/>
      <c r="GT228" s="456"/>
      <c r="GU228" s="456"/>
      <c r="GV228" s="456"/>
      <c r="GW228" s="456"/>
      <c r="GX228" s="456"/>
      <c r="GY228" s="456"/>
      <c r="GZ228" s="456"/>
      <c r="HA228" s="456"/>
      <c r="HB228" s="456"/>
      <c r="HC228" s="456"/>
      <c r="HD228" s="456"/>
      <c r="HE228" s="456"/>
      <c r="HF228" s="456"/>
      <c r="HG228" s="456"/>
      <c r="HH228" s="456"/>
      <c r="HI228" s="456"/>
      <c r="HJ228" s="456"/>
      <c r="HK228" s="456"/>
      <c r="HL228" s="456"/>
      <c r="HM228" s="456"/>
      <c r="HN228" s="456"/>
      <c r="HO228" s="456"/>
      <c r="HP228" s="456"/>
      <c r="HQ228" s="456"/>
      <c r="HR228" s="456"/>
      <c r="HS228" s="456"/>
      <c r="HT228" s="456"/>
      <c r="HU228" s="456"/>
      <c r="HV228" s="456"/>
      <c r="HW228" s="456"/>
      <c r="HX228" s="456"/>
      <c r="HY228" s="456"/>
      <c r="HZ228" s="456"/>
      <c r="IA228" s="456"/>
      <c r="IB228" s="456"/>
      <c r="IC228" s="456"/>
      <c r="ID228" s="456"/>
      <c r="IE228" s="456"/>
      <c r="IF228" s="456"/>
      <c r="IG228" s="456"/>
      <c r="IH228" s="456"/>
      <c r="II228" s="456"/>
      <c r="IJ228" s="456"/>
      <c r="IK228" s="456"/>
      <c r="IL228" s="456"/>
      <c r="IM228" s="456"/>
    </row>
    <row r="229" spans="6:247" x14ac:dyDescent="0.2">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456"/>
      <c r="AE229" s="456"/>
      <c r="AF229" s="456"/>
      <c r="AG229" s="456"/>
      <c r="AH229" s="456"/>
      <c r="AI229" s="456"/>
      <c r="AJ229" s="456"/>
      <c r="AK229" s="456"/>
      <c r="AL229" s="456"/>
      <c r="AM229" s="456"/>
      <c r="AN229" s="456"/>
      <c r="AO229" s="456"/>
      <c r="AP229" s="456"/>
      <c r="AQ229" s="456"/>
      <c r="AR229" s="456"/>
      <c r="AS229" s="456"/>
      <c r="AT229" s="456"/>
      <c r="AU229" s="456"/>
      <c r="AV229" s="456"/>
      <c r="AW229" s="456"/>
      <c r="AX229" s="456"/>
      <c r="AY229" s="456"/>
      <c r="AZ229" s="456"/>
      <c r="BA229" s="456"/>
      <c r="BB229" s="456"/>
      <c r="BC229" s="456"/>
      <c r="BD229" s="456"/>
      <c r="BE229" s="456"/>
      <c r="BF229" s="456"/>
      <c r="BG229" s="456"/>
      <c r="BH229" s="456"/>
      <c r="BI229" s="456"/>
      <c r="BJ229" s="456"/>
      <c r="BK229" s="456"/>
      <c r="BL229" s="456"/>
      <c r="BM229" s="456"/>
      <c r="BN229" s="456"/>
      <c r="BO229" s="456"/>
      <c r="BP229" s="456"/>
      <c r="BQ229" s="456"/>
      <c r="BR229" s="456"/>
      <c r="BS229" s="456"/>
      <c r="BT229" s="456"/>
      <c r="BU229" s="456"/>
      <c r="BV229" s="456"/>
      <c r="BW229" s="456"/>
      <c r="BX229" s="456"/>
      <c r="BY229" s="456"/>
      <c r="BZ229" s="456"/>
      <c r="CA229" s="456"/>
      <c r="CB229" s="456"/>
      <c r="CC229" s="456"/>
      <c r="CD229" s="456"/>
      <c r="CE229" s="456"/>
      <c r="CF229" s="456"/>
      <c r="CG229" s="456"/>
      <c r="CH229" s="456"/>
      <c r="CI229" s="456"/>
      <c r="CJ229" s="456"/>
      <c r="CK229" s="456"/>
      <c r="CL229" s="456"/>
      <c r="CM229" s="456"/>
      <c r="CN229" s="456"/>
      <c r="CO229" s="456"/>
      <c r="CP229" s="456"/>
      <c r="CQ229" s="456"/>
      <c r="CR229" s="456"/>
      <c r="CS229" s="456"/>
      <c r="CT229" s="456"/>
      <c r="CU229" s="456"/>
      <c r="CV229" s="456"/>
      <c r="CW229" s="456"/>
      <c r="CX229" s="456"/>
      <c r="CY229" s="456"/>
      <c r="CZ229" s="456"/>
      <c r="DA229" s="456"/>
      <c r="DB229" s="456"/>
      <c r="DC229" s="456"/>
      <c r="DD229" s="456"/>
      <c r="DE229" s="456"/>
      <c r="DF229" s="456"/>
      <c r="DG229" s="456"/>
      <c r="DH229" s="456"/>
      <c r="DI229" s="456"/>
      <c r="DJ229" s="456"/>
      <c r="DK229" s="456"/>
      <c r="DL229" s="456"/>
      <c r="DM229" s="456"/>
      <c r="DN229" s="456"/>
      <c r="DO229" s="456"/>
      <c r="DP229" s="456"/>
      <c r="DQ229" s="456"/>
      <c r="DR229" s="456"/>
      <c r="DS229" s="456"/>
      <c r="DT229" s="456"/>
      <c r="DU229" s="456"/>
      <c r="DV229" s="456"/>
      <c r="DW229" s="456"/>
      <c r="DX229" s="456"/>
      <c r="DY229" s="456"/>
      <c r="DZ229" s="456"/>
      <c r="EA229" s="456"/>
      <c r="EB229" s="456"/>
      <c r="EC229" s="456"/>
      <c r="ED229" s="456"/>
      <c r="EE229" s="456"/>
      <c r="EF229" s="456"/>
      <c r="EG229" s="456"/>
      <c r="EH229" s="456"/>
      <c r="EI229" s="456"/>
      <c r="EJ229" s="456"/>
      <c r="EK229" s="456"/>
      <c r="EL229" s="456"/>
      <c r="EM229" s="456"/>
      <c r="EN229" s="456"/>
      <c r="EO229" s="456"/>
      <c r="EP229" s="456"/>
      <c r="EQ229" s="456"/>
      <c r="ER229" s="456"/>
      <c r="ES229" s="456"/>
      <c r="ET229" s="456"/>
      <c r="EU229" s="456"/>
      <c r="EV229" s="456"/>
      <c r="EW229" s="456"/>
      <c r="EX229" s="456"/>
      <c r="EY229" s="456"/>
      <c r="EZ229" s="456"/>
      <c r="FA229" s="456"/>
      <c r="FB229" s="456"/>
      <c r="FC229" s="456"/>
      <c r="FD229" s="456"/>
      <c r="FE229" s="456"/>
      <c r="FF229" s="456"/>
      <c r="FG229" s="456"/>
      <c r="FH229" s="456"/>
      <c r="FI229" s="456"/>
      <c r="FJ229" s="456"/>
      <c r="FK229" s="456"/>
      <c r="FL229" s="456"/>
      <c r="FM229" s="456"/>
      <c r="FN229" s="456"/>
      <c r="FO229" s="456"/>
      <c r="FP229" s="456"/>
      <c r="FQ229" s="456"/>
      <c r="FR229" s="456"/>
      <c r="FS229" s="456"/>
      <c r="FT229" s="456"/>
      <c r="FU229" s="456"/>
      <c r="FV229" s="456"/>
      <c r="FW229" s="456"/>
      <c r="FX229" s="456"/>
      <c r="FY229" s="456"/>
      <c r="FZ229" s="456"/>
      <c r="GA229" s="456"/>
      <c r="GB229" s="456"/>
      <c r="GC229" s="456"/>
      <c r="GD229" s="456"/>
      <c r="GE229" s="456"/>
      <c r="GF229" s="456"/>
      <c r="GG229" s="456"/>
      <c r="GH229" s="456"/>
      <c r="GI229" s="456"/>
      <c r="GJ229" s="456"/>
      <c r="GK229" s="456"/>
      <c r="GL229" s="456"/>
      <c r="GM229" s="456"/>
      <c r="GN229" s="456"/>
      <c r="GO229" s="456"/>
      <c r="GP229" s="456"/>
      <c r="GQ229" s="456"/>
      <c r="GR229" s="456"/>
      <c r="GS229" s="456"/>
      <c r="GT229" s="456"/>
      <c r="GU229" s="456"/>
      <c r="GV229" s="456"/>
      <c r="GW229" s="456"/>
      <c r="GX229" s="456"/>
      <c r="GY229" s="456"/>
      <c r="GZ229" s="456"/>
      <c r="HA229" s="456"/>
      <c r="HB229" s="456"/>
      <c r="HC229" s="456"/>
      <c r="HD229" s="456"/>
      <c r="HE229" s="456"/>
      <c r="HF229" s="456"/>
      <c r="HG229" s="456"/>
      <c r="HH229" s="456"/>
      <c r="HI229" s="456"/>
      <c r="HJ229" s="456"/>
      <c r="HK229" s="456"/>
      <c r="HL229" s="456"/>
      <c r="HM229" s="456"/>
      <c r="HN229" s="456"/>
      <c r="HO229" s="456"/>
      <c r="HP229" s="456"/>
      <c r="HQ229" s="456"/>
      <c r="HR229" s="456"/>
      <c r="HS229" s="456"/>
      <c r="HT229" s="456"/>
      <c r="HU229" s="456"/>
      <c r="HV229" s="456"/>
      <c r="HW229" s="456"/>
      <c r="HX229" s="456"/>
      <c r="HY229" s="456"/>
      <c r="HZ229" s="456"/>
      <c r="IA229" s="456"/>
      <c r="IB229" s="456"/>
      <c r="IC229" s="456"/>
      <c r="ID229" s="456"/>
      <c r="IE229" s="456"/>
      <c r="IF229" s="456"/>
      <c r="IG229" s="456"/>
      <c r="IH229" s="456"/>
      <c r="II229" s="456"/>
      <c r="IJ229" s="456"/>
      <c r="IK229" s="456"/>
      <c r="IL229" s="456"/>
      <c r="IM229" s="456"/>
    </row>
    <row r="230" spans="6:247" x14ac:dyDescent="0.2">
      <c r="F230" s="456"/>
      <c r="G230" s="456"/>
      <c r="H230" s="456"/>
      <c r="I230" s="456"/>
      <c r="J230" s="456"/>
      <c r="K230" s="456"/>
      <c r="L230" s="456"/>
      <c r="M230" s="456"/>
      <c r="N230" s="456"/>
      <c r="O230" s="456"/>
      <c r="P230" s="456"/>
      <c r="Q230" s="456"/>
      <c r="R230" s="456"/>
      <c r="S230" s="456"/>
      <c r="T230" s="456"/>
      <c r="U230" s="456"/>
      <c r="V230" s="456"/>
      <c r="W230" s="456"/>
      <c r="X230" s="456"/>
      <c r="Y230" s="456"/>
      <c r="Z230" s="456"/>
      <c r="AA230" s="456"/>
      <c r="AB230" s="456"/>
      <c r="AC230" s="456"/>
      <c r="AD230" s="456"/>
      <c r="AE230" s="456"/>
      <c r="AF230" s="456"/>
      <c r="AG230" s="456"/>
      <c r="AH230" s="456"/>
      <c r="AI230" s="456"/>
      <c r="AJ230" s="456"/>
      <c r="AK230" s="456"/>
      <c r="AL230" s="456"/>
      <c r="AM230" s="456"/>
      <c r="AN230" s="456"/>
      <c r="AO230" s="456"/>
      <c r="AP230" s="456"/>
      <c r="AQ230" s="456"/>
      <c r="AR230" s="456"/>
      <c r="AS230" s="456"/>
      <c r="AT230" s="456"/>
      <c r="AU230" s="456"/>
      <c r="AV230" s="456"/>
      <c r="AW230" s="456"/>
      <c r="AX230" s="456"/>
      <c r="AY230" s="456"/>
      <c r="AZ230" s="456"/>
      <c r="BA230" s="456"/>
      <c r="BB230" s="456"/>
      <c r="BC230" s="456"/>
      <c r="BD230" s="456"/>
      <c r="BE230" s="456"/>
      <c r="BF230" s="456"/>
      <c r="BG230" s="456"/>
      <c r="BH230" s="456"/>
      <c r="BI230" s="456"/>
      <c r="BJ230" s="456"/>
      <c r="BK230" s="456"/>
      <c r="BL230" s="456"/>
      <c r="BM230" s="456"/>
      <c r="BN230" s="456"/>
      <c r="BO230" s="456"/>
      <c r="BP230" s="456"/>
      <c r="BQ230" s="456"/>
      <c r="BR230" s="456"/>
      <c r="BS230" s="456"/>
      <c r="BT230" s="456"/>
      <c r="BU230" s="456"/>
      <c r="BV230" s="456"/>
      <c r="BW230" s="456"/>
      <c r="BX230" s="456"/>
      <c r="BY230" s="456"/>
      <c r="BZ230" s="456"/>
      <c r="CA230" s="456"/>
      <c r="CB230" s="456"/>
      <c r="CC230" s="456"/>
      <c r="CD230" s="456"/>
      <c r="CE230" s="456"/>
      <c r="CF230" s="456"/>
      <c r="CG230" s="456"/>
      <c r="CH230" s="456"/>
      <c r="CI230" s="456"/>
      <c r="CJ230" s="456"/>
      <c r="CK230" s="456"/>
      <c r="CL230" s="456"/>
      <c r="CM230" s="456"/>
      <c r="CN230" s="456"/>
      <c r="CO230" s="456"/>
      <c r="CP230" s="456"/>
      <c r="CQ230" s="456"/>
      <c r="CR230" s="456"/>
      <c r="CS230" s="456"/>
      <c r="CT230" s="456"/>
      <c r="CU230" s="456"/>
      <c r="CV230" s="456"/>
      <c r="CW230" s="456"/>
      <c r="CX230" s="456"/>
      <c r="CY230" s="456"/>
      <c r="CZ230" s="456"/>
      <c r="DA230" s="456"/>
      <c r="DB230" s="456"/>
      <c r="DC230" s="456"/>
      <c r="DD230" s="456"/>
      <c r="DE230" s="456"/>
      <c r="DF230" s="456"/>
      <c r="DG230" s="456"/>
      <c r="DH230" s="456"/>
      <c r="DI230" s="456"/>
      <c r="DJ230" s="456"/>
      <c r="DK230" s="456"/>
      <c r="DL230" s="456"/>
      <c r="DM230" s="456"/>
      <c r="DN230" s="456"/>
      <c r="DO230" s="456"/>
      <c r="DP230" s="456"/>
      <c r="DQ230" s="456"/>
      <c r="DR230" s="456"/>
      <c r="DS230" s="456"/>
      <c r="DT230" s="456"/>
      <c r="DU230" s="456"/>
      <c r="DV230" s="456"/>
      <c r="DW230" s="456"/>
      <c r="DX230" s="456"/>
      <c r="DY230" s="456"/>
      <c r="DZ230" s="456"/>
      <c r="EA230" s="456"/>
      <c r="EB230" s="456"/>
      <c r="EC230" s="456"/>
      <c r="ED230" s="456"/>
      <c r="EE230" s="456"/>
      <c r="EF230" s="456"/>
      <c r="EG230" s="456"/>
      <c r="EH230" s="456"/>
      <c r="EI230" s="456"/>
      <c r="EJ230" s="456"/>
      <c r="EK230" s="456"/>
      <c r="EL230" s="456"/>
      <c r="EM230" s="456"/>
      <c r="EN230" s="456"/>
      <c r="EO230" s="456"/>
      <c r="EP230" s="456"/>
      <c r="EQ230" s="456"/>
      <c r="ER230" s="456"/>
      <c r="ES230" s="456"/>
      <c r="ET230" s="456"/>
      <c r="EU230" s="456"/>
      <c r="EV230" s="456"/>
      <c r="EW230" s="456"/>
      <c r="EX230" s="456"/>
      <c r="EY230" s="456"/>
      <c r="EZ230" s="456"/>
      <c r="FA230" s="456"/>
      <c r="FB230" s="456"/>
      <c r="FC230" s="456"/>
      <c r="FD230" s="456"/>
      <c r="FE230" s="456"/>
      <c r="FF230" s="456"/>
      <c r="FG230" s="456"/>
      <c r="FH230" s="456"/>
      <c r="FI230" s="456"/>
      <c r="FJ230" s="456"/>
      <c r="FK230" s="456"/>
      <c r="FL230" s="456"/>
      <c r="FM230" s="456"/>
      <c r="FN230" s="456"/>
      <c r="FO230" s="456"/>
      <c r="FP230" s="456"/>
      <c r="FQ230" s="456"/>
      <c r="FR230" s="456"/>
      <c r="FS230" s="456"/>
      <c r="FT230" s="456"/>
      <c r="FU230" s="456"/>
      <c r="FV230" s="456"/>
      <c r="FW230" s="456"/>
      <c r="FX230" s="456"/>
      <c r="FY230" s="456"/>
      <c r="FZ230" s="456"/>
      <c r="GA230" s="456"/>
      <c r="GB230" s="456"/>
      <c r="GC230" s="456"/>
      <c r="GD230" s="456"/>
      <c r="GE230" s="456"/>
      <c r="GF230" s="456"/>
      <c r="GG230" s="456"/>
      <c r="GH230" s="456"/>
      <c r="GI230" s="456"/>
      <c r="GJ230" s="456"/>
      <c r="GK230" s="456"/>
      <c r="GL230" s="456"/>
      <c r="GM230" s="456"/>
      <c r="GN230" s="456"/>
      <c r="GO230" s="456"/>
      <c r="GP230" s="456"/>
      <c r="GQ230" s="456"/>
      <c r="GR230" s="456"/>
      <c r="GS230" s="456"/>
      <c r="GT230" s="456"/>
      <c r="GU230" s="456"/>
      <c r="GV230" s="456"/>
      <c r="GW230" s="456"/>
      <c r="GX230" s="456"/>
      <c r="GY230" s="456"/>
      <c r="GZ230" s="456"/>
      <c r="HA230" s="456"/>
      <c r="HB230" s="456"/>
      <c r="HC230" s="456"/>
      <c r="HD230" s="456"/>
      <c r="HE230" s="456"/>
      <c r="HF230" s="456"/>
      <c r="HG230" s="456"/>
      <c r="HH230" s="456"/>
      <c r="HI230" s="456"/>
      <c r="HJ230" s="456"/>
      <c r="HK230" s="456"/>
      <c r="HL230" s="456"/>
      <c r="HM230" s="456"/>
      <c r="HN230" s="456"/>
      <c r="HO230" s="456"/>
      <c r="HP230" s="456"/>
      <c r="HQ230" s="456"/>
      <c r="HR230" s="456"/>
      <c r="HS230" s="456"/>
      <c r="HT230" s="456"/>
      <c r="HU230" s="456"/>
      <c r="HV230" s="456"/>
      <c r="HW230" s="456"/>
      <c r="HX230" s="456"/>
      <c r="HY230" s="456"/>
      <c r="HZ230" s="456"/>
      <c r="IA230" s="456"/>
      <c r="IB230" s="456"/>
      <c r="IC230" s="456"/>
      <c r="ID230" s="456"/>
      <c r="IE230" s="456"/>
      <c r="IF230" s="456"/>
      <c r="IG230" s="456"/>
      <c r="IH230" s="456"/>
      <c r="II230" s="456"/>
      <c r="IJ230" s="456"/>
      <c r="IK230" s="456"/>
      <c r="IL230" s="456"/>
      <c r="IM230" s="456"/>
    </row>
    <row r="231" spans="6:247" x14ac:dyDescent="0.2">
      <c r="F231" s="456"/>
      <c r="G231" s="456"/>
      <c r="H231" s="456"/>
      <c r="I231" s="456"/>
      <c r="J231" s="456"/>
      <c r="K231" s="456"/>
      <c r="L231" s="456"/>
      <c r="M231" s="456"/>
      <c r="N231" s="456"/>
      <c r="O231" s="456"/>
      <c r="P231" s="456"/>
      <c r="Q231" s="456"/>
      <c r="R231" s="456"/>
      <c r="S231" s="456"/>
      <c r="T231" s="456"/>
      <c r="U231" s="456"/>
      <c r="V231" s="456"/>
      <c r="W231" s="456"/>
      <c r="X231" s="456"/>
      <c r="Y231" s="456"/>
      <c r="Z231" s="456"/>
      <c r="AA231" s="456"/>
      <c r="AB231" s="456"/>
      <c r="AC231" s="456"/>
      <c r="AD231" s="456"/>
      <c r="AE231" s="456"/>
      <c r="AF231" s="456"/>
      <c r="AG231" s="456"/>
      <c r="AH231" s="456"/>
      <c r="AI231" s="456"/>
      <c r="AJ231" s="456"/>
      <c r="AK231" s="456"/>
      <c r="AL231" s="456"/>
      <c r="AM231" s="456"/>
      <c r="AN231" s="456"/>
      <c r="AO231" s="456"/>
      <c r="AP231" s="456"/>
      <c r="AQ231" s="456"/>
      <c r="AR231" s="456"/>
      <c r="AS231" s="456"/>
      <c r="AT231" s="456"/>
      <c r="AU231" s="456"/>
      <c r="AV231" s="456"/>
      <c r="AW231" s="456"/>
      <c r="AX231" s="456"/>
      <c r="AY231" s="456"/>
      <c r="AZ231" s="456"/>
      <c r="BA231" s="456"/>
      <c r="BB231" s="456"/>
      <c r="BC231" s="456"/>
      <c r="BD231" s="456"/>
      <c r="BE231" s="456"/>
      <c r="BF231" s="456"/>
      <c r="BG231" s="456"/>
      <c r="BH231" s="456"/>
      <c r="BI231" s="456"/>
      <c r="BJ231" s="456"/>
      <c r="BK231" s="456"/>
      <c r="BL231" s="456"/>
      <c r="BM231" s="456"/>
      <c r="BN231" s="456"/>
      <c r="BO231" s="456"/>
      <c r="BP231" s="456"/>
      <c r="BQ231" s="456"/>
      <c r="BR231" s="456"/>
      <c r="BS231" s="456"/>
      <c r="BT231" s="456"/>
      <c r="BU231" s="456"/>
      <c r="BV231" s="456"/>
      <c r="BW231" s="456"/>
      <c r="BX231" s="456"/>
      <c r="BY231" s="456"/>
      <c r="BZ231" s="456"/>
      <c r="CA231" s="456"/>
      <c r="CB231" s="456"/>
      <c r="CC231" s="456"/>
      <c r="CD231" s="456"/>
      <c r="CE231" s="456"/>
      <c r="CF231" s="456"/>
      <c r="CG231" s="456"/>
      <c r="CH231" s="456"/>
      <c r="CI231" s="456"/>
      <c r="CJ231" s="456"/>
      <c r="CK231" s="456"/>
      <c r="CL231" s="456"/>
      <c r="CM231" s="456"/>
      <c r="CN231" s="456"/>
      <c r="CO231" s="456"/>
      <c r="CP231" s="456"/>
      <c r="CQ231" s="456"/>
      <c r="CR231" s="456"/>
      <c r="CS231" s="456"/>
      <c r="CT231" s="456"/>
      <c r="CU231" s="456"/>
      <c r="CV231" s="456"/>
      <c r="CW231" s="456"/>
      <c r="CX231" s="456"/>
      <c r="CY231" s="456"/>
      <c r="CZ231" s="456"/>
      <c r="DA231" s="456"/>
      <c r="DB231" s="456"/>
      <c r="DC231" s="456"/>
      <c r="DD231" s="456"/>
      <c r="DE231" s="456"/>
      <c r="DF231" s="456"/>
      <c r="DG231" s="456"/>
      <c r="DH231" s="456"/>
      <c r="DI231" s="456"/>
      <c r="DJ231" s="456"/>
      <c r="DK231" s="456"/>
      <c r="DL231" s="456"/>
      <c r="DM231" s="456"/>
      <c r="DN231" s="456"/>
      <c r="DO231" s="456"/>
      <c r="DP231" s="456"/>
      <c r="DQ231" s="456"/>
      <c r="DR231" s="456"/>
      <c r="DS231" s="456"/>
      <c r="DT231" s="456"/>
      <c r="DU231" s="456"/>
      <c r="DV231" s="456"/>
      <c r="DW231" s="456"/>
      <c r="DX231" s="456"/>
      <c r="DY231" s="456"/>
      <c r="DZ231" s="456"/>
      <c r="EA231" s="456"/>
      <c r="EB231" s="456"/>
      <c r="EC231" s="456"/>
      <c r="ED231" s="456"/>
      <c r="EE231" s="456"/>
      <c r="EF231" s="456"/>
      <c r="EG231" s="456"/>
      <c r="EH231" s="456"/>
      <c r="EI231" s="456"/>
      <c r="EJ231" s="456"/>
      <c r="EK231" s="456"/>
      <c r="EL231" s="456"/>
      <c r="EM231" s="456"/>
      <c r="EN231" s="456"/>
      <c r="EO231" s="456"/>
      <c r="EP231" s="456"/>
      <c r="EQ231" s="456"/>
      <c r="ER231" s="456"/>
      <c r="ES231" s="456"/>
      <c r="ET231" s="456"/>
      <c r="EU231" s="456"/>
      <c r="EV231" s="456"/>
      <c r="EW231" s="456"/>
      <c r="EX231" s="456"/>
      <c r="EY231" s="456"/>
      <c r="EZ231" s="456"/>
      <c r="FA231" s="456"/>
      <c r="FB231" s="456"/>
      <c r="FC231" s="456"/>
      <c r="FD231" s="456"/>
      <c r="FE231" s="456"/>
      <c r="FF231" s="456"/>
      <c r="FG231" s="456"/>
      <c r="FH231" s="456"/>
      <c r="FI231" s="456"/>
      <c r="FJ231" s="456"/>
      <c r="FK231" s="456"/>
      <c r="FL231" s="456"/>
      <c r="FM231" s="456"/>
      <c r="FN231" s="456"/>
      <c r="FO231" s="456"/>
      <c r="FP231" s="456"/>
      <c r="FQ231" s="456"/>
      <c r="FR231" s="456"/>
      <c r="FS231" s="456"/>
      <c r="FT231" s="456"/>
      <c r="FU231" s="456"/>
      <c r="FV231" s="456"/>
      <c r="FW231" s="456"/>
      <c r="FX231" s="456"/>
      <c r="FY231" s="456"/>
      <c r="FZ231" s="456"/>
      <c r="GA231" s="456"/>
      <c r="GB231" s="456"/>
      <c r="GC231" s="456"/>
      <c r="GD231" s="456"/>
      <c r="GE231" s="456"/>
      <c r="GF231" s="456"/>
      <c r="GG231" s="456"/>
      <c r="GH231" s="456"/>
      <c r="GI231" s="456"/>
      <c r="GJ231" s="456"/>
      <c r="GK231" s="456"/>
      <c r="GL231" s="456"/>
      <c r="GM231" s="456"/>
      <c r="GN231" s="456"/>
      <c r="GO231" s="456"/>
      <c r="GP231" s="456"/>
      <c r="GQ231" s="456"/>
      <c r="GR231" s="456"/>
      <c r="GS231" s="456"/>
      <c r="GT231" s="456"/>
      <c r="GU231" s="456"/>
      <c r="GV231" s="456"/>
      <c r="GW231" s="456"/>
      <c r="GX231" s="456"/>
      <c r="GY231" s="456"/>
      <c r="GZ231" s="456"/>
      <c r="HA231" s="456"/>
      <c r="HB231" s="456"/>
      <c r="HC231" s="456"/>
      <c r="HD231" s="456"/>
      <c r="HE231" s="456"/>
      <c r="HF231" s="456"/>
      <c r="HG231" s="456"/>
      <c r="HH231" s="456"/>
      <c r="HI231" s="456"/>
      <c r="HJ231" s="456"/>
      <c r="HK231" s="456"/>
      <c r="HL231" s="456"/>
      <c r="HM231" s="456"/>
      <c r="HN231" s="456"/>
      <c r="HO231" s="456"/>
      <c r="HP231" s="456"/>
      <c r="HQ231" s="456"/>
      <c r="HR231" s="456"/>
      <c r="HS231" s="456"/>
      <c r="HT231" s="456"/>
      <c r="HU231" s="456"/>
      <c r="HV231" s="456"/>
      <c r="HW231" s="456"/>
      <c r="HX231" s="456"/>
      <c r="HY231" s="456"/>
      <c r="HZ231" s="456"/>
      <c r="IA231" s="456"/>
      <c r="IB231" s="456"/>
      <c r="IC231" s="456"/>
      <c r="ID231" s="456"/>
      <c r="IE231" s="456"/>
      <c r="IF231" s="456"/>
      <c r="IG231" s="456"/>
      <c r="IH231" s="456"/>
      <c r="II231" s="456"/>
      <c r="IJ231" s="456"/>
      <c r="IK231" s="456"/>
      <c r="IL231" s="456"/>
      <c r="IM231" s="456"/>
    </row>
    <row r="232" spans="6:247" x14ac:dyDescent="0.2">
      <c r="F232" s="456"/>
      <c r="G232" s="456"/>
      <c r="H232" s="456"/>
      <c r="I232" s="456"/>
      <c r="J232" s="456"/>
      <c r="K232" s="456"/>
      <c r="L232" s="456"/>
      <c r="M232" s="456"/>
      <c r="N232" s="456"/>
      <c r="O232" s="456"/>
      <c r="P232" s="456"/>
      <c r="Q232" s="456"/>
      <c r="R232" s="456"/>
      <c r="S232" s="456"/>
      <c r="T232" s="456"/>
      <c r="U232" s="456"/>
      <c r="V232" s="456"/>
      <c r="W232" s="456"/>
      <c r="X232" s="456"/>
      <c r="Y232" s="456"/>
      <c r="Z232" s="456"/>
      <c r="AA232" s="456"/>
      <c r="AB232" s="456"/>
      <c r="AC232" s="456"/>
      <c r="AD232" s="456"/>
      <c r="AE232" s="456"/>
      <c r="AF232" s="456"/>
      <c r="AG232" s="456"/>
      <c r="AH232" s="456"/>
      <c r="AI232" s="456"/>
      <c r="AJ232" s="456"/>
      <c r="AK232" s="456"/>
      <c r="AL232" s="456"/>
      <c r="AM232" s="456"/>
      <c r="AN232" s="456"/>
      <c r="AO232" s="456"/>
      <c r="AP232" s="456"/>
      <c r="AQ232" s="456"/>
      <c r="AR232" s="456"/>
      <c r="AS232" s="456"/>
      <c r="AT232" s="456"/>
      <c r="AU232" s="456"/>
      <c r="AV232" s="456"/>
      <c r="AW232" s="456"/>
      <c r="AX232" s="456"/>
      <c r="AY232" s="456"/>
      <c r="AZ232" s="456"/>
      <c r="BA232" s="456"/>
      <c r="BB232" s="456"/>
      <c r="BC232" s="456"/>
      <c r="BD232" s="456"/>
      <c r="BE232" s="456"/>
      <c r="BF232" s="456"/>
      <c r="BG232" s="456"/>
      <c r="BH232" s="456"/>
      <c r="BI232" s="456"/>
      <c r="BJ232" s="456"/>
      <c r="BK232" s="456"/>
      <c r="BL232" s="456"/>
      <c r="BM232" s="456"/>
      <c r="BN232" s="456"/>
      <c r="BO232" s="456"/>
      <c r="BP232" s="456"/>
      <c r="BQ232" s="456"/>
      <c r="BR232" s="456"/>
      <c r="BS232" s="456"/>
      <c r="BT232" s="456"/>
      <c r="BU232" s="456"/>
      <c r="BV232" s="456"/>
      <c r="BW232" s="456"/>
      <c r="BX232" s="456"/>
      <c r="BY232" s="456"/>
      <c r="BZ232" s="456"/>
      <c r="CA232" s="456"/>
      <c r="CB232" s="456"/>
      <c r="CC232" s="456"/>
      <c r="CD232" s="456"/>
      <c r="CE232" s="456"/>
      <c r="CF232" s="456"/>
      <c r="CG232" s="456"/>
      <c r="CH232" s="456"/>
      <c r="CI232" s="456"/>
      <c r="CJ232" s="456"/>
      <c r="CK232" s="456"/>
      <c r="CL232" s="456"/>
      <c r="CM232" s="456"/>
      <c r="CN232" s="456"/>
      <c r="CO232" s="456"/>
      <c r="CP232" s="456"/>
      <c r="CQ232" s="456"/>
      <c r="CR232" s="456"/>
      <c r="CS232" s="456"/>
      <c r="CT232" s="456"/>
      <c r="CU232" s="456"/>
      <c r="CV232" s="456"/>
      <c r="CW232" s="456"/>
      <c r="CX232" s="456"/>
      <c r="CY232" s="456"/>
      <c r="CZ232" s="456"/>
      <c r="DA232" s="456"/>
      <c r="DB232" s="456"/>
      <c r="DC232" s="456"/>
      <c r="DD232" s="456"/>
      <c r="DE232" s="456"/>
      <c r="DF232" s="456"/>
      <c r="DG232" s="456"/>
      <c r="DH232" s="456"/>
      <c r="DI232" s="456"/>
      <c r="DJ232" s="456"/>
      <c r="DK232" s="456"/>
      <c r="DL232" s="456"/>
      <c r="DM232" s="456"/>
      <c r="DN232" s="456"/>
      <c r="DO232" s="456"/>
      <c r="DP232" s="456"/>
      <c r="DQ232" s="456"/>
      <c r="DR232" s="456"/>
      <c r="DS232" s="456"/>
      <c r="DT232" s="456"/>
      <c r="DU232" s="456"/>
      <c r="DV232" s="456"/>
      <c r="DW232" s="456"/>
      <c r="DX232" s="456"/>
      <c r="DY232" s="456"/>
      <c r="DZ232" s="456"/>
      <c r="EA232" s="456"/>
      <c r="EB232" s="456"/>
      <c r="EC232" s="456"/>
      <c r="ED232" s="456"/>
      <c r="EE232" s="456"/>
      <c r="EF232" s="456"/>
      <c r="EG232" s="456"/>
      <c r="EH232" s="456"/>
      <c r="EI232" s="456"/>
      <c r="EJ232" s="456"/>
      <c r="EK232" s="456"/>
      <c r="EL232" s="456"/>
      <c r="EM232" s="456"/>
      <c r="EN232" s="456"/>
      <c r="EO232" s="456"/>
      <c r="EP232" s="456"/>
      <c r="EQ232" s="456"/>
      <c r="ER232" s="456"/>
      <c r="ES232" s="456"/>
      <c r="ET232" s="456"/>
      <c r="EU232" s="456"/>
      <c r="EV232" s="456"/>
      <c r="EW232" s="456"/>
      <c r="EX232" s="456"/>
      <c r="EY232" s="456"/>
      <c r="EZ232" s="456"/>
      <c r="FA232" s="456"/>
      <c r="FB232" s="456"/>
      <c r="FC232" s="456"/>
      <c r="FD232" s="456"/>
      <c r="FE232" s="456"/>
      <c r="FF232" s="456"/>
      <c r="FG232" s="456"/>
      <c r="FH232" s="456"/>
      <c r="FI232" s="456"/>
      <c r="FJ232" s="456"/>
      <c r="FK232" s="456"/>
      <c r="FL232" s="456"/>
      <c r="FM232" s="456"/>
      <c r="FN232" s="456"/>
      <c r="FO232" s="456"/>
      <c r="FP232" s="456"/>
      <c r="FQ232" s="456"/>
      <c r="FR232" s="456"/>
      <c r="FS232" s="456"/>
      <c r="FT232" s="456"/>
      <c r="FU232" s="456"/>
      <c r="FV232" s="456"/>
      <c r="FW232" s="456"/>
      <c r="FX232" s="456"/>
      <c r="FY232" s="456"/>
      <c r="FZ232" s="456"/>
      <c r="GA232" s="456"/>
      <c r="GB232" s="456"/>
      <c r="GC232" s="456"/>
      <c r="GD232" s="456"/>
      <c r="GE232" s="456"/>
      <c r="GF232" s="456"/>
      <c r="GG232" s="456"/>
      <c r="GH232" s="456"/>
      <c r="GI232" s="456"/>
      <c r="GJ232" s="456"/>
      <c r="GK232" s="456"/>
      <c r="GL232" s="456"/>
      <c r="GM232" s="456"/>
      <c r="GN232" s="456"/>
      <c r="GO232" s="456"/>
      <c r="GP232" s="456"/>
      <c r="GQ232" s="456"/>
      <c r="GR232" s="456"/>
      <c r="GS232" s="456"/>
      <c r="GT232" s="456"/>
      <c r="GU232" s="456"/>
      <c r="GV232" s="456"/>
      <c r="GW232" s="456"/>
      <c r="GX232" s="456"/>
      <c r="GY232" s="456"/>
      <c r="GZ232" s="456"/>
      <c r="HA232" s="456"/>
      <c r="HB232" s="456"/>
      <c r="HC232" s="456"/>
      <c r="HD232" s="456"/>
      <c r="HE232" s="456"/>
      <c r="HF232" s="456"/>
      <c r="HG232" s="456"/>
      <c r="HH232" s="456"/>
      <c r="HI232" s="456"/>
      <c r="HJ232" s="456"/>
      <c r="HK232" s="456"/>
      <c r="HL232" s="456"/>
      <c r="HM232" s="456"/>
      <c r="HN232" s="456"/>
      <c r="HO232" s="456"/>
      <c r="HP232" s="456"/>
      <c r="HQ232" s="456"/>
      <c r="HR232" s="456"/>
      <c r="HS232" s="456"/>
      <c r="HT232" s="456"/>
      <c r="HU232" s="456"/>
      <c r="HV232" s="456"/>
      <c r="HW232" s="456"/>
      <c r="HX232" s="456"/>
      <c r="HY232" s="456"/>
      <c r="HZ232" s="456"/>
      <c r="IA232" s="456"/>
      <c r="IB232" s="456"/>
      <c r="IC232" s="456"/>
      <c r="ID232" s="456"/>
      <c r="IE232" s="456"/>
      <c r="IF232" s="456"/>
      <c r="IG232" s="456"/>
      <c r="IH232" s="456"/>
      <c r="II232" s="456"/>
      <c r="IJ232" s="456"/>
      <c r="IK232" s="456"/>
      <c r="IL232" s="456"/>
      <c r="IM232" s="456"/>
    </row>
    <row r="233" spans="6:247" x14ac:dyDescent="0.2">
      <c r="F233" s="456"/>
      <c r="G233" s="456"/>
      <c r="H233" s="456"/>
      <c r="I233" s="456"/>
      <c r="J233" s="456"/>
      <c r="K233" s="456"/>
      <c r="L233" s="456"/>
      <c r="M233" s="456"/>
      <c r="N233" s="456"/>
      <c r="O233" s="456"/>
      <c r="P233" s="456"/>
      <c r="Q233" s="456"/>
      <c r="R233" s="456"/>
      <c r="S233" s="456"/>
      <c r="T233" s="456"/>
      <c r="U233" s="456"/>
      <c r="V233" s="456"/>
      <c r="W233" s="456"/>
      <c r="X233" s="456"/>
      <c r="Y233" s="456"/>
      <c r="Z233" s="456"/>
      <c r="AA233" s="456"/>
      <c r="AB233" s="456"/>
      <c r="AC233" s="456"/>
      <c r="AD233" s="456"/>
      <c r="AE233" s="456"/>
      <c r="AF233" s="456"/>
      <c r="AG233" s="456"/>
      <c r="AH233" s="456"/>
      <c r="AI233" s="456"/>
      <c r="AJ233" s="456"/>
      <c r="AK233" s="456"/>
      <c r="AL233" s="456"/>
      <c r="AM233" s="456"/>
      <c r="AN233" s="456"/>
      <c r="AO233" s="456"/>
      <c r="AP233" s="456"/>
      <c r="AQ233" s="456"/>
      <c r="AR233" s="456"/>
      <c r="AS233" s="456"/>
      <c r="AT233" s="456"/>
      <c r="AU233" s="456"/>
      <c r="AV233" s="456"/>
      <c r="AW233" s="456"/>
      <c r="AX233" s="456"/>
      <c r="AY233" s="456"/>
      <c r="AZ233" s="456"/>
      <c r="BA233" s="456"/>
      <c r="BB233" s="456"/>
      <c r="BC233" s="456"/>
      <c r="BD233" s="456"/>
      <c r="BE233" s="456"/>
      <c r="BF233" s="456"/>
      <c r="BG233" s="456"/>
      <c r="BH233" s="456"/>
      <c r="BI233" s="456"/>
      <c r="BJ233" s="456"/>
      <c r="BK233" s="456"/>
      <c r="BL233" s="456"/>
      <c r="BM233" s="456"/>
      <c r="BN233" s="456"/>
      <c r="BO233" s="456"/>
      <c r="BP233" s="456"/>
      <c r="BQ233" s="456"/>
      <c r="BR233" s="456"/>
      <c r="BS233" s="456"/>
      <c r="BT233" s="456"/>
      <c r="BU233" s="456"/>
      <c r="BV233" s="456"/>
      <c r="BW233" s="456"/>
      <c r="BX233" s="456"/>
      <c r="BY233" s="456"/>
      <c r="BZ233" s="456"/>
      <c r="CA233" s="456"/>
      <c r="CB233" s="456"/>
      <c r="CC233" s="456"/>
      <c r="CD233" s="456"/>
      <c r="CE233" s="456"/>
      <c r="CF233" s="456"/>
      <c r="CG233" s="456"/>
      <c r="CH233" s="456"/>
      <c r="CI233" s="456"/>
      <c r="CJ233" s="456"/>
      <c r="CK233" s="456"/>
      <c r="CL233" s="456"/>
      <c r="CM233" s="456"/>
      <c r="CN233" s="456"/>
      <c r="CO233" s="456"/>
      <c r="CP233" s="456"/>
      <c r="CQ233" s="456"/>
      <c r="CR233" s="456"/>
      <c r="CS233" s="456"/>
      <c r="CT233" s="456"/>
      <c r="CU233" s="456"/>
      <c r="CV233" s="456"/>
      <c r="CW233" s="456"/>
      <c r="CX233" s="456"/>
      <c r="CY233" s="456"/>
      <c r="CZ233" s="456"/>
      <c r="DA233" s="456"/>
      <c r="DB233" s="456"/>
      <c r="DC233" s="456"/>
      <c r="DD233" s="456"/>
      <c r="DE233" s="456"/>
      <c r="DF233" s="456"/>
      <c r="DG233" s="456"/>
      <c r="DH233" s="456"/>
      <c r="DI233" s="456"/>
      <c r="DJ233" s="456"/>
      <c r="DK233" s="456"/>
      <c r="DL233" s="456"/>
      <c r="DM233" s="456"/>
      <c r="DN233" s="456"/>
      <c r="DO233" s="456"/>
      <c r="DP233" s="456"/>
      <c r="DQ233" s="456"/>
      <c r="DR233" s="456"/>
      <c r="DS233" s="456"/>
      <c r="DT233" s="456"/>
      <c r="DU233" s="456"/>
      <c r="DV233" s="456"/>
      <c r="DW233" s="456"/>
      <c r="DX233" s="456"/>
      <c r="DY233" s="456"/>
      <c r="DZ233" s="456"/>
      <c r="EA233" s="456"/>
      <c r="EB233" s="456"/>
      <c r="EC233" s="456"/>
      <c r="ED233" s="456"/>
      <c r="EE233" s="456"/>
      <c r="EF233" s="456"/>
      <c r="EG233" s="456"/>
      <c r="EH233" s="456"/>
      <c r="EI233" s="456"/>
      <c r="EJ233" s="456"/>
      <c r="EK233" s="456"/>
      <c r="EL233" s="456"/>
      <c r="EM233" s="456"/>
      <c r="EN233" s="456"/>
      <c r="EO233" s="456"/>
      <c r="EP233" s="456"/>
      <c r="EQ233" s="456"/>
      <c r="ER233" s="456"/>
      <c r="ES233" s="456"/>
      <c r="ET233" s="456"/>
      <c r="EU233" s="456"/>
      <c r="EV233" s="456"/>
      <c r="EW233" s="456"/>
      <c r="EX233" s="456"/>
      <c r="EY233" s="456"/>
      <c r="EZ233" s="456"/>
      <c r="FA233" s="456"/>
      <c r="FB233" s="456"/>
      <c r="FC233" s="456"/>
      <c r="FD233" s="456"/>
      <c r="FE233" s="456"/>
      <c r="FF233" s="456"/>
      <c r="FG233" s="456"/>
      <c r="FH233" s="456"/>
      <c r="FI233" s="456"/>
      <c r="FJ233" s="456"/>
      <c r="FK233" s="456"/>
      <c r="FL233" s="456"/>
      <c r="FM233" s="456"/>
      <c r="FN233" s="456"/>
      <c r="FO233" s="456"/>
      <c r="FP233" s="456"/>
      <c r="FQ233" s="456"/>
      <c r="FR233" s="456"/>
      <c r="FS233" s="456"/>
      <c r="FT233" s="456"/>
      <c r="FU233" s="456"/>
      <c r="FV233" s="456"/>
      <c r="FW233" s="456"/>
      <c r="FX233" s="456"/>
      <c r="FY233" s="456"/>
      <c r="FZ233" s="456"/>
      <c r="GA233" s="456"/>
      <c r="GB233" s="456"/>
      <c r="GC233" s="456"/>
      <c r="GD233" s="456"/>
      <c r="GE233" s="456"/>
      <c r="GF233" s="456"/>
      <c r="GG233" s="456"/>
      <c r="GH233" s="456"/>
      <c r="GI233" s="456"/>
      <c r="GJ233" s="456"/>
      <c r="GK233" s="456"/>
      <c r="GL233" s="456"/>
      <c r="GM233" s="456"/>
      <c r="GN233" s="456"/>
      <c r="GO233" s="456"/>
      <c r="GP233" s="456"/>
      <c r="GQ233" s="456"/>
      <c r="GR233" s="456"/>
      <c r="GS233" s="456"/>
      <c r="GT233" s="456"/>
      <c r="GU233" s="456"/>
      <c r="GV233" s="456"/>
      <c r="GW233" s="456"/>
      <c r="GX233" s="456"/>
      <c r="GY233" s="456"/>
      <c r="GZ233" s="456"/>
      <c r="HA233" s="456"/>
      <c r="HB233" s="456"/>
      <c r="HC233" s="456"/>
      <c r="HD233" s="456"/>
      <c r="HE233" s="456"/>
      <c r="HF233" s="456"/>
      <c r="HG233" s="456"/>
      <c r="HH233" s="456"/>
      <c r="HI233" s="456"/>
      <c r="HJ233" s="456"/>
      <c r="HK233" s="456"/>
      <c r="HL233" s="456"/>
      <c r="HM233" s="456"/>
      <c r="HN233" s="456"/>
      <c r="HO233" s="456"/>
      <c r="HP233" s="456"/>
      <c r="HQ233" s="456"/>
      <c r="HR233" s="456"/>
      <c r="HS233" s="456"/>
      <c r="HT233" s="456"/>
      <c r="HU233" s="456"/>
      <c r="HV233" s="456"/>
      <c r="HW233" s="456"/>
      <c r="HX233" s="456"/>
      <c r="HY233" s="456"/>
      <c r="HZ233" s="456"/>
      <c r="IA233" s="456"/>
      <c r="IB233" s="456"/>
      <c r="IC233" s="456"/>
      <c r="ID233" s="456"/>
      <c r="IE233" s="456"/>
      <c r="IF233" s="456"/>
      <c r="IG233" s="456"/>
      <c r="IH233" s="456"/>
      <c r="II233" s="456"/>
      <c r="IJ233" s="456"/>
      <c r="IK233" s="456"/>
      <c r="IL233" s="456"/>
      <c r="IM233" s="456"/>
    </row>
    <row r="234" spans="6:247" x14ac:dyDescent="0.2">
      <c r="F234" s="456"/>
      <c r="G234" s="456"/>
      <c r="H234" s="456"/>
      <c r="I234" s="456"/>
      <c r="J234" s="456"/>
      <c r="K234" s="456"/>
      <c r="L234" s="456"/>
      <c r="M234" s="456"/>
      <c r="N234" s="456"/>
      <c r="O234" s="456"/>
      <c r="P234" s="456"/>
      <c r="Q234" s="456"/>
      <c r="R234" s="456"/>
      <c r="S234" s="456"/>
      <c r="T234" s="456"/>
      <c r="U234" s="456"/>
      <c r="V234" s="456"/>
      <c r="W234" s="456"/>
      <c r="X234" s="456"/>
      <c r="Y234" s="456"/>
      <c r="Z234" s="456"/>
      <c r="AA234" s="456"/>
      <c r="AB234" s="456"/>
      <c r="AC234" s="456"/>
      <c r="AD234" s="456"/>
      <c r="AE234" s="456"/>
      <c r="AF234" s="456"/>
      <c r="AG234" s="456"/>
      <c r="AH234" s="456"/>
      <c r="AI234" s="456"/>
      <c r="AJ234" s="456"/>
      <c r="AK234" s="456"/>
      <c r="AL234" s="456"/>
      <c r="AM234" s="456"/>
      <c r="AN234" s="456"/>
      <c r="AO234" s="456"/>
      <c r="AP234" s="456"/>
      <c r="AQ234" s="456"/>
      <c r="AR234" s="456"/>
      <c r="AS234" s="456"/>
      <c r="AT234" s="456"/>
      <c r="AU234" s="456"/>
      <c r="AV234" s="456"/>
      <c r="AW234" s="456"/>
      <c r="AX234" s="456"/>
      <c r="AY234" s="456"/>
      <c r="AZ234" s="456"/>
      <c r="BA234" s="456"/>
      <c r="BB234" s="456"/>
      <c r="BC234" s="456"/>
      <c r="BD234" s="456"/>
      <c r="BE234" s="456"/>
      <c r="BF234" s="456"/>
      <c r="BG234" s="456"/>
      <c r="BH234" s="456"/>
      <c r="BI234" s="456"/>
      <c r="BJ234" s="456"/>
      <c r="BK234" s="456"/>
      <c r="BL234" s="456"/>
      <c r="BM234" s="456"/>
      <c r="BN234" s="456"/>
      <c r="BO234" s="456"/>
      <c r="BP234" s="456"/>
      <c r="BQ234" s="456"/>
      <c r="BR234" s="456"/>
      <c r="BS234" s="456"/>
      <c r="BT234" s="456"/>
      <c r="BU234" s="456"/>
      <c r="BV234" s="456"/>
      <c r="BW234" s="456"/>
      <c r="BX234" s="456"/>
      <c r="BY234" s="456"/>
      <c r="BZ234" s="456"/>
      <c r="CA234" s="456"/>
      <c r="CB234" s="456"/>
      <c r="CC234" s="456"/>
      <c r="CD234" s="456"/>
      <c r="CE234" s="456"/>
      <c r="CF234" s="456"/>
      <c r="CG234" s="456"/>
      <c r="CH234" s="456"/>
      <c r="CI234" s="456"/>
      <c r="CJ234" s="456"/>
      <c r="CK234" s="456"/>
      <c r="CL234" s="456"/>
      <c r="CM234" s="456"/>
      <c r="CN234" s="456"/>
      <c r="CO234" s="456"/>
      <c r="CP234" s="456"/>
      <c r="CQ234" s="456"/>
      <c r="CR234" s="456"/>
      <c r="CS234" s="456"/>
      <c r="CT234" s="456"/>
      <c r="CU234" s="456"/>
      <c r="CV234" s="456"/>
      <c r="CW234" s="456"/>
      <c r="CX234" s="456"/>
      <c r="CY234" s="456"/>
      <c r="CZ234" s="456"/>
      <c r="DA234" s="456"/>
      <c r="DB234" s="456"/>
      <c r="DC234" s="456"/>
      <c r="DD234" s="456"/>
      <c r="DE234" s="456"/>
      <c r="DF234" s="456"/>
      <c r="DG234" s="456"/>
      <c r="DH234" s="456"/>
      <c r="DI234" s="456"/>
      <c r="DJ234" s="456"/>
      <c r="DK234" s="456"/>
      <c r="DL234" s="456"/>
      <c r="DM234" s="456"/>
      <c r="DN234" s="456"/>
      <c r="DO234" s="456"/>
      <c r="DP234" s="456"/>
      <c r="DQ234" s="456"/>
      <c r="DR234" s="456"/>
      <c r="DS234" s="456"/>
      <c r="DT234" s="456"/>
      <c r="DU234" s="456"/>
      <c r="DV234" s="456"/>
      <c r="DW234" s="456"/>
      <c r="DX234" s="456"/>
      <c r="DY234" s="456"/>
      <c r="DZ234" s="456"/>
      <c r="EA234" s="456"/>
      <c r="EB234" s="456"/>
      <c r="EC234" s="456"/>
      <c r="ED234" s="456"/>
      <c r="EE234" s="456"/>
      <c r="EF234" s="456"/>
      <c r="EG234" s="456"/>
      <c r="EH234" s="456"/>
      <c r="EI234" s="456"/>
      <c r="EJ234" s="456"/>
      <c r="EK234" s="456"/>
      <c r="EL234" s="456"/>
      <c r="EM234" s="456"/>
      <c r="EN234" s="456"/>
      <c r="EO234" s="456"/>
      <c r="EP234" s="456"/>
      <c r="EQ234" s="456"/>
      <c r="ER234" s="456"/>
      <c r="ES234" s="456"/>
      <c r="ET234" s="456"/>
      <c r="EU234" s="456"/>
      <c r="EV234" s="456"/>
      <c r="EW234" s="456"/>
      <c r="EX234" s="456"/>
      <c r="EY234" s="456"/>
      <c r="EZ234" s="456"/>
      <c r="FA234" s="456"/>
      <c r="FB234" s="456"/>
      <c r="FC234" s="456"/>
      <c r="FD234" s="456"/>
      <c r="FE234" s="456"/>
      <c r="FF234" s="456"/>
      <c r="FG234" s="456"/>
      <c r="FH234" s="456"/>
      <c r="FI234" s="456"/>
      <c r="FJ234" s="456"/>
      <c r="FK234" s="456"/>
      <c r="FL234" s="456"/>
      <c r="FM234" s="456"/>
      <c r="FN234" s="456"/>
      <c r="FO234" s="456"/>
      <c r="FP234" s="456"/>
      <c r="FQ234" s="456"/>
      <c r="FR234" s="456"/>
      <c r="FS234" s="456"/>
      <c r="FT234" s="456"/>
      <c r="FU234" s="456"/>
      <c r="FV234" s="456"/>
      <c r="FW234" s="456"/>
      <c r="FX234" s="456"/>
      <c r="FY234" s="456"/>
      <c r="FZ234" s="456"/>
      <c r="GA234" s="456"/>
      <c r="GB234" s="456"/>
      <c r="GC234" s="456"/>
      <c r="GD234" s="456"/>
      <c r="GE234" s="456"/>
      <c r="GF234" s="456"/>
      <c r="GG234" s="456"/>
      <c r="GH234" s="456"/>
      <c r="GI234" s="456"/>
      <c r="GJ234" s="456"/>
      <c r="GK234" s="456"/>
      <c r="GL234" s="456"/>
      <c r="GM234" s="456"/>
      <c r="GN234" s="456"/>
      <c r="GO234" s="456"/>
      <c r="GP234" s="456"/>
      <c r="GQ234" s="456"/>
      <c r="GR234" s="456"/>
      <c r="GS234" s="456"/>
      <c r="GT234" s="456"/>
      <c r="GU234" s="456"/>
      <c r="GV234" s="456"/>
      <c r="GW234" s="456"/>
      <c r="GX234" s="456"/>
      <c r="GY234" s="456"/>
      <c r="GZ234" s="456"/>
      <c r="HA234" s="456"/>
      <c r="HB234" s="456"/>
      <c r="HC234" s="456"/>
      <c r="HD234" s="456"/>
      <c r="HE234" s="456"/>
      <c r="HF234" s="456"/>
      <c r="HG234" s="456"/>
      <c r="HH234" s="456"/>
      <c r="HI234" s="456"/>
      <c r="HJ234" s="456"/>
      <c r="HK234" s="456"/>
      <c r="HL234" s="456"/>
      <c r="HM234" s="456"/>
      <c r="HN234" s="456"/>
      <c r="HO234" s="456"/>
      <c r="HP234" s="456"/>
      <c r="HQ234" s="456"/>
      <c r="HR234" s="456"/>
      <c r="HS234" s="456"/>
      <c r="HT234" s="456"/>
      <c r="HU234" s="456"/>
      <c r="HV234" s="456"/>
      <c r="HW234" s="456"/>
      <c r="HX234" s="456"/>
      <c r="HY234" s="456"/>
      <c r="HZ234" s="456"/>
      <c r="IA234" s="456"/>
      <c r="IB234" s="456"/>
      <c r="IC234" s="456"/>
      <c r="ID234" s="456"/>
      <c r="IE234" s="456"/>
      <c r="IF234" s="456"/>
      <c r="IG234" s="456"/>
      <c r="IH234" s="456"/>
      <c r="II234" s="456"/>
      <c r="IJ234" s="456"/>
      <c r="IK234" s="456"/>
      <c r="IL234" s="456"/>
      <c r="IM234" s="456"/>
    </row>
    <row r="235" spans="6:247" x14ac:dyDescent="0.2">
      <c r="F235" s="456"/>
      <c r="G235" s="456"/>
      <c r="H235" s="456"/>
      <c r="I235" s="456"/>
      <c r="J235" s="456"/>
      <c r="K235" s="456"/>
      <c r="L235" s="456"/>
      <c r="M235" s="456"/>
      <c r="N235" s="456"/>
      <c r="O235" s="456"/>
      <c r="P235" s="456"/>
      <c r="Q235" s="456"/>
      <c r="R235" s="456"/>
      <c r="S235" s="456"/>
      <c r="T235" s="456"/>
      <c r="U235" s="456"/>
      <c r="V235" s="456"/>
      <c r="W235" s="456"/>
      <c r="X235" s="456"/>
      <c r="Y235" s="456"/>
      <c r="Z235" s="456"/>
      <c r="AA235" s="456"/>
      <c r="AB235" s="456"/>
      <c r="AC235" s="456"/>
      <c r="AD235" s="456"/>
      <c r="AE235" s="456"/>
      <c r="AF235" s="456"/>
      <c r="AG235" s="456"/>
      <c r="AH235" s="456"/>
      <c r="AI235" s="456"/>
      <c r="AJ235" s="456"/>
      <c r="AK235" s="456"/>
      <c r="AL235" s="456"/>
      <c r="AM235" s="456"/>
      <c r="AN235" s="456"/>
      <c r="AO235" s="456"/>
      <c r="AP235" s="456"/>
      <c r="AQ235" s="456"/>
      <c r="AR235" s="456"/>
      <c r="AS235" s="456"/>
      <c r="AT235" s="456"/>
      <c r="AU235" s="456"/>
      <c r="AV235" s="456"/>
      <c r="AW235" s="456"/>
      <c r="AX235" s="456"/>
      <c r="AY235" s="456"/>
      <c r="AZ235" s="456"/>
      <c r="BA235" s="456"/>
      <c r="BB235" s="456"/>
      <c r="BC235" s="456"/>
      <c r="BD235" s="456"/>
      <c r="BE235" s="456"/>
      <c r="BF235" s="456"/>
      <c r="BG235" s="456"/>
      <c r="BH235" s="456"/>
      <c r="BI235" s="456"/>
      <c r="BJ235" s="456"/>
      <c r="BK235" s="456"/>
      <c r="BL235" s="456"/>
      <c r="BM235" s="456"/>
      <c r="BN235" s="456"/>
      <c r="BO235" s="456"/>
      <c r="BP235" s="456"/>
      <c r="BQ235" s="456"/>
      <c r="BR235" s="456"/>
      <c r="BS235" s="456"/>
      <c r="BT235" s="456"/>
      <c r="BU235" s="456"/>
      <c r="BV235" s="456"/>
      <c r="BW235" s="456"/>
      <c r="BX235" s="456"/>
      <c r="BY235" s="456"/>
      <c r="BZ235" s="456"/>
      <c r="CA235" s="456"/>
      <c r="CB235" s="456"/>
      <c r="CC235" s="456"/>
      <c r="CD235" s="456"/>
      <c r="CE235" s="456"/>
      <c r="CF235" s="456"/>
      <c r="CG235" s="456"/>
      <c r="CH235" s="456"/>
      <c r="CI235" s="456"/>
      <c r="CJ235" s="456"/>
      <c r="CK235" s="456"/>
      <c r="CL235" s="456"/>
      <c r="CM235" s="456"/>
      <c r="CN235" s="456"/>
      <c r="CO235" s="456"/>
      <c r="CP235" s="456"/>
      <c r="CQ235" s="456"/>
      <c r="CR235" s="456"/>
      <c r="CS235" s="456"/>
      <c r="CT235" s="456"/>
      <c r="CU235" s="456"/>
      <c r="CV235" s="456"/>
      <c r="CW235" s="456"/>
      <c r="CX235" s="456"/>
      <c r="CY235" s="456"/>
      <c r="CZ235" s="456"/>
      <c r="DA235" s="456"/>
      <c r="DB235" s="456"/>
      <c r="DC235" s="456"/>
      <c r="DD235" s="456"/>
      <c r="DE235" s="456"/>
      <c r="DF235" s="456"/>
      <c r="DG235" s="456"/>
      <c r="DH235" s="456"/>
      <c r="DI235" s="456"/>
      <c r="DJ235" s="456"/>
      <c r="DK235" s="456"/>
      <c r="DL235" s="456"/>
      <c r="DM235" s="456"/>
      <c r="DN235" s="456"/>
      <c r="DO235" s="456"/>
      <c r="DP235" s="456"/>
      <c r="DQ235" s="456"/>
      <c r="DR235" s="456"/>
      <c r="DS235" s="456"/>
      <c r="DT235" s="456"/>
      <c r="DU235" s="456"/>
      <c r="DV235" s="456"/>
      <c r="DW235" s="456"/>
      <c r="DX235" s="456"/>
      <c r="DY235" s="456"/>
      <c r="DZ235" s="456"/>
      <c r="EA235" s="456"/>
      <c r="EB235" s="456"/>
      <c r="EC235" s="456"/>
      <c r="ED235" s="456"/>
      <c r="EE235" s="456"/>
      <c r="EF235" s="456"/>
      <c r="EG235" s="456"/>
      <c r="EH235" s="456"/>
      <c r="EI235" s="456"/>
      <c r="EJ235" s="456"/>
      <c r="EK235" s="456"/>
      <c r="EL235" s="456"/>
      <c r="EM235" s="456"/>
      <c r="EN235" s="456"/>
      <c r="EO235" s="456"/>
      <c r="EP235" s="456"/>
      <c r="EQ235" s="456"/>
      <c r="ER235" s="456"/>
      <c r="ES235" s="456"/>
      <c r="ET235" s="456"/>
      <c r="EU235" s="456"/>
      <c r="EV235" s="456"/>
      <c r="EW235" s="456"/>
      <c r="EX235" s="456"/>
      <c r="EY235" s="456"/>
      <c r="EZ235" s="456"/>
      <c r="FA235" s="456"/>
      <c r="FB235" s="456"/>
      <c r="FC235" s="456"/>
      <c r="FD235" s="456"/>
      <c r="FE235" s="456"/>
      <c r="FF235" s="456"/>
      <c r="FG235" s="456"/>
      <c r="FH235" s="456"/>
      <c r="FI235" s="456"/>
      <c r="FJ235" s="456"/>
      <c r="FK235" s="456"/>
      <c r="FL235" s="456"/>
      <c r="FM235" s="456"/>
      <c r="FN235" s="456"/>
      <c r="FO235" s="456"/>
      <c r="FP235" s="456"/>
      <c r="FQ235" s="456"/>
      <c r="FR235" s="456"/>
      <c r="FS235" s="456"/>
      <c r="FT235" s="456"/>
      <c r="FU235" s="456"/>
      <c r="FV235" s="456"/>
      <c r="FW235" s="456"/>
      <c r="FX235" s="456"/>
      <c r="FY235" s="456"/>
      <c r="FZ235" s="456"/>
      <c r="GA235" s="456"/>
      <c r="GB235" s="456"/>
      <c r="GC235" s="456"/>
      <c r="GD235" s="456"/>
      <c r="GE235" s="456"/>
      <c r="GF235" s="456"/>
      <c r="GG235" s="456"/>
      <c r="GH235" s="456"/>
      <c r="GI235" s="456"/>
      <c r="GJ235" s="456"/>
      <c r="GK235" s="456"/>
      <c r="GL235" s="456"/>
      <c r="GM235" s="456"/>
      <c r="GN235" s="456"/>
      <c r="GO235" s="456"/>
      <c r="GP235" s="456"/>
      <c r="GQ235" s="456"/>
      <c r="GR235" s="456"/>
      <c r="GS235" s="456"/>
      <c r="GT235" s="456"/>
      <c r="GU235" s="456"/>
      <c r="GV235" s="456"/>
      <c r="GW235" s="456"/>
      <c r="GX235" s="456"/>
      <c r="GY235" s="456"/>
      <c r="GZ235" s="456"/>
      <c r="HA235" s="456"/>
      <c r="HB235" s="456"/>
      <c r="HC235" s="456"/>
      <c r="HD235" s="456"/>
      <c r="HE235" s="456"/>
      <c r="HF235" s="456"/>
      <c r="HG235" s="456"/>
      <c r="HH235" s="456"/>
      <c r="HI235" s="456"/>
      <c r="HJ235" s="456"/>
      <c r="HK235" s="456"/>
      <c r="HL235" s="456"/>
      <c r="HM235" s="456"/>
      <c r="HN235" s="456"/>
      <c r="HO235" s="456"/>
      <c r="HP235" s="456"/>
      <c r="HQ235" s="456"/>
      <c r="HR235" s="456"/>
      <c r="HS235" s="456"/>
      <c r="HT235" s="456"/>
      <c r="HU235" s="456"/>
      <c r="HV235" s="456"/>
      <c r="HW235" s="456"/>
      <c r="HX235" s="456"/>
      <c r="HY235" s="456"/>
      <c r="HZ235" s="456"/>
      <c r="IA235" s="456"/>
      <c r="IB235" s="456"/>
      <c r="IC235" s="456"/>
      <c r="ID235" s="456"/>
      <c r="IE235" s="456"/>
      <c r="IF235" s="456"/>
      <c r="IG235" s="456"/>
      <c r="IH235" s="456"/>
      <c r="II235" s="456"/>
      <c r="IJ235" s="456"/>
      <c r="IK235" s="456"/>
      <c r="IL235" s="456"/>
      <c r="IM235" s="456"/>
    </row>
    <row r="236" spans="6:247" x14ac:dyDescent="0.2">
      <c r="F236" s="456"/>
      <c r="G236" s="456"/>
      <c r="H236" s="456"/>
      <c r="I236" s="456"/>
      <c r="J236" s="456"/>
      <c r="K236" s="456"/>
      <c r="L236" s="456"/>
      <c r="M236" s="456"/>
      <c r="N236" s="456"/>
      <c r="O236" s="456"/>
      <c r="P236" s="456"/>
      <c r="Q236" s="456"/>
      <c r="R236" s="456"/>
      <c r="S236" s="456"/>
      <c r="T236" s="456"/>
      <c r="U236" s="456"/>
      <c r="V236" s="456"/>
      <c r="W236" s="456"/>
      <c r="X236" s="456"/>
      <c r="Y236" s="456"/>
      <c r="Z236" s="456"/>
      <c r="AA236" s="456"/>
      <c r="AB236" s="456"/>
      <c r="AC236" s="456"/>
      <c r="AD236" s="456"/>
      <c r="AE236" s="456"/>
      <c r="AF236" s="456"/>
      <c r="AG236" s="456"/>
      <c r="AH236" s="456"/>
      <c r="AI236" s="456"/>
      <c r="AJ236" s="456"/>
      <c r="AK236" s="456"/>
      <c r="AL236" s="456"/>
      <c r="AM236" s="456"/>
      <c r="AN236" s="456"/>
      <c r="AO236" s="456"/>
      <c r="AP236" s="456"/>
      <c r="AQ236" s="456"/>
      <c r="AR236" s="456"/>
      <c r="AS236" s="456"/>
      <c r="AT236" s="456"/>
      <c r="AU236" s="456"/>
      <c r="AV236" s="456"/>
      <c r="AW236" s="456"/>
      <c r="AX236" s="456"/>
      <c r="AY236" s="456"/>
      <c r="AZ236" s="456"/>
      <c r="BA236" s="456"/>
      <c r="BB236" s="456"/>
      <c r="BC236" s="456"/>
      <c r="BD236" s="456"/>
      <c r="BE236" s="456"/>
      <c r="BF236" s="456"/>
      <c r="BG236" s="456"/>
      <c r="BH236" s="456"/>
      <c r="BI236" s="456"/>
      <c r="BJ236" s="456"/>
      <c r="BK236" s="456"/>
      <c r="BL236" s="456"/>
      <c r="BM236" s="456"/>
      <c r="BN236" s="456"/>
      <c r="BO236" s="456"/>
      <c r="BP236" s="456"/>
      <c r="BQ236" s="456"/>
      <c r="BR236" s="456"/>
      <c r="BS236" s="456"/>
      <c r="BT236" s="456"/>
      <c r="BU236" s="456"/>
      <c r="BV236" s="456"/>
      <c r="BW236" s="456"/>
      <c r="BX236" s="456"/>
      <c r="BY236" s="456"/>
      <c r="BZ236" s="456"/>
      <c r="CA236" s="456"/>
      <c r="CB236" s="456"/>
      <c r="CC236" s="456"/>
      <c r="CD236" s="456"/>
      <c r="CE236" s="456"/>
      <c r="CF236" s="456"/>
      <c r="CG236" s="456"/>
      <c r="CH236" s="456"/>
      <c r="CI236" s="456"/>
      <c r="CJ236" s="456"/>
      <c r="CK236" s="456"/>
      <c r="CL236" s="456"/>
      <c r="CM236" s="456"/>
      <c r="CN236" s="456"/>
      <c r="CO236" s="456"/>
      <c r="CP236" s="456"/>
      <c r="CQ236" s="456"/>
      <c r="CR236" s="456"/>
      <c r="CS236" s="456"/>
      <c r="CT236" s="456"/>
      <c r="CU236" s="456"/>
      <c r="CV236" s="456"/>
      <c r="CW236" s="456"/>
      <c r="CX236" s="456"/>
      <c r="CY236" s="456"/>
      <c r="CZ236" s="456"/>
      <c r="DA236" s="456"/>
      <c r="DB236" s="456"/>
      <c r="DC236" s="456"/>
      <c r="DD236" s="456"/>
      <c r="DE236" s="456"/>
      <c r="DF236" s="456"/>
      <c r="DG236" s="456"/>
      <c r="DH236" s="456"/>
      <c r="DI236" s="456"/>
      <c r="DJ236" s="456"/>
      <c r="DK236" s="456"/>
      <c r="DL236" s="456"/>
      <c r="DM236" s="456"/>
      <c r="DN236" s="456"/>
      <c r="DO236" s="456"/>
      <c r="DP236" s="456"/>
      <c r="DQ236" s="456"/>
      <c r="DR236" s="456"/>
      <c r="DS236" s="456"/>
      <c r="DT236" s="456"/>
      <c r="DU236" s="456"/>
      <c r="DV236" s="456"/>
      <c r="DW236" s="456"/>
      <c r="DX236" s="456"/>
      <c r="DY236" s="456"/>
      <c r="DZ236" s="456"/>
      <c r="EA236" s="456"/>
      <c r="EB236" s="456"/>
      <c r="EC236" s="456"/>
      <c r="ED236" s="456"/>
      <c r="EE236" s="456"/>
      <c r="EF236" s="456"/>
      <c r="EG236" s="456"/>
      <c r="EH236" s="456"/>
      <c r="EI236" s="456"/>
      <c r="EJ236" s="456"/>
      <c r="EK236" s="456"/>
      <c r="EL236" s="456"/>
      <c r="EM236" s="456"/>
      <c r="EN236" s="456"/>
      <c r="EO236" s="456"/>
      <c r="EP236" s="456"/>
      <c r="EQ236" s="456"/>
      <c r="ER236" s="456"/>
      <c r="ES236" s="456"/>
      <c r="ET236" s="456"/>
      <c r="EU236" s="456"/>
      <c r="EV236" s="456"/>
      <c r="EW236" s="456"/>
      <c r="EX236" s="456"/>
      <c r="EY236" s="456"/>
      <c r="EZ236" s="456"/>
      <c r="FA236" s="456"/>
      <c r="FB236" s="456"/>
      <c r="FC236" s="456"/>
      <c r="FD236" s="456"/>
      <c r="FE236" s="456"/>
      <c r="FF236" s="456"/>
      <c r="FG236" s="456"/>
      <c r="FH236" s="456"/>
      <c r="FI236" s="456"/>
      <c r="FJ236" s="456"/>
      <c r="FK236" s="456"/>
      <c r="FL236" s="456"/>
      <c r="FM236" s="456"/>
      <c r="FN236" s="456"/>
      <c r="FO236" s="456"/>
      <c r="FP236" s="456"/>
      <c r="FQ236" s="456"/>
      <c r="FR236" s="456"/>
      <c r="FS236" s="456"/>
      <c r="FT236" s="456"/>
      <c r="FU236" s="456"/>
      <c r="FV236" s="456"/>
      <c r="FW236" s="456"/>
      <c r="FX236" s="456"/>
      <c r="FY236" s="456"/>
      <c r="FZ236" s="456"/>
      <c r="GA236" s="456"/>
      <c r="GB236" s="456"/>
      <c r="GC236" s="456"/>
      <c r="GD236" s="456"/>
      <c r="GE236" s="456"/>
      <c r="GF236" s="456"/>
      <c r="GG236" s="456"/>
      <c r="GH236" s="456"/>
      <c r="GI236" s="456"/>
      <c r="GJ236" s="456"/>
      <c r="GK236" s="456"/>
      <c r="GL236" s="456"/>
      <c r="GM236" s="456"/>
      <c r="GN236" s="456"/>
      <c r="GO236" s="456"/>
      <c r="GP236" s="456"/>
      <c r="GQ236" s="456"/>
      <c r="GR236" s="456"/>
      <c r="GS236" s="456"/>
      <c r="GT236" s="456"/>
      <c r="GU236" s="456"/>
      <c r="GV236" s="456"/>
      <c r="GW236" s="456"/>
      <c r="GX236" s="456"/>
      <c r="GY236" s="456"/>
      <c r="GZ236" s="456"/>
      <c r="HA236" s="456"/>
      <c r="HB236" s="456"/>
      <c r="HC236" s="456"/>
      <c r="HD236" s="456"/>
      <c r="HE236" s="456"/>
      <c r="HF236" s="456"/>
      <c r="HG236" s="456"/>
      <c r="HH236" s="456"/>
      <c r="HI236" s="456"/>
      <c r="HJ236" s="456"/>
      <c r="HK236" s="456"/>
      <c r="HL236" s="456"/>
      <c r="HM236" s="456"/>
      <c r="HN236" s="456"/>
      <c r="HO236" s="456"/>
      <c r="HP236" s="456"/>
      <c r="HQ236" s="456"/>
      <c r="HR236" s="456"/>
      <c r="HS236" s="456"/>
      <c r="HT236" s="456"/>
      <c r="HU236" s="456"/>
      <c r="HV236" s="456"/>
      <c r="HW236" s="456"/>
      <c r="HX236" s="456"/>
      <c r="HY236" s="456"/>
      <c r="HZ236" s="456"/>
      <c r="IA236" s="456"/>
      <c r="IB236" s="456"/>
      <c r="IC236" s="456"/>
      <c r="ID236" s="456"/>
      <c r="IE236" s="456"/>
      <c r="IF236" s="456"/>
      <c r="IG236" s="456"/>
      <c r="IH236" s="456"/>
      <c r="II236" s="456"/>
      <c r="IJ236" s="456"/>
      <c r="IK236" s="456"/>
      <c r="IL236" s="456"/>
      <c r="IM236" s="456"/>
    </row>
    <row r="237" spans="6:247" x14ac:dyDescent="0.2">
      <c r="F237" s="456"/>
      <c r="G237" s="456"/>
      <c r="H237" s="456"/>
      <c r="I237" s="456"/>
      <c r="J237" s="456"/>
      <c r="K237" s="456"/>
      <c r="L237" s="456"/>
      <c r="M237" s="456"/>
      <c r="N237" s="456"/>
      <c r="O237" s="456"/>
      <c r="P237" s="456"/>
      <c r="Q237" s="456"/>
      <c r="R237" s="456"/>
      <c r="S237" s="456"/>
      <c r="T237" s="456"/>
      <c r="U237" s="456"/>
      <c r="V237" s="456"/>
      <c r="W237" s="456"/>
      <c r="X237" s="456"/>
      <c r="Y237" s="456"/>
      <c r="Z237" s="456"/>
      <c r="AA237" s="456"/>
      <c r="AB237" s="456"/>
      <c r="AC237" s="456"/>
      <c r="AD237" s="456"/>
      <c r="AE237" s="456"/>
      <c r="AF237" s="456"/>
      <c r="AG237" s="456"/>
      <c r="AH237" s="456"/>
      <c r="AI237" s="456"/>
      <c r="AJ237" s="456"/>
      <c r="AK237" s="456"/>
      <c r="AL237" s="456"/>
      <c r="AM237" s="456"/>
      <c r="AN237" s="456"/>
      <c r="AO237" s="456"/>
      <c r="AP237" s="456"/>
      <c r="AQ237" s="456"/>
      <c r="AR237" s="456"/>
      <c r="AS237" s="456"/>
      <c r="AT237" s="456"/>
      <c r="AU237" s="456"/>
      <c r="AV237" s="456"/>
      <c r="AW237" s="456"/>
      <c r="AX237" s="456"/>
      <c r="AY237" s="456"/>
      <c r="AZ237" s="456"/>
      <c r="BA237" s="456"/>
      <c r="BB237" s="456"/>
      <c r="BC237" s="456"/>
      <c r="BD237" s="456"/>
      <c r="BE237" s="456"/>
      <c r="BF237" s="456"/>
      <c r="BG237" s="456"/>
      <c r="BH237" s="456"/>
      <c r="BI237" s="456"/>
      <c r="BJ237" s="456"/>
      <c r="BK237" s="456"/>
      <c r="BL237" s="456"/>
      <c r="BM237" s="456"/>
      <c r="BN237" s="456"/>
      <c r="BO237" s="456"/>
      <c r="BP237" s="456"/>
      <c r="BQ237" s="456"/>
      <c r="BR237" s="456"/>
      <c r="BS237" s="456"/>
      <c r="BT237" s="456"/>
      <c r="BU237" s="456"/>
      <c r="BV237" s="456"/>
      <c r="BW237" s="456"/>
      <c r="BX237" s="456"/>
      <c r="BY237" s="456"/>
      <c r="BZ237" s="456"/>
      <c r="CA237" s="456"/>
      <c r="CB237" s="456"/>
      <c r="CC237" s="456"/>
      <c r="CD237" s="456"/>
      <c r="CE237" s="456"/>
      <c r="CF237" s="456"/>
      <c r="CG237" s="456"/>
      <c r="CH237" s="456"/>
      <c r="CI237" s="456"/>
      <c r="CJ237" s="456"/>
      <c r="CK237" s="456"/>
      <c r="CL237" s="456"/>
      <c r="CM237" s="456"/>
      <c r="CN237" s="456"/>
      <c r="CO237" s="456"/>
      <c r="CP237" s="456"/>
      <c r="CQ237" s="456"/>
      <c r="CR237" s="456"/>
      <c r="CS237" s="456"/>
      <c r="CT237" s="456"/>
      <c r="CU237" s="456"/>
      <c r="CV237" s="456"/>
      <c r="CW237" s="456"/>
      <c r="CX237" s="456"/>
      <c r="CY237" s="456"/>
      <c r="CZ237" s="456"/>
      <c r="DA237" s="456"/>
      <c r="DB237" s="456"/>
      <c r="DC237" s="456"/>
      <c r="DD237" s="456"/>
      <c r="DE237" s="456"/>
      <c r="DF237" s="456"/>
      <c r="DG237" s="456"/>
      <c r="DH237" s="456"/>
      <c r="DI237" s="456"/>
      <c r="DJ237" s="456"/>
      <c r="DK237" s="456"/>
      <c r="DL237" s="456"/>
      <c r="DM237" s="456"/>
      <c r="DN237" s="456"/>
      <c r="DO237" s="456"/>
      <c r="DP237" s="456"/>
      <c r="DQ237" s="456"/>
      <c r="DR237" s="456"/>
      <c r="DS237" s="456"/>
      <c r="DT237" s="456"/>
      <c r="DU237" s="456"/>
      <c r="DV237" s="456"/>
      <c r="DW237" s="456"/>
      <c r="DX237" s="456"/>
      <c r="DY237" s="456"/>
      <c r="DZ237" s="456"/>
      <c r="EA237" s="456"/>
      <c r="EB237" s="456"/>
      <c r="EC237" s="456"/>
      <c r="ED237" s="456"/>
      <c r="EE237" s="456"/>
      <c r="EF237" s="456"/>
      <c r="EG237" s="456"/>
      <c r="EH237" s="456"/>
      <c r="EI237" s="456"/>
      <c r="EJ237" s="456"/>
      <c r="EK237" s="456"/>
      <c r="EL237" s="456"/>
      <c r="EM237" s="456"/>
      <c r="EN237" s="456"/>
      <c r="EO237" s="456"/>
      <c r="EP237" s="456"/>
      <c r="EQ237" s="456"/>
      <c r="ER237" s="456"/>
      <c r="ES237" s="456"/>
      <c r="ET237" s="456"/>
      <c r="EU237" s="456"/>
      <c r="EV237" s="456"/>
      <c r="EW237" s="456"/>
      <c r="EX237" s="456"/>
      <c r="EY237" s="456"/>
      <c r="EZ237" s="456"/>
      <c r="FA237" s="456"/>
      <c r="FB237" s="456"/>
      <c r="FC237" s="456"/>
      <c r="FD237" s="456"/>
      <c r="FE237" s="456"/>
      <c r="FF237" s="456"/>
      <c r="FG237" s="456"/>
      <c r="FH237" s="456"/>
      <c r="FI237" s="456"/>
      <c r="FJ237" s="456"/>
      <c r="FK237" s="456"/>
      <c r="FL237" s="456"/>
      <c r="FM237" s="456"/>
      <c r="FN237" s="456"/>
      <c r="FO237" s="456"/>
      <c r="FP237" s="456"/>
      <c r="FQ237" s="456"/>
      <c r="FR237" s="456"/>
      <c r="FS237" s="456"/>
      <c r="FT237" s="456"/>
      <c r="FU237" s="456"/>
      <c r="FV237" s="456"/>
      <c r="FW237" s="456"/>
      <c r="FX237" s="456"/>
      <c r="FY237" s="456"/>
      <c r="FZ237" s="456"/>
      <c r="GA237" s="456"/>
      <c r="GB237" s="456"/>
      <c r="GC237" s="456"/>
      <c r="GD237" s="456"/>
      <c r="GE237" s="456"/>
      <c r="GF237" s="456"/>
      <c r="GG237" s="456"/>
      <c r="GH237" s="456"/>
      <c r="GI237" s="456"/>
      <c r="GJ237" s="456"/>
      <c r="GK237" s="456"/>
      <c r="GL237" s="456"/>
      <c r="GM237" s="456"/>
      <c r="GN237" s="456"/>
      <c r="GO237" s="456"/>
      <c r="GP237" s="456"/>
      <c r="GQ237" s="456"/>
      <c r="GR237" s="456"/>
      <c r="GS237" s="456"/>
      <c r="GT237" s="456"/>
      <c r="GU237" s="456"/>
      <c r="GV237" s="456"/>
      <c r="GW237" s="456"/>
      <c r="GX237" s="456"/>
      <c r="GY237" s="456"/>
      <c r="GZ237" s="456"/>
      <c r="HA237" s="456"/>
      <c r="HB237" s="456"/>
      <c r="HC237" s="456"/>
      <c r="HD237" s="456"/>
      <c r="HE237" s="456"/>
      <c r="HF237" s="456"/>
      <c r="HG237" s="456"/>
      <c r="HH237" s="456"/>
      <c r="HI237" s="456"/>
      <c r="HJ237" s="456"/>
      <c r="HK237" s="456"/>
      <c r="HL237" s="456"/>
      <c r="HM237" s="456"/>
      <c r="HN237" s="456"/>
      <c r="HO237" s="456"/>
      <c r="HP237" s="456"/>
      <c r="HQ237" s="456"/>
      <c r="HR237" s="456"/>
      <c r="HS237" s="456"/>
      <c r="HT237" s="456"/>
      <c r="HU237" s="456"/>
      <c r="HV237" s="456"/>
      <c r="HW237" s="456"/>
      <c r="HX237" s="456"/>
      <c r="HY237" s="456"/>
      <c r="HZ237" s="456"/>
      <c r="IA237" s="456"/>
      <c r="IB237" s="456"/>
      <c r="IC237" s="456"/>
      <c r="ID237" s="456"/>
      <c r="IE237" s="456"/>
      <c r="IF237" s="456"/>
      <c r="IG237" s="456"/>
      <c r="IH237" s="456"/>
      <c r="II237" s="456"/>
      <c r="IJ237" s="456"/>
      <c r="IK237" s="456"/>
      <c r="IL237" s="456"/>
      <c r="IM237" s="456"/>
    </row>
    <row r="238" spans="6:247" x14ac:dyDescent="0.2">
      <c r="F238" s="456"/>
      <c r="G238" s="456"/>
      <c r="H238" s="456"/>
      <c r="I238" s="456"/>
      <c r="J238" s="456"/>
      <c r="K238" s="456"/>
      <c r="L238" s="456"/>
      <c r="M238" s="456"/>
      <c r="N238" s="456"/>
      <c r="O238" s="456"/>
      <c r="P238" s="456"/>
      <c r="Q238" s="456"/>
      <c r="R238" s="456"/>
      <c r="S238" s="456"/>
      <c r="T238" s="456"/>
      <c r="U238" s="456"/>
      <c r="V238" s="456"/>
      <c r="W238" s="456"/>
      <c r="X238" s="456"/>
      <c r="Y238" s="456"/>
      <c r="Z238" s="456"/>
      <c r="AA238" s="456"/>
      <c r="AB238" s="456"/>
      <c r="AC238" s="456"/>
      <c r="AD238" s="456"/>
      <c r="AE238" s="456"/>
      <c r="AF238" s="456"/>
      <c r="AG238" s="456"/>
      <c r="AH238" s="456"/>
      <c r="AI238" s="456"/>
      <c r="AJ238" s="456"/>
      <c r="AK238" s="456"/>
      <c r="AL238" s="456"/>
      <c r="AM238" s="456"/>
      <c r="AN238" s="456"/>
      <c r="AO238" s="456"/>
      <c r="AP238" s="456"/>
      <c r="AQ238" s="456"/>
      <c r="AR238" s="456"/>
      <c r="AS238" s="456"/>
      <c r="AT238" s="456"/>
      <c r="AU238" s="456"/>
      <c r="AV238" s="456"/>
      <c r="AW238" s="456"/>
      <c r="AX238" s="456"/>
      <c r="AY238" s="456"/>
      <c r="AZ238" s="456"/>
      <c r="BA238" s="456"/>
      <c r="BB238" s="456"/>
      <c r="BC238" s="456"/>
      <c r="BD238" s="456"/>
      <c r="BE238" s="456"/>
      <c r="BF238" s="456"/>
      <c r="BG238" s="456"/>
      <c r="BH238" s="456"/>
      <c r="BI238" s="456"/>
      <c r="BJ238" s="456"/>
      <c r="BK238" s="456"/>
      <c r="BL238" s="456"/>
      <c r="BM238" s="456"/>
      <c r="BN238" s="456"/>
      <c r="BO238" s="456"/>
      <c r="BP238" s="456"/>
      <c r="BQ238" s="456"/>
      <c r="BR238" s="456"/>
      <c r="BS238" s="456"/>
      <c r="BT238" s="456"/>
      <c r="BU238" s="456"/>
      <c r="BV238" s="456"/>
      <c r="BW238" s="456"/>
      <c r="BX238" s="456"/>
      <c r="BY238" s="456"/>
      <c r="BZ238" s="456"/>
      <c r="CA238" s="456"/>
      <c r="CB238" s="456"/>
      <c r="CC238" s="456"/>
      <c r="CD238" s="456"/>
      <c r="CE238" s="456"/>
      <c r="CF238" s="456"/>
      <c r="CG238" s="456"/>
      <c r="CH238" s="456"/>
      <c r="CI238" s="456"/>
      <c r="CJ238" s="456"/>
      <c r="CK238" s="456"/>
      <c r="CL238" s="456"/>
      <c r="CM238" s="456"/>
      <c r="CN238" s="456"/>
      <c r="CO238" s="456"/>
      <c r="CP238" s="456"/>
      <c r="CQ238" s="456"/>
      <c r="CR238" s="456"/>
      <c r="CS238" s="456"/>
      <c r="CT238" s="456"/>
      <c r="CU238" s="456"/>
      <c r="CV238" s="456"/>
      <c r="CW238" s="456"/>
      <c r="CX238" s="456"/>
      <c r="CY238" s="456"/>
      <c r="CZ238" s="456"/>
      <c r="DA238" s="456"/>
      <c r="DB238" s="456"/>
      <c r="DC238" s="456"/>
      <c r="DD238" s="456"/>
      <c r="DE238" s="456"/>
      <c r="DF238" s="456"/>
      <c r="DG238" s="456"/>
      <c r="DH238" s="456"/>
      <c r="DI238" s="456"/>
      <c r="DJ238" s="456"/>
      <c r="DK238" s="456"/>
      <c r="DL238" s="456"/>
      <c r="DM238" s="456"/>
      <c r="DN238" s="456"/>
      <c r="DO238" s="456"/>
      <c r="DP238" s="456"/>
      <c r="DQ238" s="456"/>
      <c r="DR238" s="456"/>
      <c r="DS238" s="456"/>
      <c r="DT238" s="456"/>
      <c r="DU238" s="456"/>
      <c r="DV238" s="456"/>
      <c r="DW238" s="456"/>
      <c r="DX238" s="456"/>
      <c r="DY238" s="456"/>
      <c r="DZ238" s="456"/>
      <c r="EA238" s="456"/>
      <c r="EB238" s="456"/>
      <c r="EC238" s="456"/>
      <c r="ED238" s="456"/>
      <c r="EE238" s="456"/>
      <c r="EF238" s="456"/>
      <c r="EG238" s="456"/>
      <c r="EH238" s="456"/>
      <c r="EI238" s="456"/>
      <c r="EJ238" s="456"/>
      <c r="EK238" s="456"/>
      <c r="EL238" s="456"/>
      <c r="EM238" s="456"/>
      <c r="EN238" s="456"/>
      <c r="EO238" s="456"/>
      <c r="EP238" s="456"/>
      <c r="EQ238" s="456"/>
      <c r="ER238" s="456"/>
      <c r="ES238" s="456"/>
      <c r="ET238" s="456"/>
      <c r="EU238" s="456"/>
      <c r="EV238" s="456"/>
      <c r="EW238" s="456"/>
      <c r="EX238" s="456"/>
      <c r="EY238" s="456"/>
      <c r="EZ238" s="456"/>
      <c r="FA238" s="456"/>
      <c r="FB238" s="456"/>
      <c r="FC238" s="456"/>
      <c r="FD238" s="456"/>
      <c r="FE238" s="456"/>
      <c r="FF238" s="456"/>
      <c r="FG238" s="456"/>
      <c r="FH238" s="456"/>
      <c r="FI238" s="456"/>
      <c r="FJ238" s="456"/>
      <c r="FK238" s="456"/>
      <c r="FL238" s="456"/>
      <c r="FM238" s="456"/>
      <c r="FN238" s="456"/>
      <c r="FO238" s="456"/>
      <c r="FP238" s="456"/>
      <c r="FQ238" s="456"/>
      <c r="FR238" s="456"/>
      <c r="FS238" s="456"/>
      <c r="FT238" s="456"/>
      <c r="FU238" s="456"/>
      <c r="FV238" s="456"/>
      <c r="FW238" s="456"/>
      <c r="FX238" s="456"/>
      <c r="FY238" s="456"/>
      <c r="FZ238" s="456"/>
      <c r="GA238" s="456"/>
      <c r="GB238" s="456"/>
      <c r="GC238" s="456"/>
      <c r="GD238" s="456"/>
      <c r="GE238" s="456"/>
      <c r="GF238" s="456"/>
      <c r="GG238" s="456"/>
      <c r="GH238" s="456"/>
      <c r="GI238" s="456"/>
      <c r="GJ238" s="456"/>
      <c r="GK238" s="456"/>
      <c r="GL238" s="456"/>
      <c r="GM238" s="456"/>
      <c r="GN238" s="456"/>
      <c r="GO238" s="456"/>
      <c r="GP238" s="456"/>
      <c r="GQ238" s="456"/>
      <c r="GR238" s="456"/>
      <c r="GS238" s="456"/>
      <c r="GT238" s="456"/>
      <c r="GU238" s="456"/>
      <c r="GV238" s="456"/>
      <c r="GW238" s="456"/>
      <c r="GX238" s="456"/>
      <c r="GY238" s="456"/>
      <c r="GZ238" s="456"/>
      <c r="HA238" s="456"/>
      <c r="HB238" s="456"/>
      <c r="HC238" s="456"/>
      <c r="HD238" s="456"/>
      <c r="HE238" s="456"/>
      <c r="HF238" s="456"/>
      <c r="HG238" s="456"/>
      <c r="HH238" s="456"/>
      <c r="HI238" s="456"/>
      <c r="HJ238" s="456"/>
      <c r="HK238" s="456"/>
      <c r="HL238" s="456"/>
      <c r="HM238" s="456"/>
      <c r="HN238" s="456"/>
      <c r="HO238" s="456"/>
      <c r="HP238" s="456"/>
      <c r="HQ238" s="456"/>
      <c r="HR238" s="456"/>
      <c r="HS238" s="456"/>
      <c r="HT238" s="456"/>
      <c r="HU238" s="456"/>
      <c r="HV238" s="456"/>
      <c r="HW238" s="456"/>
      <c r="HX238" s="456"/>
      <c r="HY238" s="456"/>
      <c r="HZ238" s="456"/>
      <c r="IA238" s="456"/>
      <c r="IB238" s="456"/>
      <c r="IC238" s="456"/>
      <c r="ID238" s="456"/>
      <c r="IE238" s="456"/>
      <c r="IF238" s="456"/>
      <c r="IG238" s="456"/>
      <c r="IH238" s="456"/>
      <c r="II238" s="456"/>
      <c r="IJ238" s="456"/>
      <c r="IK238" s="456"/>
      <c r="IL238" s="456"/>
      <c r="IM238" s="456"/>
    </row>
    <row r="239" spans="6:247" x14ac:dyDescent="0.2">
      <c r="F239" s="456"/>
      <c r="G239" s="456"/>
      <c r="H239" s="456"/>
      <c r="I239" s="456"/>
      <c r="J239" s="456"/>
      <c r="K239" s="456"/>
      <c r="L239" s="456"/>
      <c r="M239" s="456"/>
      <c r="N239" s="456"/>
      <c r="O239" s="456"/>
      <c r="P239" s="456"/>
      <c r="Q239" s="456"/>
      <c r="R239" s="456"/>
      <c r="S239" s="456"/>
      <c r="T239" s="456"/>
      <c r="U239" s="456"/>
      <c r="V239" s="456"/>
      <c r="W239" s="456"/>
      <c r="X239" s="456"/>
      <c r="Y239" s="456"/>
      <c r="Z239" s="456"/>
      <c r="AA239" s="456"/>
      <c r="AB239" s="456"/>
      <c r="AC239" s="456"/>
      <c r="AD239" s="456"/>
      <c r="AE239" s="456"/>
      <c r="AF239" s="456"/>
      <c r="AG239" s="456"/>
      <c r="AH239" s="456"/>
      <c r="AI239" s="456"/>
      <c r="AJ239" s="456"/>
      <c r="AK239" s="456"/>
      <c r="AL239" s="456"/>
      <c r="AM239" s="456"/>
      <c r="AN239" s="456"/>
      <c r="AO239" s="456"/>
      <c r="AP239" s="456"/>
      <c r="AQ239" s="456"/>
      <c r="AR239" s="456"/>
      <c r="AS239" s="456"/>
      <c r="AT239" s="456"/>
      <c r="AU239" s="456"/>
      <c r="AV239" s="456"/>
      <c r="AW239" s="456"/>
      <c r="AX239" s="456"/>
      <c r="AY239" s="456"/>
      <c r="AZ239" s="456"/>
      <c r="BA239" s="456"/>
      <c r="BB239" s="456"/>
      <c r="BC239" s="456"/>
      <c r="BD239" s="456"/>
      <c r="BE239" s="456"/>
      <c r="BF239" s="456"/>
      <c r="BG239" s="456"/>
      <c r="BH239" s="456"/>
      <c r="BI239" s="456"/>
      <c r="BJ239" s="456"/>
      <c r="BK239" s="456"/>
      <c r="BL239" s="456"/>
      <c r="BM239" s="456"/>
      <c r="BN239" s="456"/>
      <c r="BO239" s="456"/>
      <c r="BP239" s="456"/>
      <c r="BQ239" s="456"/>
      <c r="BR239" s="456"/>
      <c r="BS239" s="456"/>
      <c r="BT239" s="456"/>
      <c r="BU239" s="456"/>
      <c r="BV239" s="456"/>
      <c r="BW239" s="456"/>
      <c r="BX239" s="456"/>
      <c r="BY239" s="456"/>
      <c r="BZ239" s="456"/>
      <c r="CA239" s="456"/>
      <c r="CB239" s="456"/>
      <c r="CC239" s="456"/>
      <c r="CD239" s="456"/>
      <c r="CE239" s="456"/>
      <c r="CF239" s="456"/>
      <c r="CG239" s="456"/>
      <c r="CH239" s="456"/>
      <c r="CI239" s="456"/>
      <c r="CJ239" s="456"/>
      <c r="CK239" s="456"/>
      <c r="CL239" s="456"/>
      <c r="CM239" s="456"/>
      <c r="CN239" s="456"/>
      <c r="CO239" s="456"/>
      <c r="CP239" s="456"/>
      <c r="CQ239" s="456"/>
      <c r="CR239" s="456"/>
      <c r="CS239" s="456"/>
      <c r="CT239" s="456"/>
      <c r="CU239" s="456"/>
      <c r="CV239" s="456"/>
      <c r="CW239" s="456"/>
      <c r="CX239" s="456"/>
      <c r="CY239" s="456"/>
      <c r="CZ239" s="456"/>
      <c r="DA239" s="456"/>
      <c r="DB239" s="456"/>
      <c r="DC239" s="456"/>
      <c r="DD239" s="456"/>
      <c r="DE239" s="456"/>
      <c r="DF239" s="456"/>
      <c r="DG239" s="456"/>
      <c r="DH239" s="456"/>
      <c r="DI239" s="456"/>
      <c r="DJ239" s="456"/>
      <c r="DK239" s="456"/>
      <c r="DL239" s="456"/>
      <c r="DM239" s="456"/>
      <c r="DN239" s="456"/>
      <c r="DO239" s="456"/>
      <c r="DP239" s="456"/>
      <c r="DQ239" s="456"/>
      <c r="DR239" s="456"/>
      <c r="DS239" s="456"/>
      <c r="DT239" s="456"/>
      <c r="DU239" s="456"/>
      <c r="DV239" s="456"/>
      <c r="DW239" s="456"/>
      <c r="DX239" s="456"/>
      <c r="DY239" s="456"/>
      <c r="DZ239" s="456"/>
      <c r="EA239" s="456"/>
      <c r="EB239" s="456"/>
      <c r="EC239" s="456"/>
      <c r="ED239" s="456"/>
      <c r="EE239" s="456"/>
      <c r="EF239" s="456"/>
      <c r="EG239" s="456"/>
      <c r="EH239" s="456"/>
      <c r="EI239" s="456"/>
      <c r="EJ239" s="456"/>
      <c r="EK239" s="456"/>
      <c r="EL239" s="456"/>
      <c r="EM239" s="456"/>
      <c r="EN239" s="456"/>
      <c r="EO239" s="456"/>
      <c r="EP239" s="456"/>
      <c r="EQ239" s="456"/>
      <c r="ER239" s="456"/>
      <c r="ES239" s="456"/>
      <c r="ET239" s="456"/>
      <c r="EU239" s="456"/>
      <c r="EV239" s="456"/>
      <c r="EW239" s="456"/>
      <c r="EX239" s="456"/>
      <c r="EY239" s="456"/>
      <c r="EZ239" s="456"/>
      <c r="FA239" s="456"/>
      <c r="FB239" s="456"/>
      <c r="FC239" s="456"/>
      <c r="FD239" s="456"/>
      <c r="FE239" s="456"/>
      <c r="FF239" s="456"/>
      <c r="FG239" s="456"/>
      <c r="FH239" s="456"/>
      <c r="FI239" s="456"/>
      <c r="FJ239" s="456"/>
      <c r="FK239" s="456"/>
      <c r="FL239" s="456"/>
      <c r="FM239" s="456"/>
      <c r="FN239" s="456"/>
      <c r="FO239" s="456"/>
      <c r="FP239" s="456"/>
      <c r="FQ239" s="456"/>
      <c r="FR239" s="456"/>
      <c r="FS239" s="456"/>
      <c r="FT239" s="456"/>
      <c r="FU239" s="456"/>
      <c r="FV239" s="456"/>
      <c r="FW239" s="456"/>
      <c r="FX239" s="456"/>
      <c r="FY239" s="456"/>
      <c r="FZ239" s="456"/>
      <c r="GA239" s="456"/>
      <c r="GB239" s="456"/>
      <c r="GC239" s="456"/>
      <c r="GD239" s="456"/>
      <c r="GE239" s="456"/>
      <c r="GF239" s="456"/>
      <c r="GG239" s="456"/>
      <c r="GH239" s="456"/>
      <c r="GI239" s="456"/>
      <c r="GJ239" s="456"/>
      <c r="GK239" s="456"/>
      <c r="GL239" s="456"/>
      <c r="GM239" s="456"/>
      <c r="GN239" s="456"/>
      <c r="GO239" s="456"/>
      <c r="GP239" s="456"/>
      <c r="GQ239" s="456"/>
      <c r="GR239" s="456"/>
      <c r="GS239" s="456"/>
      <c r="GT239" s="456"/>
      <c r="GU239" s="456"/>
      <c r="GV239" s="456"/>
      <c r="GW239" s="456"/>
      <c r="GX239" s="456"/>
      <c r="GY239" s="456"/>
      <c r="GZ239" s="456"/>
      <c r="HA239" s="456"/>
      <c r="HB239" s="456"/>
      <c r="HC239" s="456"/>
      <c r="HD239" s="456"/>
      <c r="HE239" s="456"/>
      <c r="HF239" s="456"/>
      <c r="HG239" s="456"/>
      <c r="HH239" s="456"/>
      <c r="HI239" s="456"/>
      <c r="HJ239" s="456"/>
      <c r="HK239" s="456"/>
      <c r="HL239" s="456"/>
      <c r="HM239" s="456"/>
      <c r="HN239" s="456"/>
      <c r="HO239" s="456"/>
      <c r="HP239" s="456"/>
      <c r="HQ239" s="456"/>
      <c r="HR239" s="456"/>
      <c r="HS239" s="456"/>
      <c r="HT239" s="456"/>
      <c r="HU239" s="456"/>
      <c r="HV239" s="456"/>
      <c r="HW239" s="456"/>
      <c r="HX239" s="456"/>
      <c r="HY239" s="456"/>
      <c r="HZ239" s="456"/>
      <c r="IA239" s="456"/>
      <c r="IB239" s="456"/>
      <c r="IC239" s="456"/>
      <c r="ID239" s="456"/>
      <c r="IE239" s="456"/>
      <c r="IF239" s="456"/>
      <c r="IG239" s="456"/>
      <c r="IH239" s="456"/>
      <c r="II239" s="456"/>
      <c r="IJ239" s="456"/>
      <c r="IK239" s="456"/>
      <c r="IL239" s="456"/>
      <c r="IM239" s="456"/>
    </row>
    <row r="240" spans="6:247" x14ac:dyDescent="0.2">
      <c r="F240" s="456"/>
      <c r="G240" s="456"/>
      <c r="H240" s="456"/>
      <c r="I240" s="456"/>
      <c r="J240" s="456"/>
      <c r="K240" s="456"/>
      <c r="L240" s="456"/>
      <c r="M240" s="456"/>
      <c r="N240" s="456"/>
      <c r="O240" s="456"/>
      <c r="P240" s="456"/>
      <c r="Q240" s="456"/>
      <c r="R240" s="456"/>
      <c r="S240" s="456"/>
      <c r="T240" s="456"/>
      <c r="U240" s="456"/>
      <c r="V240" s="456"/>
      <c r="W240" s="456"/>
      <c r="X240" s="456"/>
      <c r="Y240" s="456"/>
      <c r="Z240" s="456"/>
      <c r="AA240" s="456"/>
      <c r="AB240" s="456"/>
      <c r="AC240" s="456"/>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6"/>
      <c r="AY240" s="456"/>
      <c r="AZ240" s="456"/>
      <c r="BA240" s="456"/>
      <c r="BB240" s="456"/>
      <c r="BC240" s="456"/>
      <c r="BD240" s="456"/>
      <c r="BE240" s="456"/>
      <c r="BF240" s="456"/>
      <c r="BG240" s="456"/>
      <c r="BH240" s="456"/>
      <c r="BI240" s="456"/>
      <c r="BJ240" s="456"/>
      <c r="BK240" s="456"/>
      <c r="BL240" s="456"/>
      <c r="BM240" s="456"/>
      <c r="BN240" s="456"/>
      <c r="BO240" s="456"/>
      <c r="BP240" s="456"/>
      <c r="BQ240" s="456"/>
      <c r="BR240" s="456"/>
      <c r="BS240" s="456"/>
      <c r="BT240" s="456"/>
      <c r="BU240" s="456"/>
      <c r="BV240" s="456"/>
      <c r="BW240" s="456"/>
      <c r="BX240" s="456"/>
      <c r="BY240" s="456"/>
      <c r="BZ240" s="456"/>
      <c r="CA240" s="456"/>
      <c r="CB240" s="456"/>
      <c r="CC240" s="456"/>
      <c r="CD240" s="456"/>
      <c r="CE240" s="456"/>
      <c r="CF240" s="456"/>
      <c r="CG240" s="456"/>
      <c r="CH240" s="456"/>
      <c r="CI240" s="456"/>
      <c r="CJ240" s="456"/>
      <c r="CK240" s="456"/>
      <c r="CL240" s="456"/>
      <c r="CM240" s="456"/>
      <c r="CN240" s="456"/>
      <c r="CO240" s="456"/>
      <c r="CP240" s="456"/>
      <c r="CQ240" s="456"/>
      <c r="CR240" s="456"/>
      <c r="CS240" s="456"/>
      <c r="CT240" s="456"/>
      <c r="CU240" s="456"/>
      <c r="CV240" s="456"/>
      <c r="CW240" s="456"/>
      <c r="CX240" s="456"/>
      <c r="CY240" s="456"/>
      <c r="CZ240" s="456"/>
      <c r="DA240" s="456"/>
      <c r="DB240" s="456"/>
      <c r="DC240" s="456"/>
      <c r="DD240" s="456"/>
      <c r="DE240" s="456"/>
      <c r="DF240" s="456"/>
      <c r="DG240" s="456"/>
      <c r="DH240" s="456"/>
      <c r="DI240" s="456"/>
      <c r="DJ240" s="456"/>
      <c r="DK240" s="456"/>
      <c r="DL240" s="456"/>
      <c r="DM240" s="456"/>
      <c r="DN240" s="456"/>
      <c r="DO240" s="456"/>
      <c r="DP240" s="456"/>
      <c r="DQ240" s="456"/>
      <c r="DR240" s="456"/>
      <c r="DS240" s="456"/>
      <c r="DT240" s="456"/>
      <c r="DU240" s="456"/>
      <c r="DV240" s="456"/>
      <c r="DW240" s="456"/>
      <c r="DX240" s="456"/>
      <c r="DY240" s="456"/>
      <c r="DZ240" s="456"/>
      <c r="EA240" s="456"/>
      <c r="EB240" s="456"/>
      <c r="EC240" s="456"/>
      <c r="ED240" s="456"/>
      <c r="EE240" s="456"/>
      <c r="EF240" s="456"/>
      <c r="EG240" s="456"/>
      <c r="EH240" s="456"/>
      <c r="EI240" s="456"/>
      <c r="EJ240" s="456"/>
      <c r="EK240" s="456"/>
      <c r="EL240" s="456"/>
      <c r="EM240" s="456"/>
      <c r="EN240" s="456"/>
      <c r="EO240" s="456"/>
      <c r="EP240" s="456"/>
      <c r="EQ240" s="456"/>
      <c r="ER240" s="456"/>
      <c r="ES240" s="456"/>
      <c r="ET240" s="456"/>
      <c r="EU240" s="456"/>
      <c r="EV240" s="456"/>
      <c r="EW240" s="456"/>
      <c r="EX240" s="456"/>
      <c r="EY240" s="456"/>
      <c r="EZ240" s="456"/>
      <c r="FA240" s="456"/>
      <c r="FB240" s="456"/>
      <c r="FC240" s="456"/>
      <c r="FD240" s="456"/>
      <c r="FE240" s="456"/>
      <c r="FF240" s="456"/>
      <c r="FG240" s="456"/>
      <c r="FH240" s="456"/>
      <c r="FI240" s="456"/>
      <c r="FJ240" s="456"/>
      <c r="FK240" s="456"/>
      <c r="FL240" s="456"/>
      <c r="FM240" s="456"/>
      <c r="FN240" s="456"/>
      <c r="FO240" s="456"/>
      <c r="FP240" s="456"/>
      <c r="FQ240" s="456"/>
      <c r="FR240" s="456"/>
      <c r="FS240" s="456"/>
      <c r="FT240" s="456"/>
      <c r="FU240" s="456"/>
      <c r="FV240" s="456"/>
      <c r="FW240" s="456"/>
      <c r="FX240" s="456"/>
      <c r="FY240" s="456"/>
      <c r="FZ240" s="456"/>
      <c r="GA240" s="456"/>
      <c r="GB240" s="456"/>
      <c r="GC240" s="456"/>
      <c r="GD240" s="456"/>
      <c r="GE240" s="456"/>
      <c r="GF240" s="456"/>
      <c r="GG240" s="456"/>
      <c r="GH240" s="456"/>
      <c r="GI240" s="456"/>
      <c r="GJ240" s="456"/>
      <c r="GK240" s="456"/>
      <c r="GL240" s="456"/>
      <c r="GM240" s="456"/>
      <c r="GN240" s="456"/>
      <c r="GO240" s="456"/>
      <c r="GP240" s="456"/>
      <c r="GQ240" s="456"/>
      <c r="GR240" s="456"/>
      <c r="GS240" s="456"/>
      <c r="GT240" s="456"/>
      <c r="GU240" s="456"/>
      <c r="GV240" s="456"/>
      <c r="GW240" s="456"/>
      <c r="GX240" s="456"/>
      <c r="GY240" s="456"/>
      <c r="GZ240" s="456"/>
      <c r="HA240" s="456"/>
      <c r="HB240" s="456"/>
      <c r="HC240" s="456"/>
      <c r="HD240" s="456"/>
      <c r="HE240" s="456"/>
      <c r="HF240" s="456"/>
      <c r="HG240" s="456"/>
      <c r="HH240" s="456"/>
      <c r="HI240" s="456"/>
      <c r="HJ240" s="456"/>
      <c r="HK240" s="456"/>
      <c r="HL240" s="456"/>
      <c r="HM240" s="456"/>
      <c r="HN240" s="456"/>
      <c r="HO240" s="456"/>
      <c r="HP240" s="456"/>
      <c r="HQ240" s="456"/>
      <c r="HR240" s="456"/>
      <c r="HS240" s="456"/>
      <c r="HT240" s="456"/>
      <c r="HU240" s="456"/>
      <c r="HV240" s="456"/>
      <c r="HW240" s="456"/>
      <c r="HX240" s="456"/>
      <c r="HY240" s="456"/>
      <c r="HZ240" s="456"/>
      <c r="IA240" s="456"/>
      <c r="IB240" s="456"/>
      <c r="IC240" s="456"/>
      <c r="ID240" s="456"/>
      <c r="IE240" s="456"/>
      <c r="IF240" s="456"/>
      <c r="IG240" s="456"/>
      <c r="IH240" s="456"/>
      <c r="II240" s="456"/>
      <c r="IJ240" s="456"/>
      <c r="IK240" s="456"/>
      <c r="IL240" s="456"/>
      <c r="IM240" s="456"/>
    </row>
    <row r="241" spans="6:247" x14ac:dyDescent="0.2">
      <c r="F241" s="456"/>
      <c r="G241" s="456"/>
      <c r="H241" s="456"/>
      <c r="I241" s="456"/>
      <c r="J241" s="456"/>
      <c r="K241" s="456"/>
      <c r="L241" s="456"/>
      <c r="M241" s="456"/>
      <c r="N241" s="456"/>
      <c r="O241" s="456"/>
      <c r="P241" s="456"/>
      <c r="Q241" s="456"/>
      <c r="R241" s="456"/>
      <c r="S241" s="456"/>
      <c r="T241" s="456"/>
      <c r="U241" s="456"/>
      <c r="V241" s="456"/>
      <c r="W241" s="456"/>
      <c r="X241" s="456"/>
      <c r="Y241" s="456"/>
      <c r="Z241" s="456"/>
      <c r="AA241" s="456"/>
      <c r="AB241" s="456"/>
      <c r="AC241" s="456"/>
      <c r="AD241" s="456"/>
      <c r="AE241" s="456"/>
      <c r="AF241" s="456"/>
      <c r="AG241" s="456"/>
      <c r="AH241" s="456"/>
      <c r="AI241" s="456"/>
      <c r="AJ241" s="456"/>
      <c r="AK241" s="456"/>
      <c r="AL241" s="456"/>
      <c r="AM241" s="456"/>
      <c r="AN241" s="456"/>
      <c r="AO241" s="456"/>
      <c r="AP241" s="456"/>
      <c r="AQ241" s="456"/>
      <c r="AR241" s="456"/>
      <c r="AS241" s="456"/>
      <c r="AT241" s="456"/>
      <c r="AU241" s="456"/>
      <c r="AV241" s="456"/>
      <c r="AW241" s="456"/>
      <c r="AX241" s="456"/>
      <c r="AY241" s="456"/>
      <c r="AZ241" s="456"/>
      <c r="BA241" s="456"/>
      <c r="BB241" s="456"/>
      <c r="BC241" s="456"/>
      <c r="BD241" s="456"/>
      <c r="BE241" s="456"/>
      <c r="BF241" s="456"/>
      <c r="BG241" s="456"/>
      <c r="BH241" s="456"/>
      <c r="BI241" s="456"/>
      <c r="BJ241" s="456"/>
      <c r="BK241" s="456"/>
      <c r="BL241" s="456"/>
      <c r="BM241" s="456"/>
      <c r="BN241" s="456"/>
      <c r="BO241" s="456"/>
      <c r="BP241" s="456"/>
      <c r="BQ241" s="456"/>
      <c r="BR241" s="456"/>
      <c r="BS241" s="456"/>
      <c r="BT241" s="456"/>
      <c r="BU241" s="456"/>
      <c r="BV241" s="456"/>
      <c r="BW241" s="456"/>
      <c r="BX241" s="456"/>
      <c r="BY241" s="456"/>
      <c r="BZ241" s="456"/>
      <c r="CA241" s="456"/>
      <c r="CB241" s="456"/>
      <c r="CC241" s="456"/>
      <c r="CD241" s="456"/>
      <c r="CE241" s="456"/>
      <c r="CF241" s="456"/>
      <c r="CG241" s="456"/>
      <c r="CH241" s="456"/>
      <c r="CI241" s="456"/>
      <c r="CJ241" s="456"/>
      <c r="CK241" s="456"/>
      <c r="CL241" s="456"/>
      <c r="CM241" s="456"/>
      <c r="CN241" s="456"/>
      <c r="CO241" s="456"/>
      <c r="CP241" s="456"/>
      <c r="CQ241" s="456"/>
      <c r="CR241" s="456"/>
      <c r="CS241" s="456"/>
      <c r="CT241" s="456"/>
      <c r="CU241" s="456"/>
      <c r="CV241" s="456"/>
      <c r="CW241" s="456"/>
      <c r="CX241" s="456"/>
      <c r="CY241" s="456"/>
      <c r="CZ241" s="456"/>
      <c r="DA241" s="456"/>
      <c r="DB241" s="456"/>
      <c r="DC241" s="456"/>
      <c r="DD241" s="456"/>
      <c r="DE241" s="456"/>
      <c r="DF241" s="456"/>
      <c r="DG241" s="456"/>
      <c r="DH241" s="456"/>
      <c r="DI241" s="456"/>
      <c r="DJ241" s="456"/>
      <c r="DK241" s="456"/>
      <c r="DL241" s="456"/>
      <c r="DM241" s="456"/>
      <c r="DN241" s="456"/>
      <c r="DO241" s="456"/>
      <c r="DP241" s="456"/>
      <c r="DQ241" s="456"/>
      <c r="DR241" s="456"/>
      <c r="DS241" s="456"/>
      <c r="DT241" s="456"/>
      <c r="DU241" s="456"/>
      <c r="DV241" s="456"/>
      <c r="DW241" s="456"/>
      <c r="DX241" s="456"/>
      <c r="DY241" s="456"/>
      <c r="DZ241" s="456"/>
      <c r="EA241" s="456"/>
      <c r="EB241" s="456"/>
      <c r="EC241" s="456"/>
      <c r="ED241" s="456"/>
      <c r="EE241" s="456"/>
      <c r="EF241" s="456"/>
      <c r="EG241" s="456"/>
      <c r="EH241" s="456"/>
      <c r="EI241" s="456"/>
      <c r="EJ241" s="456"/>
      <c r="EK241" s="456"/>
      <c r="EL241" s="456"/>
      <c r="EM241" s="456"/>
      <c r="EN241" s="456"/>
      <c r="EO241" s="456"/>
      <c r="EP241" s="456"/>
      <c r="EQ241" s="456"/>
      <c r="ER241" s="456"/>
      <c r="ES241" s="456"/>
      <c r="ET241" s="456"/>
      <c r="EU241" s="456"/>
      <c r="EV241" s="456"/>
      <c r="EW241" s="456"/>
      <c r="EX241" s="456"/>
      <c r="EY241" s="456"/>
      <c r="EZ241" s="456"/>
      <c r="FA241" s="456"/>
      <c r="FB241" s="456"/>
      <c r="FC241" s="456"/>
      <c r="FD241" s="456"/>
      <c r="FE241" s="456"/>
      <c r="FF241" s="456"/>
      <c r="FG241" s="456"/>
      <c r="FH241" s="456"/>
      <c r="FI241" s="456"/>
      <c r="FJ241" s="456"/>
      <c r="FK241" s="456"/>
      <c r="FL241" s="456"/>
      <c r="FM241" s="456"/>
      <c r="FN241" s="456"/>
      <c r="FO241" s="456"/>
      <c r="FP241" s="456"/>
      <c r="FQ241" s="456"/>
      <c r="FR241" s="456"/>
      <c r="FS241" s="456"/>
      <c r="FT241" s="456"/>
      <c r="FU241" s="456"/>
      <c r="FV241" s="456"/>
      <c r="FW241" s="456"/>
      <c r="FX241" s="456"/>
      <c r="FY241" s="456"/>
      <c r="FZ241" s="456"/>
      <c r="GA241" s="456"/>
      <c r="GB241" s="456"/>
      <c r="GC241" s="456"/>
      <c r="GD241" s="456"/>
      <c r="GE241" s="456"/>
      <c r="GF241" s="456"/>
      <c r="GG241" s="456"/>
      <c r="GH241" s="456"/>
      <c r="GI241" s="456"/>
      <c r="GJ241" s="456"/>
      <c r="GK241" s="456"/>
      <c r="GL241" s="456"/>
      <c r="GM241" s="456"/>
      <c r="GN241" s="456"/>
      <c r="GO241" s="456"/>
      <c r="GP241" s="456"/>
      <c r="GQ241" s="456"/>
      <c r="GR241" s="456"/>
      <c r="GS241" s="456"/>
      <c r="GT241" s="456"/>
      <c r="GU241" s="456"/>
      <c r="GV241" s="456"/>
      <c r="GW241" s="456"/>
      <c r="GX241" s="456"/>
      <c r="GY241" s="456"/>
      <c r="GZ241" s="456"/>
      <c r="HA241" s="456"/>
      <c r="HB241" s="456"/>
      <c r="HC241" s="456"/>
      <c r="HD241" s="456"/>
      <c r="HE241" s="456"/>
      <c r="HF241" s="456"/>
      <c r="HG241" s="456"/>
      <c r="HH241" s="456"/>
      <c r="HI241" s="456"/>
      <c r="HJ241" s="456"/>
      <c r="HK241" s="456"/>
      <c r="HL241" s="456"/>
      <c r="HM241" s="456"/>
      <c r="HN241" s="456"/>
      <c r="HO241" s="456"/>
      <c r="HP241" s="456"/>
      <c r="HQ241" s="456"/>
      <c r="HR241" s="456"/>
      <c r="HS241" s="456"/>
      <c r="HT241" s="456"/>
      <c r="HU241" s="456"/>
      <c r="HV241" s="456"/>
      <c r="HW241" s="456"/>
      <c r="HX241" s="456"/>
      <c r="HY241" s="456"/>
      <c r="HZ241" s="456"/>
      <c r="IA241" s="456"/>
      <c r="IB241" s="456"/>
      <c r="IC241" s="456"/>
      <c r="ID241" s="456"/>
      <c r="IE241" s="456"/>
      <c r="IF241" s="456"/>
      <c r="IG241" s="456"/>
      <c r="IH241" s="456"/>
      <c r="II241" s="456"/>
      <c r="IJ241" s="456"/>
      <c r="IK241" s="456"/>
      <c r="IL241" s="456"/>
      <c r="IM241" s="456"/>
    </row>
    <row r="242" spans="6:247" x14ac:dyDescent="0.2">
      <c r="F242" s="456"/>
      <c r="G242" s="456"/>
      <c r="H242" s="456"/>
      <c r="I242" s="456"/>
      <c r="J242" s="456"/>
      <c r="K242" s="456"/>
      <c r="L242" s="456"/>
      <c r="M242" s="456"/>
      <c r="N242" s="456"/>
      <c r="O242" s="456"/>
      <c r="P242" s="456"/>
      <c r="Q242" s="456"/>
      <c r="R242" s="456"/>
      <c r="S242" s="456"/>
      <c r="T242" s="456"/>
      <c r="U242" s="456"/>
      <c r="V242" s="456"/>
      <c r="W242" s="456"/>
      <c r="X242" s="456"/>
      <c r="Y242" s="456"/>
      <c r="Z242" s="456"/>
      <c r="AA242" s="456"/>
      <c r="AB242" s="456"/>
      <c r="AC242" s="456"/>
      <c r="AD242" s="456"/>
      <c r="AE242" s="456"/>
      <c r="AF242" s="456"/>
      <c r="AG242" s="456"/>
      <c r="AH242" s="456"/>
      <c r="AI242" s="456"/>
      <c r="AJ242" s="456"/>
      <c r="AK242" s="456"/>
      <c r="AL242" s="456"/>
      <c r="AM242" s="456"/>
      <c r="AN242" s="456"/>
      <c r="AO242" s="456"/>
      <c r="AP242" s="456"/>
      <c r="AQ242" s="456"/>
      <c r="AR242" s="456"/>
      <c r="AS242" s="456"/>
      <c r="AT242" s="456"/>
      <c r="AU242" s="456"/>
      <c r="AV242" s="456"/>
      <c r="AW242" s="456"/>
      <c r="AX242" s="456"/>
      <c r="AY242" s="456"/>
      <c r="AZ242" s="456"/>
      <c r="BA242" s="456"/>
      <c r="BB242" s="456"/>
      <c r="BC242" s="456"/>
      <c r="BD242" s="456"/>
      <c r="BE242" s="456"/>
      <c r="BF242" s="456"/>
      <c r="BG242" s="456"/>
      <c r="BH242" s="456"/>
      <c r="BI242" s="456"/>
      <c r="BJ242" s="456"/>
      <c r="BK242" s="456"/>
      <c r="BL242" s="456"/>
      <c r="BM242" s="456"/>
      <c r="BN242" s="456"/>
      <c r="BO242" s="456"/>
      <c r="BP242" s="456"/>
      <c r="BQ242" s="456"/>
      <c r="BR242" s="456"/>
      <c r="BS242" s="456"/>
      <c r="BT242" s="456"/>
      <c r="BU242" s="456"/>
      <c r="BV242" s="456"/>
      <c r="BW242" s="456"/>
      <c r="BX242" s="456"/>
      <c r="BY242" s="456"/>
      <c r="BZ242" s="456"/>
      <c r="CA242" s="456"/>
      <c r="CB242" s="456"/>
      <c r="CC242" s="456"/>
      <c r="CD242" s="456"/>
      <c r="CE242" s="456"/>
      <c r="CF242" s="456"/>
      <c r="CG242" s="456"/>
      <c r="CH242" s="456"/>
      <c r="CI242" s="456"/>
      <c r="CJ242" s="456"/>
      <c r="CK242" s="456"/>
      <c r="CL242" s="456"/>
      <c r="CM242" s="456"/>
      <c r="CN242" s="456"/>
      <c r="CO242" s="456"/>
      <c r="CP242" s="456"/>
      <c r="CQ242" s="456"/>
      <c r="CR242" s="456"/>
      <c r="CS242" s="456"/>
      <c r="CT242" s="456"/>
      <c r="CU242" s="456"/>
      <c r="CV242" s="456"/>
      <c r="CW242" s="456"/>
      <c r="CX242" s="456"/>
      <c r="CY242" s="456"/>
      <c r="CZ242" s="456"/>
      <c r="DA242" s="456"/>
      <c r="DB242" s="456"/>
      <c r="DC242" s="456"/>
      <c r="DD242" s="456"/>
      <c r="DE242" s="456"/>
      <c r="DF242" s="456"/>
      <c r="DG242" s="456"/>
      <c r="DH242" s="456"/>
      <c r="DI242" s="456"/>
      <c r="DJ242" s="456"/>
      <c r="DK242" s="456"/>
      <c r="DL242" s="456"/>
      <c r="DM242" s="456"/>
      <c r="DN242" s="456"/>
      <c r="DO242" s="456"/>
      <c r="DP242" s="456"/>
      <c r="DQ242" s="456"/>
      <c r="DR242" s="456"/>
      <c r="DS242" s="456"/>
      <c r="DT242" s="456"/>
      <c r="DU242" s="456"/>
      <c r="DV242" s="456"/>
      <c r="DW242" s="456"/>
      <c r="DX242" s="456"/>
      <c r="DY242" s="456"/>
      <c r="DZ242" s="456"/>
      <c r="EA242" s="456"/>
      <c r="EB242" s="456"/>
      <c r="EC242" s="456"/>
      <c r="ED242" s="456"/>
      <c r="EE242" s="456"/>
      <c r="EF242" s="456"/>
      <c r="EG242" s="456"/>
      <c r="EH242" s="456"/>
      <c r="EI242" s="456"/>
      <c r="EJ242" s="456"/>
      <c r="EK242" s="456"/>
      <c r="EL242" s="456"/>
      <c r="EM242" s="456"/>
      <c r="EN242" s="456"/>
      <c r="EO242" s="456"/>
      <c r="EP242" s="456"/>
      <c r="EQ242" s="456"/>
      <c r="ER242" s="456"/>
      <c r="ES242" s="456"/>
      <c r="ET242" s="456"/>
      <c r="EU242" s="456"/>
      <c r="EV242" s="456"/>
      <c r="EW242" s="456"/>
      <c r="EX242" s="456"/>
      <c r="EY242" s="456"/>
      <c r="EZ242" s="456"/>
      <c r="FA242" s="456"/>
      <c r="FB242" s="456"/>
      <c r="FC242" s="456"/>
      <c r="FD242" s="456"/>
      <c r="FE242" s="456"/>
      <c r="FF242" s="456"/>
      <c r="FG242" s="456"/>
      <c r="FH242" s="456"/>
      <c r="FI242" s="456"/>
      <c r="FJ242" s="456"/>
      <c r="FK242" s="456"/>
      <c r="FL242" s="456"/>
      <c r="FM242" s="456"/>
      <c r="FN242" s="456"/>
      <c r="FO242" s="456"/>
      <c r="FP242" s="456"/>
      <c r="FQ242" s="456"/>
      <c r="FR242" s="456"/>
      <c r="FS242" s="456"/>
      <c r="FT242" s="456"/>
      <c r="FU242" s="456"/>
      <c r="FV242" s="456"/>
      <c r="FW242" s="456"/>
      <c r="FX242" s="456"/>
      <c r="FY242" s="456"/>
      <c r="FZ242" s="456"/>
      <c r="GA242" s="456"/>
      <c r="GB242" s="456"/>
      <c r="GC242" s="456"/>
      <c r="GD242" s="456"/>
      <c r="GE242" s="456"/>
      <c r="GF242" s="456"/>
      <c r="GG242" s="456"/>
      <c r="GH242" s="456"/>
      <c r="GI242" s="456"/>
      <c r="GJ242" s="456"/>
      <c r="GK242" s="456"/>
      <c r="GL242" s="456"/>
      <c r="GM242" s="456"/>
      <c r="GN242" s="456"/>
      <c r="GO242" s="456"/>
      <c r="GP242" s="456"/>
      <c r="GQ242" s="456"/>
      <c r="GR242" s="456"/>
      <c r="GS242" s="456"/>
      <c r="GT242" s="456"/>
      <c r="GU242" s="456"/>
      <c r="GV242" s="456"/>
      <c r="GW242" s="456"/>
      <c r="GX242" s="456"/>
      <c r="GY242" s="456"/>
      <c r="GZ242" s="456"/>
      <c r="HA242" s="456"/>
      <c r="HB242" s="456"/>
      <c r="HC242" s="456"/>
      <c r="HD242" s="456"/>
      <c r="HE242" s="456"/>
      <c r="HF242" s="456"/>
      <c r="HG242" s="456"/>
      <c r="HH242" s="456"/>
      <c r="HI242" s="456"/>
      <c r="HJ242" s="456"/>
      <c r="HK242" s="456"/>
      <c r="HL242" s="456"/>
      <c r="HM242" s="456"/>
      <c r="HN242" s="456"/>
      <c r="HO242" s="456"/>
      <c r="HP242" s="456"/>
      <c r="HQ242" s="456"/>
      <c r="HR242" s="456"/>
      <c r="HS242" s="456"/>
      <c r="HT242" s="456"/>
      <c r="HU242" s="456"/>
      <c r="HV242" s="456"/>
      <c r="HW242" s="456"/>
      <c r="HX242" s="456"/>
      <c r="HY242" s="456"/>
      <c r="HZ242" s="456"/>
      <c r="IA242" s="456"/>
      <c r="IB242" s="456"/>
      <c r="IC242" s="456"/>
      <c r="ID242" s="456"/>
      <c r="IE242" s="456"/>
      <c r="IF242" s="456"/>
      <c r="IG242" s="456"/>
      <c r="IH242" s="456"/>
      <c r="II242" s="456"/>
      <c r="IJ242" s="456"/>
      <c r="IK242" s="456"/>
      <c r="IL242" s="456"/>
      <c r="IM242" s="456"/>
    </row>
    <row r="243" spans="6:247" x14ac:dyDescent="0.2">
      <c r="F243" s="456"/>
      <c r="G243" s="456"/>
      <c r="H243" s="456"/>
      <c r="I243" s="456"/>
      <c r="J243" s="456"/>
      <c r="K243" s="456"/>
      <c r="L243" s="456"/>
      <c r="M243" s="456"/>
      <c r="N243" s="456"/>
      <c r="O243" s="456"/>
      <c r="P243" s="456"/>
      <c r="Q243" s="456"/>
      <c r="R243" s="456"/>
      <c r="S243" s="456"/>
      <c r="T243" s="456"/>
      <c r="U243" s="456"/>
      <c r="V243" s="456"/>
      <c r="W243" s="456"/>
      <c r="X243" s="456"/>
      <c r="Y243" s="456"/>
      <c r="Z243" s="456"/>
      <c r="AA243" s="456"/>
      <c r="AB243" s="456"/>
      <c r="AC243" s="456"/>
      <c r="AD243" s="456"/>
      <c r="AE243" s="456"/>
      <c r="AF243" s="456"/>
      <c r="AG243" s="456"/>
      <c r="AH243" s="456"/>
      <c r="AI243" s="456"/>
      <c r="AJ243" s="456"/>
      <c r="AK243" s="456"/>
      <c r="AL243" s="456"/>
      <c r="AM243" s="456"/>
      <c r="AN243" s="456"/>
      <c r="AO243" s="456"/>
      <c r="AP243" s="456"/>
      <c r="AQ243" s="456"/>
      <c r="AR243" s="456"/>
      <c r="AS243" s="456"/>
      <c r="AT243" s="456"/>
      <c r="AU243" s="456"/>
      <c r="AV243" s="456"/>
      <c r="AW243" s="456"/>
      <c r="AX243" s="456"/>
      <c r="AY243" s="456"/>
      <c r="AZ243" s="456"/>
      <c r="BA243" s="456"/>
      <c r="BB243" s="456"/>
      <c r="BC243" s="456"/>
      <c r="BD243" s="456"/>
      <c r="BE243" s="456"/>
      <c r="BF243" s="456"/>
      <c r="BG243" s="456"/>
      <c r="BH243" s="456"/>
      <c r="BI243" s="456"/>
      <c r="BJ243" s="456"/>
      <c r="BK243" s="456"/>
      <c r="BL243" s="456"/>
      <c r="BM243" s="456"/>
      <c r="BN243" s="456"/>
      <c r="BO243" s="456"/>
      <c r="BP243" s="456"/>
      <c r="BQ243" s="456"/>
      <c r="BR243" s="456"/>
      <c r="BS243" s="456"/>
      <c r="BT243" s="456"/>
      <c r="BU243" s="456"/>
      <c r="BV243" s="456"/>
      <c r="BW243" s="456"/>
      <c r="BX243" s="456"/>
      <c r="BY243" s="456"/>
      <c r="BZ243" s="456"/>
      <c r="CA243" s="456"/>
      <c r="CB243" s="456"/>
      <c r="CC243" s="456"/>
      <c r="CD243" s="456"/>
      <c r="CE243" s="456"/>
      <c r="CF243" s="456"/>
      <c r="CG243" s="456"/>
      <c r="CH243" s="456"/>
      <c r="CI243" s="456"/>
      <c r="CJ243" s="456"/>
      <c r="CK243" s="456"/>
      <c r="CL243" s="456"/>
      <c r="CM243" s="456"/>
      <c r="CN243" s="456"/>
      <c r="CO243" s="456"/>
      <c r="CP243" s="456"/>
      <c r="CQ243" s="456"/>
      <c r="CR243" s="456"/>
      <c r="CS243" s="456"/>
      <c r="CT243" s="456"/>
      <c r="CU243" s="456"/>
      <c r="CV243" s="456"/>
      <c r="CW243" s="456"/>
      <c r="CX243" s="456"/>
      <c r="CY243" s="456"/>
      <c r="CZ243" s="456"/>
      <c r="DA243" s="456"/>
      <c r="DB243" s="456"/>
      <c r="DC243" s="456"/>
      <c r="DD243" s="456"/>
      <c r="DE243" s="456"/>
      <c r="DF243" s="456"/>
      <c r="DG243" s="456"/>
      <c r="DH243" s="456"/>
      <c r="DI243" s="456"/>
      <c r="DJ243" s="456"/>
      <c r="DK243" s="456"/>
      <c r="DL243" s="456"/>
      <c r="DM243" s="456"/>
      <c r="DN243" s="456"/>
      <c r="DO243" s="456"/>
      <c r="DP243" s="456"/>
      <c r="DQ243" s="456"/>
      <c r="DR243" s="456"/>
      <c r="DS243" s="456"/>
      <c r="DT243" s="456"/>
      <c r="DU243" s="456"/>
      <c r="DV243" s="456"/>
      <c r="DW243" s="456"/>
      <c r="DX243" s="456"/>
      <c r="DY243" s="456"/>
      <c r="DZ243" s="456"/>
      <c r="EA243" s="456"/>
      <c r="EB243" s="456"/>
      <c r="EC243" s="456"/>
      <c r="ED243" s="456"/>
      <c r="EE243" s="456"/>
      <c r="EF243" s="456"/>
      <c r="EG243" s="456"/>
      <c r="EH243" s="456"/>
      <c r="EI243" s="456"/>
      <c r="EJ243" s="456"/>
      <c r="EK243" s="456"/>
      <c r="EL243" s="456"/>
      <c r="EM243" s="456"/>
      <c r="EN243" s="456"/>
      <c r="EO243" s="456"/>
      <c r="EP243" s="456"/>
      <c r="EQ243" s="456"/>
      <c r="ER243" s="456"/>
      <c r="ES243" s="456"/>
      <c r="ET243" s="456"/>
      <c r="EU243" s="456"/>
      <c r="EV243" s="456"/>
      <c r="EW243" s="456"/>
      <c r="EX243" s="456"/>
      <c r="EY243" s="456"/>
      <c r="EZ243" s="456"/>
      <c r="FA243" s="456"/>
      <c r="FB243" s="456"/>
      <c r="FC243" s="456"/>
      <c r="FD243" s="456"/>
      <c r="FE243" s="456"/>
      <c r="FF243" s="456"/>
      <c r="FG243" s="456"/>
      <c r="FH243" s="456"/>
      <c r="FI243" s="456"/>
      <c r="FJ243" s="456"/>
      <c r="FK243" s="456"/>
      <c r="FL243" s="456"/>
      <c r="FM243" s="456"/>
      <c r="FN243" s="456"/>
      <c r="FO243" s="456"/>
      <c r="FP243" s="456"/>
      <c r="FQ243" s="456"/>
      <c r="FR243" s="456"/>
      <c r="FS243" s="456"/>
      <c r="FT243" s="456"/>
      <c r="FU243" s="456"/>
      <c r="FV243" s="456"/>
      <c r="FW243" s="456"/>
      <c r="FX243" s="456"/>
      <c r="FY243" s="456"/>
      <c r="FZ243" s="456"/>
      <c r="GA243" s="456"/>
      <c r="GB243" s="456"/>
      <c r="GC243" s="456"/>
      <c r="GD243" s="456"/>
      <c r="GE243" s="456"/>
      <c r="GF243" s="456"/>
      <c r="GG243" s="456"/>
      <c r="GH243" s="456"/>
      <c r="GI243" s="456"/>
      <c r="GJ243" s="456"/>
      <c r="GK243" s="456"/>
      <c r="GL243" s="456"/>
      <c r="GM243" s="456"/>
      <c r="GN243" s="456"/>
      <c r="GO243" s="456"/>
      <c r="GP243" s="456"/>
      <c r="GQ243" s="456"/>
      <c r="GR243" s="456"/>
      <c r="GS243" s="456"/>
      <c r="GT243" s="456"/>
      <c r="GU243" s="456"/>
      <c r="GV243" s="456"/>
      <c r="GW243" s="456"/>
      <c r="GX243" s="456"/>
      <c r="GY243" s="456"/>
      <c r="GZ243" s="456"/>
      <c r="HA243" s="456"/>
      <c r="HB243" s="456"/>
      <c r="HC243" s="456"/>
      <c r="HD243" s="456"/>
      <c r="HE243" s="456"/>
      <c r="HF243" s="456"/>
      <c r="HG243" s="456"/>
      <c r="HH243" s="456"/>
      <c r="HI243" s="456"/>
      <c r="HJ243" s="456"/>
      <c r="HK243" s="456"/>
      <c r="HL243" s="456"/>
      <c r="HM243" s="456"/>
      <c r="HN243" s="456"/>
      <c r="HO243" s="456"/>
      <c r="HP243" s="456"/>
      <c r="HQ243" s="456"/>
      <c r="HR243" s="456"/>
      <c r="HS243" s="456"/>
      <c r="HT243" s="456"/>
      <c r="HU243" s="456"/>
      <c r="HV243" s="456"/>
      <c r="HW243" s="456"/>
      <c r="HX243" s="456"/>
      <c r="HY243" s="456"/>
      <c r="HZ243" s="456"/>
      <c r="IA243" s="456"/>
      <c r="IB243" s="456"/>
      <c r="IC243" s="456"/>
      <c r="ID243" s="456"/>
      <c r="IE243" s="456"/>
      <c r="IF243" s="456"/>
      <c r="IG243" s="456"/>
      <c r="IH243" s="456"/>
      <c r="II243" s="456"/>
      <c r="IJ243" s="456"/>
      <c r="IK243" s="456"/>
      <c r="IL243" s="456"/>
      <c r="IM243" s="456"/>
    </row>
    <row r="244" spans="6:247" x14ac:dyDescent="0.2">
      <c r="F244" s="456"/>
      <c r="G244" s="456"/>
      <c r="H244" s="456"/>
      <c r="I244" s="456"/>
      <c r="J244" s="456"/>
      <c r="K244" s="456"/>
      <c r="L244" s="456"/>
      <c r="M244" s="456"/>
      <c r="N244" s="456"/>
      <c r="O244" s="456"/>
      <c r="P244" s="456"/>
      <c r="Q244" s="456"/>
      <c r="R244" s="456"/>
      <c r="S244" s="456"/>
      <c r="T244" s="456"/>
      <c r="U244" s="456"/>
      <c r="V244" s="456"/>
      <c r="W244" s="456"/>
      <c r="X244" s="456"/>
      <c r="Y244" s="456"/>
      <c r="Z244" s="456"/>
      <c r="AA244" s="456"/>
      <c r="AB244" s="456"/>
      <c r="AC244" s="456"/>
      <c r="AD244" s="456"/>
      <c r="AE244" s="456"/>
      <c r="AF244" s="456"/>
      <c r="AG244" s="456"/>
      <c r="AH244" s="456"/>
      <c r="AI244" s="456"/>
      <c r="AJ244" s="456"/>
      <c r="AK244" s="456"/>
      <c r="AL244" s="456"/>
      <c r="AM244" s="456"/>
      <c r="AN244" s="456"/>
      <c r="AO244" s="456"/>
      <c r="AP244" s="456"/>
      <c r="AQ244" s="456"/>
      <c r="AR244" s="456"/>
      <c r="AS244" s="456"/>
      <c r="AT244" s="456"/>
      <c r="AU244" s="456"/>
      <c r="AV244" s="456"/>
      <c r="AW244" s="456"/>
      <c r="AX244" s="456"/>
      <c r="AY244" s="456"/>
      <c r="AZ244" s="456"/>
      <c r="BA244" s="456"/>
      <c r="BB244" s="456"/>
      <c r="BC244" s="456"/>
      <c r="BD244" s="456"/>
      <c r="BE244" s="456"/>
      <c r="BF244" s="456"/>
      <c r="BG244" s="456"/>
      <c r="BH244" s="456"/>
      <c r="BI244" s="456"/>
      <c r="BJ244" s="456"/>
      <c r="BK244" s="456"/>
      <c r="BL244" s="456"/>
      <c r="BM244" s="456"/>
      <c r="BN244" s="456"/>
      <c r="BO244" s="456"/>
      <c r="BP244" s="456"/>
      <c r="BQ244" s="456"/>
      <c r="BR244" s="456"/>
      <c r="BS244" s="456"/>
      <c r="BT244" s="456"/>
      <c r="BU244" s="456"/>
      <c r="BV244" s="456"/>
      <c r="BW244" s="456"/>
      <c r="BX244" s="456"/>
      <c r="BY244" s="456"/>
      <c r="BZ244" s="456"/>
      <c r="CA244" s="456"/>
      <c r="CB244" s="456"/>
      <c r="CC244" s="456"/>
      <c r="CD244" s="456"/>
      <c r="CE244" s="456"/>
      <c r="CF244" s="456"/>
      <c r="CG244" s="456"/>
      <c r="CH244" s="456"/>
      <c r="CI244" s="456"/>
      <c r="CJ244" s="456"/>
      <c r="CK244" s="456"/>
      <c r="CL244" s="456"/>
      <c r="CM244" s="456"/>
      <c r="CN244" s="456"/>
      <c r="CO244" s="456"/>
      <c r="CP244" s="456"/>
      <c r="CQ244" s="456"/>
      <c r="CR244" s="456"/>
      <c r="CS244" s="456"/>
      <c r="CT244" s="456"/>
      <c r="CU244" s="456"/>
      <c r="CV244" s="456"/>
      <c r="CW244" s="456"/>
      <c r="CX244" s="456"/>
      <c r="CY244" s="456"/>
      <c r="CZ244" s="456"/>
      <c r="DA244" s="456"/>
      <c r="DB244" s="456"/>
      <c r="DC244" s="456"/>
      <c r="DD244" s="456"/>
      <c r="DE244" s="456"/>
      <c r="DF244" s="456"/>
      <c r="DG244" s="456"/>
      <c r="DH244" s="456"/>
      <c r="DI244" s="456"/>
      <c r="DJ244" s="456"/>
      <c r="DK244" s="456"/>
      <c r="DL244" s="456"/>
      <c r="DM244" s="456"/>
      <c r="DN244" s="456"/>
      <c r="DO244" s="456"/>
      <c r="DP244" s="456"/>
      <c r="DQ244" s="456"/>
      <c r="DR244" s="456"/>
      <c r="DS244" s="456"/>
      <c r="DT244" s="456"/>
      <c r="DU244" s="456"/>
      <c r="DV244" s="456"/>
      <c r="DW244" s="456"/>
      <c r="DX244" s="456"/>
      <c r="DY244" s="456"/>
      <c r="DZ244" s="456"/>
      <c r="EA244" s="456"/>
      <c r="EB244" s="456"/>
      <c r="EC244" s="456"/>
      <c r="ED244" s="456"/>
      <c r="EE244" s="456"/>
      <c r="EF244" s="456"/>
      <c r="EG244" s="456"/>
      <c r="EH244" s="456"/>
      <c r="EI244" s="456"/>
      <c r="EJ244" s="456"/>
      <c r="EK244" s="456"/>
      <c r="EL244" s="456"/>
      <c r="EM244" s="456"/>
      <c r="EN244" s="456"/>
      <c r="EO244" s="456"/>
      <c r="EP244" s="456"/>
      <c r="EQ244" s="456"/>
      <c r="ER244" s="456"/>
      <c r="ES244" s="456"/>
      <c r="ET244" s="456"/>
      <c r="EU244" s="456"/>
      <c r="EV244" s="456"/>
      <c r="EW244" s="456"/>
      <c r="EX244" s="456"/>
      <c r="EY244" s="456"/>
      <c r="EZ244" s="456"/>
      <c r="FA244" s="456"/>
      <c r="FB244" s="456"/>
      <c r="FC244" s="456"/>
      <c r="FD244" s="456"/>
      <c r="FE244" s="456"/>
      <c r="FF244" s="456"/>
      <c r="FG244" s="456"/>
      <c r="FH244" s="456"/>
      <c r="FI244" s="456"/>
      <c r="FJ244" s="456"/>
      <c r="FK244" s="456"/>
      <c r="FL244" s="456"/>
      <c r="FM244" s="456"/>
      <c r="FN244" s="456"/>
      <c r="FO244" s="456"/>
      <c r="FP244" s="456"/>
      <c r="FQ244" s="456"/>
      <c r="FR244" s="456"/>
      <c r="FS244" s="456"/>
      <c r="FT244" s="456"/>
      <c r="FU244" s="456"/>
      <c r="FV244" s="456"/>
      <c r="FW244" s="456"/>
      <c r="FX244" s="456"/>
      <c r="FY244" s="456"/>
      <c r="FZ244" s="456"/>
      <c r="GA244" s="456"/>
      <c r="GB244" s="456"/>
      <c r="GC244" s="456"/>
      <c r="GD244" s="456"/>
      <c r="GE244" s="456"/>
      <c r="GF244" s="456"/>
      <c r="GG244" s="456"/>
      <c r="GH244" s="456"/>
      <c r="GI244" s="456"/>
      <c r="GJ244" s="456"/>
      <c r="GK244" s="456"/>
      <c r="GL244" s="456"/>
      <c r="GM244" s="456"/>
      <c r="GN244" s="456"/>
      <c r="GO244" s="456"/>
      <c r="GP244" s="456"/>
      <c r="GQ244" s="456"/>
      <c r="GR244" s="456"/>
      <c r="GS244" s="456"/>
      <c r="GT244" s="456"/>
      <c r="GU244" s="456"/>
      <c r="GV244" s="456"/>
      <c r="GW244" s="456"/>
      <c r="GX244" s="456"/>
      <c r="GY244" s="456"/>
      <c r="GZ244" s="456"/>
      <c r="HA244" s="456"/>
      <c r="HB244" s="456"/>
      <c r="HC244" s="456"/>
      <c r="HD244" s="456"/>
      <c r="HE244" s="456"/>
      <c r="HF244" s="456"/>
      <c r="HG244" s="456"/>
      <c r="HH244" s="456"/>
      <c r="HI244" s="456"/>
      <c r="HJ244" s="456"/>
      <c r="HK244" s="456"/>
      <c r="HL244" s="456"/>
      <c r="HM244" s="456"/>
      <c r="HN244" s="456"/>
      <c r="HO244" s="456"/>
      <c r="HP244" s="456"/>
      <c r="HQ244" s="456"/>
      <c r="HR244" s="456"/>
      <c r="HS244" s="456"/>
      <c r="HT244" s="456"/>
      <c r="HU244" s="456"/>
      <c r="HV244" s="456"/>
      <c r="HW244" s="456"/>
      <c r="HX244" s="456"/>
      <c r="HY244" s="456"/>
      <c r="HZ244" s="456"/>
      <c r="IA244" s="456"/>
      <c r="IB244" s="456"/>
      <c r="IC244" s="456"/>
      <c r="ID244" s="456"/>
      <c r="IE244" s="456"/>
      <c r="IF244" s="456"/>
      <c r="IG244" s="456"/>
      <c r="IH244" s="456"/>
      <c r="II244" s="456"/>
      <c r="IJ244" s="456"/>
      <c r="IK244" s="456"/>
      <c r="IL244" s="456"/>
      <c r="IM244" s="456"/>
    </row>
    <row r="245" spans="6:247" x14ac:dyDescent="0.2">
      <c r="F245" s="456"/>
      <c r="G245" s="456"/>
      <c r="H245" s="456"/>
      <c r="I245" s="456"/>
      <c r="J245" s="456"/>
      <c r="K245" s="456"/>
      <c r="L245" s="456"/>
      <c r="M245" s="456"/>
      <c r="N245" s="456"/>
      <c r="O245" s="456"/>
      <c r="P245" s="456"/>
      <c r="Q245" s="456"/>
      <c r="R245" s="456"/>
      <c r="S245" s="456"/>
      <c r="T245" s="456"/>
      <c r="U245" s="456"/>
      <c r="V245" s="456"/>
      <c r="W245" s="456"/>
      <c r="X245" s="456"/>
      <c r="Y245" s="456"/>
      <c r="Z245" s="456"/>
      <c r="AA245" s="456"/>
      <c r="AB245" s="456"/>
      <c r="AC245" s="456"/>
      <c r="AD245" s="456"/>
      <c r="AE245" s="456"/>
      <c r="AF245" s="456"/>
      <c r="AG245" s="456"/>
      <c r="AH245" s="456"/>
      <c r="AI245" s="456"/>
      <c r="AJ245" s="456"/>
      <c r="AK245" s="456"/>
      <c r="AL245" s="456"/>
      <c r="AM245" s="456"/>
      <c r="AN245" s="456"/>
      <c r="AO245" s="456"/>
      <c r="AP245" s="456"/>
      <c r="AQ245" s="456"/>
      <c r="AR245" s="456"/>
      <c r="AS245" s="456"/>
      <c r="AT245" s="456"/>
      <c r="AU245" s="456"/>
      <c r="AV245" s="456"/>
      <c r="AW245" s="456"/>
      <c r="AX245" s="456"/>
      <c r="AY245" s="456"/>
      <c r="AZ245" s="456"/>
      <c r="BA245" s="456"/>
      <c r="BB245" s="456"/>
      <c r="BC245" s="456"/>
      <c r="BD245" s="456"/>
      <c r="BE245" s="456"/>
      <c r="BF245" s="456"/>
      <c r="BG245" s="456"/>
      <c r="BH245" s="456"/>
      <c r="BI245" s="456"/>
      <c r="BJ245" s="456"/>
      <c r="BK245" s="456"/>
      <c r="BL245" s="456"/>
      <c r="BM245" s="456"/>
      <c r="BN245" s="456"/>
      <c r="BO245" s="456"/>
      <c r="BP245" s="456"/>
      <c r="BQ245" s="456"/>
      <c r="BR245" s="456"/>
      <c r="BS245" s="456"/>
      <c r="BT245" s="456"/>
      <c r="BU245" s="456"/>
      <c r="BV245" s="456"/>
      <c r="BW245" s="456"/>
      <c r="BX245" s="456"/>
      <c r="BY245" s="456"/>
      <c r="BZ245" s="456"/>
      <c r="CA245" s="456"/>
      <c r="CB245" s="456"/>
      <c r="CC245" s="456"/>
      <c r="CD245" s="456"/>
      <c r="CE245" s="456"/>
      <c r="CF245" s="456"/>
      <c r="CG245" s="456"/>
      <c r="CH245" s="456"/>
      <c r="CI245" s="456"/>
      <c r="CJ245" s="456"/>
      <c r="CK245" s="456"/>
      <c r="CL245" s="456"/>
      <c r="CM245" s="456"/>
      <c r="CN245" s="456"/>
      <c r="CO245" s="456"/>
      <c r="CP245" s="456"/>
      <c r="CQ245" s="456"/>
      <c r="CR245" s="456"/>
      <c r="CS245" s="456"/>
      <c r="CT245" s="456"/>
      <c r="CU245" s="456"/>
      <c r="CV245" s="456"/>
      <c r="CW245" s="456"/>
      <c r="CX245" s="456"/>
      <c r="CY245" s="456"/>
      <c r="CZ245" s="456"/>
      <c r="DA245" s="456"/>
      <c r="DB245" s="456"/>
      <c r="DC245" s="456"/>
      <c r="DD245" s="456"/>
      <c r="DE245" s="456"/>
      <c r="DF245" s="456"/>
      <c r="DG245" s="456"/>
      <c r="DH245" s="456"/>
      <c r="DI245" s="456"/>
      <c r="DJ245" s="456"/>
      <c r="DK245" s="456"/>
      <c r="DL245" s="456"/>
      <c r="DM245" s="456"/>
      <c r="DN245" s="456"/>
      <c r="DO245" s="456"/>
      <c r="DP245" s="456"/>
      <c r="DQ245" s="456"/>
      <c r="DR245" s="456"/>
      <c r="DS245" s="456"/>
      <c r="DT245" s="456"/>
      <c r="DU245" s="456"/>
      <c r="DV245" s="456"/>
      <c r="DW245" s="456"/>
      <c r="DX245" s="456"/>
      <c r="DY245" s="456"/>
      <c r="DZ245" s="456"/>
      <c r="EA245" s="456"/>
      <c r="EB245" s="456"/>
      <c r="EC245" s="456"/>
      <c r="ED245" s="456"/>
      <c r="EE245" s="456"/>
      <c r="EF245" s="456"/>
      <c r="EG245" s="456"/>
      <c r="EH245" s="456"/>
      <c r="EI245" s="456"/>
      <c r="EJ245" s="456"/>
      <c r="EK245" s="456"/>
      <c r="EL245" s="456"/>
      <c r="EM245" s="456"/>
      <c r="EN245" s="456"/>
      <c r="EO245" s="456"/>
      <c r="EP245" s="456"/>
      <c r="EQ245" s="456"/>
      <c r="ER245" s="456"/>
      <c r="ES245" s="456"/>
      <c r="ET245" s="456"/>
      <c r="EU245" s="456"/>
      <c r="EV245" s="456"/>
      <c r="EW245" s="456"/>
      <c r="EX245" s="456"/>
      <c r="EY245" s="456"/>
      <c r="EZ245" s="456"/>
      <c r="FA245" s="456"/>
      <c r="FB245" s="456"/>
      <c r="FC245" s="456"/>
      <c r="FD245" s="456"/>
      <c r="FE245" s="456"/>
      <c r="FF245" s="456"/>
      <c r="FG245" s="456"/>
      <c r="FH245" s="456"/>
      <c r="FI245" s="456"/>
      <c r="FJ245" s="456"/>
      <c r="FK245" s="456"/>
      <c r="FL245" s="456"/>
      <c r="FM245" s="456"/>
      <c r="FN245" s="456"/>
      <c r="FO245" s="456"/>
      <c r="FP245" s="456"/>
      <c r="FQ245" s="456"/>
      <c r="FR245" s="456"/>
      <c r="FS245" s="456"/>
      <c r="FT245" s="456"/>
      <c r="FU245" s="456"/>
      <c r="FV245" s="456"/>
      <c r="FW245" s="456"/>
      <c r="FX245" s="456"/>
      <c r="FY245" s="456"/>
      <c r="FZ245" s="456"/>
      <c r="GA245" s="456"/>
      <c r="GB245" s="456"/>
      <c r="GC245" s="456"/>
      <c r="GD245" s="456"/>
      <c r="GE245" s="456"/>
      <c r="GF245" s="456"/>
      <c r="GG245" s="456"/>
      <c r="GH245" s="456"/>
      <c r="GI245" s="456"/>
      <c r="GJ245" s="456"/>
      <c r="GK245" s="456"/>
      <c r="GL245" s="456"/>
      <c r="GM245" s="456"/>
      <c r="GN245" s="456"/>
      <c r="GO245" s="456"/>
      <c r="GP245" s="456"/>
      <c r="GQ245" s="456"/>
      <c r="GR245" s="456"/>
      <c r="GS245" s="456"/>
      <c r="GT245" s="456"/>
      <c r="GU245" s="456"/>
      <c r="GV245" s="456"/>
      <c r="GW245" s="456"/>
      <c r="GX245" s="456"/>
      <c r="GY245" s="456"/>
      <c r="GZ245" s="456"/>
      <c r="HA245" s="456"/>
      <c r="HB245" s="456"/>
      <c r="HC245" s="456"/>
      <c r="HD245" s="456"/>
      <c r="HE245" s="456"/>
      <c r="HF245" s="456"/>
      <c r="HG245" s="456"/>
      <c r="HH245" s="456"/>
      <c r="HI245" s="456"/>
      <c r="HJ245" s="456"/>
      <c r="HK245" s="456"/>
      <c r="HL245" s="456"/>
      <c r="HM245" s="456"/>
      <c r="HN245" s="456"/>
      <c r="HO245" s="456"/>
      <c r="HP245" s="456"/>
      <c r="HQ245" s="456"/>
      <c r="HR245" s="456"/>
      <c r="HS245" s="456"/>
      <c r="HT245" s="456"/>
      <c r="HU245" s="456"/>
      <c r="HV245" s="456"/>
      <c r="HW245" s="456"/>
      <c r="HX245" s="456"/>
      <c r="HY245" s="456"/>
      <c r="HZ245" s="456"/>
      <c r="IA245" s="456"/>
      <c r="IB245" s="456"/>
      <c r="IC245" s="456"/>
      <c r="ID245" s="456"/>
      <c r="IE245" s="456"/>
      <c r="IF245" s="456"/>
      <c r="IG245" s="456"/>
      <c r="IH245" s="456"/>
      <c r="II245" s="456"/>
      <c r="IJ245" s="456"/>
      <c r="IK245" s="456"/>
      <c r="IL245" s="456"/>
      <c r="IM245" s="456"/>
    </row>
    <row r="246" spans="6:247" x14ac:dyDescent="0.2">
      <c r="F246" s="456"/>
      <c r="G246" s="456"/>
      <c r="H246" s="456"/>
      <c r="I246" s="456"/>
      <c r="J246" s="456"/>
      <c r="K246" s="456"/>
      <c r="L246" s="456"/>
      <c r="M246" s="456"/>
      <c r="N246" s="456"/>
      <c r="O246" s="456"/>
      <c r="P246" s="456"/>
      <c r="Q246" s="456"/>
      <c r="R246" s="456"/>
      <c r="S246" s="456"/>
      <c r="T246" s="456"/>
      <c r="U246" s="456"/>
      <c r="V246" s="456"/>
      <c r="W246" s="456"/>
      <c r="X246" s="456"/>
      <c r="Y246" s="456"/>
      <c r="Z246" s="456"/>
      <c r="AA246" s="456"/>
      <c r="AB246" s="456"/>
      <c r="AC246" s="456"/>
      <c r="AD246" s="456"/>
      <c r="AE246" s="456"/>
      <c r="AF246" s="456"/>
      <c r="AG246" s="456"/>
      <c r="AH246" s="456"/>
      <c r="AI246" s="456"/>
      <c r="AJ246" s="456"/>
      <c r="AK246" s="456"/>
      <c r="AL246" s="456"/>
      <c r="AM246" s="456"/>
      <c r="AN246" s="456"/>
      <c r="AO246" s="456"/>
      <c r="AP246" s="456"/>
      <c r="AQ246" s="456"/>
      <c r="AR246" s="456"/>
      <c r="AS246" s="456"/>
      <c r="AT246" s="456"/>
      <c r="AU246" s="456"/>
      <c r="AV246" s="456"/>
      <c r="AW246" s="456"/>
      <c r="AX246" s="456"/>
      <c r="AY246" s="456"/>
      <c r="AZ246" s="456"/>
      <c r="BA246" s="456"/>
      <c r="BB246" s="456"/>
      <c r="BC246" s="456"/>
      <c r="BD246" s="456"/>
      <c r="BE246" s="456"/>
      <c r="BF246" s="456"/>
      <c r="BG246" s="456"/>
      <c r="BH246" s="456"/>
      <c r="BI246" s="456"/>
      <c r="BJ246" s="456"/>
      <c r="BK246" s="456"/>
      <c r="BL246" s="456"/>
      <c r="BM246" s="456"/>
      <c r="BN246" s="456"/>
      <c r="BO246" s="456"/>
      <c r="BP246" s="456"/>
      <c r="BQ246" s="456"/>
      <c r="BR246" s="456"/>
      <c r="BS246" s="456"/>
      <c r="BT246" s="456"/>
      <c r="BU246" s="456"/>
      <c r="BV246" s="456"/>
      <c r="BW246" s="456"/>
      <c r="BX246" s="456"/>
      <c r="BY246" s="456"/>
      <c r="BZ246" s="456"/>
      <c r="CA246" s="456"/>
      <c r="CB246" s="456"/>
      <c r="CC246" s="456"/>
      <c r="CD246" s="456"/>
      <c r="CE246" s="456"/>
      <c r="CF246" s="456"/>
      <c r="CG246" s="456"/>
      <c r="CH246" s="456"/>
      <c r="CI246" s="456"/>
      <c r="CJ246" s="456"/>
      <c r="CK246" s="456"/>
      <c r="CL246" s="456"/>
      <c r="CM246" s="456"/>
      <c r="CN246" s="456"/>
      <c r="CO246" s="456"/>
      <c r="CP246" s="456"/>
      <c r="CQ246" s="456"/>
      <c r="CR246" s="456"/>
      <c r="CS246" s="456"/>
      <c r="CT246" s="456"/>
      <c r="CU246" s="456"/>
      <c r="CV246" s="456"/>
      <c r="CW246" s="456"/>
      <c r="CX246" s="456"/>
      <c r="CY246" s="456"/>
      <c r="CZ246" s="456"/>
      <c r="DA246" s="456"/>
      <c r="DB246" s="456"/>
      <c r="DC246" s="456"/>
      <c r="DD246" s="456"/>
      <c r="DE246" s="456"/>
      <c r="DF246" s="456"/>
      <c r="DG246" s="456"/>
      <c r="DH246" s="456"/>
      <c r="DI246" s="456"/>
      <c r="DJ246" s="456"/>
      <c r="DK246" s="456"/>
      <c r="DL246" s="456"/>
      <c r="DM246" s="456"/>
      <c r="DN246" s="456"/>
      <c r="DO246" s="456"/>
      <c r="DP246" s="456"/>
      <c r="DQ246" s="456"/>
      <c r="DR246" s="456"/>
      <c r="DS246" s="456"/>
      <c r="DT246" s="456"/>
      <c r="DU246" s="456"/>
      <c r="DV246" s="456"/>
      <c r="DW246" s="456"/>
      <c r="DX246" s="456"/>
      <c r="DY246" s="456"/>
      <c r="DZ246" s="456"/>
      <c r="EA246" s="456"/>
      <c r="EB246" s="456"/>
      <c r="EC246" s="456"/>
      <c r="ED246" s="456"/>
      <c r="EE246" s="456"/>
      <c r="EF246" s="456"/>
      <c r="EG246" s="456"/>
      <c r="EH246" s="456"/>
      <c r="EI246" s="456"/>
      <c r="EJ246" s="456"/>
      <c r="EK246" s="456"/>
      <c r="EL246" s="456"/>
      <c r="EM246" s="456"/>
      <c r="EN246" s="456"/>
      <c r="EO246" s="456"/>
      <c r="EP246" s="456"/>
      <c r="EQ246" s="456"/>
      <c r="ER246" s="456"/>
      <c r="ES246" s="456"/>
      <c r="ET246" s="456"/>
      <c r="EU246" s="456"/>
      <c r="EV246" s="456"/>
      <c r="EW246" s="456"/>
      <c r="EX246" s="456"/>
      <c r="EY246" s="456"/>
      <c r="EZ246" s="456"/>
      <c r="FA246" s="456"/>
      <c r="FB246" s="456"/>
      <c r="FC246" s="456"/>
      <c r="FD246" s="456"/>
      <c r="FE246" s="456"/>
      <c r="FF246" s="456"/>
      <c r="FG246" s="456"/>
      <c r="FH246" s="456"/>
      <c r="FI246" s="456"/>
      <c r="FJ246" s="456"/>
      <c r="FK246" s="456"/>
      <c r="FL246" s="456"/>
      <c r="FM246" s="456"/>
      <c r="FN246" s="456"/>
      <c r="FO246" s="456"/>
      <c r="FP246" s="456"/>
      <c r="FQ246" s="456"/>
      <c r="FR246" s="456"/>
      <c r="FS246" s="456"/>
      <c r="FT246" s="456"/>
      <c r="FU246" s="456"/>
      <c r="FV246" s="456"/>
      <c r="FW246" s="456"/>
      <c r="FX246" s="456"/>
      <c r="FY246" s="456"/>
      <c r="FZ246" s="456"/>
      <c r="GA246" s="456"/>
      <c r="GB246" s="456"/>
      <c r="GC246" s="456"/>
      <c r="GD246" s="456"/>
      <c r="GE246" s="456"/>
      <c r="GF246" s="456"/>
      <c r="GG246" s="456"/>
      <c r="GH246" s="456"/>
      <c r="GI246" s="456"/>
      <c r="GJ246" s="456"/>
      <c r="GK246" s="456"/>
      <c r="GL246" s="456"/>
      <c r="GM246" s="456"/>
      <c r="GN246" s="456"/>
      <c r="GO246" s="456"/>
      <c r="GP246" s="456"/>
      <c r="GQ246" s="456"/>
      <c r="GR246" s="456"/>
      <c r="GS246" s="456"/>
      <c r="GT246" s="456"/>
      <c r="GU246" s="456"/>
      <c r="GV246" s="456"/>
      <c r="GW246" s="456"/>
      <c r="GX246" s="456"/>
      <c r="GY246" s="456"/>
      <c r="GZ246" s="456"/>
      <c r="HA246" s="456"/>
      <c r="HB246" s="456"/>
      <c r="HC246" s="456"/>
      <c r="HD246" s="456"/>
      <c r="HE246" s="456"/>
      <c r="HF246" s="456"/>
      <c r="HG246" s="456"/>
      <c r="HH246" s="456"/>
      <c r="HI246" s="456"/>
      <c r="HJ246" s="456"/>
      <c r="HK246" s="456"/>
      <c r="HL246" s="456"/>
      <c r="HM246" s="456"/>
      <c r="HN246" s="456"/>
      <c r="HO246" s="456"/>
      <c r="HP246" s="456"/>
      <c r="HQ246" s="456"/>
      <c r="HR246" s="456"/>
      <c r="HS246" s="456"/>
      <c r="HT246" s="456"/>
      <c r="HU246" s="456"/>
      <c r="HV246" s="456"/>
      <c r="HW246" s="456"/>
      <c r="HX246" s="456"/>
      <c r="HY246" s="456"/>
      <c r="HZ246" s="456"/>
      <c r="IA246" s="456"/>
      <c r="IB246" s="456"/>
      <c r="IC246" s="456"/>
      <c r="ID246" s="456"/>
      <c r="IE246" s="456"/>
      <c r="IF246" s="456"/>
      <c r="IG246" s="456"/>
      <c r="IH246" s="456"/>
      <c r="II246" s="456"/>
      <c r="IJ246" s="456"/>
      <c r="IK246" s="456"/>
      <c r="IL246" s="456"/>
      <c r="IM246" s="456"/>
    </row>
    <row r="247" spans="6:247" x14ac:dyDescent="0.2">
      <c r="F247" s="456"/>
      <c r="G247" s="456"/>
      <c r="H247" s="456"/>
      <c r="I247" s="456"/>
      <c r="J247" s="456"/>
      <c r="K247" s="456"/>
      <c r="L247" s="456"/>
      <c r="M247" s="456"/>
      <c r="N247" s="456"/>
      <c r="O247" s="456"/>
      <c r="P247" s="456"/>
      <c r="Q247" s="456"/>
      <c r="R247" s="456"/>
      <c r="S247" s="456"/>
      <c r="T247" s="456"/>
      <c r="U247" s="456"/>
      <c r="V247" s="456"/>
      <c r="W247" s="456"/>
      <c r="X247" s="456"/>
      <c r="Y247" s="456"/>
      <c r="Z247" s="456"/>
      <c r="AA247" s="456"/>
      <c r="AB247" s="456"/>
      <c r="AC247" s="456"/>
      <c r="AD247" s="456"/>
      <c r="AE247" s="456"/>
      <c r="AF247" s="456"/>
      <c r="AG247" s="456"/>
      <c r="AH247" s="456"/>
      <c r="AI247" s="456"/>
      <c r="AJ247" s="456"/>
      <c r="AK247" s="456"/>
      <c r="AL247" s="456"/>
      <c r="AM247" s="456"/>
      <c r="AN247" s="456"/>
      <c r="AO247" s="456"/>
      <c r="AP247" s="456"/>
      <c r="AQ247" s="456"/>
      <c r="AR247" s="456"/>
      <c r="AS247" s="456"/>
      <c r="AT247" s="456"/>
      <c r="AU247" s="456"/>
      <c r="AV247" s="456"/>
      <c r="AW247" s="456"/>
      <c r="AX247" s="456"/>
      <c r="AY247" s="456"/>
      <c r="AZ247" s="456"/>
      <c r="BA247" s="456"/>
      <c r="BB247" s="456"/>
      <c r="BC247" s="456"/>
      <c r="BD247" s="456"/>
      <c r="BE247" s="456"/>
      <c r="BF247" s="456"/>
      <c r="BG247" s="456"/>
      <c r="BH247" s="456"/>
      <c r="BI247" s="456"/>
      <c r="BJ247" s="456"/>
      <c r="BK247" s="456"/>
      <c r="BL247" s="456"/>
      <c r="BM247" s="456"/>
      <c r="BN247" s="456"/>
      <c r="BO247" s="456"/>
      <c r="BP247" s="456"/>
      <c r="BQ247" s="456"/>
      <c r="BR247" s="456"/>
      <c r="BS247" s="456"/>
      <c r="BT247" s="456"/>
      <c r="BU247" s="456"/>
      <c r="BV247" s="456"/>
      <c r="BW247" s="456"/>
      <c r="BX247" s="456"/>
      <c r="BY247" s="456"/>
      <c r="BZ247" s="456"/>
      <c r="CA247" s="456"/>
      <c r="CB247" s="456"/>
      <c r="CC247" s="456"/>
      <c r="CD247" s="456"/>
      <c r="CE247" s="456"/>
      <c r="CF247" s="456"/>
      <c r="CG247" s="456"/>
      <c r="CH247" s="456"/>
      <c r="CI247" s="456"/>
      <c r="CJ247" s="456"/>
      <c r="CK247" s="456"/>
      <c r="CL247" s="456"/>
      <c r="CM247" s="456"/>
      <c r="CN247" s="456"/>
      <c r="CO247" s="456"/>
      <c r="CP247" s="456"/>
      <c r="CQ247" s="456"/>
      <c r="CR247" s="456"/>
      <c r="CS247" s="456"/>
      <c r="CT247" s="456"/>
      <c r="CU247" s="456"/>
      <c r="CV247" s="456"/>
      <c r="CW247" s="456"/>
      <c r="CX247" s="456"/>
      <c r="CY247" s="456"/>
      <c r="CZ247" s="456"/>
      <c r="DA247" s="456"/>
      <c r="DB247" s="456"/>
      <c r="DC247" s="456"/>
      <c r="DD247" s="456"/>
      <c r="DE247" s="456"/>
      <c r="DF247" s="456"/>
      <c r="DG247" s="456"/>
      <c r="DH247" s="456"/>
      <c r="DI247" s="456"/>
      <c r="DJ247" s="456"/>
      <c r="DK247" s="456"/>
      <c r="DL247" s="456"/>
      <c r="DM247" s="456"/>
      <c r="DN247" s="456"/>
      <c r="DO247" s="456"/>
      <c r="DP247" s="456"/>
      <c r="DQ247" s="456"/>
      <c r="DR247" s="456"/>
      <c r="DS247" s="456"/>
      <c r="DT247" s="456"/>
      <c r="DU247" s="456"/>
      <c r="DV247" s="456"/>
      <c r="DW247" s="456"/>
      <c r="DX247" s="456"/>
      <c r="DY247" s="456"/>
      <c r="DZ247" s="456"/>
      <c r="EA247" s="456"/>
      <c r="EB247" s="456"/>
      <c r="EC247" s="456"/>
      <c r="ED247" s="456"/>
      <c r="EE247" s="456"/>
      <c r="EF247" s="456"/>
      <c r="EG247" s="456"/>
      <c r="EH247" s="456"/>
      <c r="EI247" s="456"/>
      <c r="EJ247" s="456"/>
      <c r="EK247" s="456"/>
      <c r="EL247" s="456"/>
      <c r="EM247" s="456"/>
      <c r="EN247" s="456"/>
      <c r="EO247" s="456"/>
      <c r="EP247" s="456"/>
      <c r="EQ247" s="456"/>
      <c r="ER247" s="456"/>
      <c r="ES247" s="456"/>
      <c r="ET247" s="456"/>
      <c r="EU247" s="456"/>
      <c r="EV247" s="456"/>
      <c r="EW247" s="456"/>
      <c r="EX247" s="456"/>
      <c r="EY247" s="456"/>
      <c r="EZ247" s="456"/>
      <c r="FA247" s="456"/>
      <c r="FB247" s="456"/>
      <c r="FC247" s="456"/>
      <c r="FD247" s="456"/>
      <c r="FE247" s="456"/>
      <c r="FF247" s="456"/>
      <c r="FG247" s="456"/>
      <c r="FH247" s="456"/>
      <c r="FI247" s="456"/>
      <c r="FJ247" s="456"/>
      <c r="FK247" s="456"/>
      <c r="FL247" s="456"/>
      <c r="FM247" s="456"/>
      <c r="FN247" s="456"/>
      <c r="FO247" s="456"/>
      <c r="FP247" s="456"/>
      <c r="FQ247" s="456"/>
      <c r="FR247" s="456"/>
      <c r="FS247" s="456"/>
      <c r="FT247" s="456"/>
      <c r="FU247" s="456"/>
      <c r="FV247" s="456"/>
      <c r="FW247" s="456"/>
      <c r="FX247" s="456"/>
      <c r="FY247" s="456"/>
      <c r="FZ247" s="456"/>
      <c r="GA247" s="456"/>
      <c r="GB247" s="456"/>
      <c r="GC247" s="456"/>
      <c r="GD247" s="456"/>
      <c r="GE247" s="456"/>
      <c r="GF247" s="456"/>
      <c r="GG247" s="456"/>
      <c r="GH247" s="456"/>
      <c r="GI247" s="456"/>
      <c r="GJ247" s="456"/>
      <c r="GK247" s="456"/>
      <c r="GL247" s="456"/>
      <c r="GM247" s="456"/>
      <c r="GN247" s="456"/>
      <c r="GO247" s="456"/>
      <c r="GP247" s="456"/>
      <c r="GQ247" s="456"/>
      <c r="GR247" s="456"/>
      <c r="GS247" s="456"/>
      <c r="GT247" s="456"/>
      <c r="GU247" s="456"/>
      <c r="GV247" s="456"/>
      <c r="GW247" s="456"/>
      <c r="GX247" s="456"/>
      <c r="GY247" s="456"/>
      <c r="GZ247" s="456"/>
      <c r="HA247" s="456"/>
      <c r="HB247" s="456"/>
      <c r="HC247" s="456"/>
      <c r="HD247" s="456"/>
      <c r="HE247" s="456"/>
      <c r="HF247" s="456"/>
      <c r="HG247" s="456"/>
      <c r="HH247" s="456"/>
      <c r="HI247" s="456"/>
      <c r="HJ247" s="456"/>
      <c r="HK247" s="456"/>
      <c r="HL247" s="456"/>
      <c r="HM247" s="456"/>
      <c r="HN247" s="456"/>
      <c r="HO247" s="456"/>
      <c r="HP247" s="456"/>
      <c r="HQ247" s="456"/>
      <c r="HR247" s="456"/>
      <c r="HS247" s="456"/>
      <c r="HT247" s="456"/>
      <c r="HU247" s="456"/>
      <c r="HV247" s="456"/>
      <c r="HW247" s="456"/>
      <c r="HX247" s="456"/>
      <c r="HY247" s="456"/>
      <c r="HZ247" s="456"/>
      <c r="IA247" s="456"/>
      <c r="IB247" s="456"/>
      <c r="IC247" s="456"/>
      <c r="ID247" s="456"/>
      <c r="IE247" s="456"/>
      <c r="IF247" s="456"/>
      <c r="IG247" s="456"/>
      <c r="IH247" s="456"/>
      <c r="II247" s="456"/>
      <c r="IJ247" s="456"/>
      <c r="IK247" s="456"/>
      <c r="IL247" s="456"/>
      <c r="IM247" s="456"/>
    </row>
    <row r="248" spans="6:247" x14ac:dyDescent="0.2">
      <c r="F248" s="456"/>
      <c r="G248" s="456"/>
      <c r="H248" s="456"/>
      <c r="I248" s="456"/>
      <c r="J248" s="456"/>
      <c r="K248" s="456"/>
      <c r="L248" s="456"/>
      <c r="M248" s="456"/>
      <c r="N248" s="456"/>
      <c r="O248" s="456"/>
      <c r="P248" s="456"/>
      <c r="Q248" s="456"/>
      <c r="R248" s="456"/>
      <c r="S248" s="456"/>
      <c r="T248" s="456"/>
      <c r="U248" s="456"/>
      <c r="V248" s="456"/>
      <c r="W248" s="456"/>
      <c r="X248" s="456"/>
      <c r="Y248" s="456"/>
      <c r="Z248" s="456"/>
      <c r="AA248" s="456"/>
      <c r="AB248" s="456"/>
      <c r="AC248" s="456"/>
      <c r="AD248" s="456"/>
      <c r="AE248" s="456"/>
      <c r="AF248" s="456"/>
      <c r="AG248" s="456"/>
      <c r="AH248" s="456"/>
      <c r="AI248" s="456"/>
      <c r="AJ248" s="456"/>
      <c r="AK248" s="456"/>
      <c r="AL248" s="456"/>
      <c r="AM248" s="456"/>
      <c r="AN248" s="456"/>
      <c r="AO248" s="456"/>
      <c r="AP248" s="456"/>
      <c r="AQ248" s="456"/>
      <c r="AR248" s="456"/>
      <c r="AS248" s="456"/>
      <c r="AT248" s="456"/>
      <c r="AU248" s="456"/>
      <c r="AV248" s="456"/>
      <c r="AW248" s="456"/>
      <c r="AX248" s="456"/>
      <c r="AY248" s="456"/>
      <c r="AZ248" s="456"/>
      <c r="BA248" s="456"/>
      <c r="BB248" s="456"/>
      <c r="BC248" s="456"/>
      <c r="BD248" s="456"/>
      <c r="BE248" s="456"/>
      <c r="BF248" s="456"/>
      <c r="BG248" s="456"/>
      <c r="BH248" s="456"/>
      <c r="BI248" s="456"/>
      <c r="BJ248" s="456"/>
      <c r="BK248" s="456"/>
      <c r="BL248" s="456"/>
      <c r="BM248" s="456"/>
      <c r="BN248" s="456"/>
      <c r="BO248" s="456"/>
      <c r="BP248" s="456"/>
      <c r="BQ248" s="456"/>
      <c r="BR248" s="456"/>
      <c r="BS248" s="456"/>
      <c r="BT248" s="456"/>
      <c r="BU248" s="456"/>
      <c r="BV248" s="456"/>
      <c r="BW248" s="456"/>
      <c r="BX248" s="456"/>
      <c r="BY248" s="456"/>
      <c r="BZ248" s="456"/>
      <c r="CA248" s="456"/>
      <c r="CB248" s="456"/>
      <c r="CC248" s="456"/>
      <c r="CD248" s="456"/>
      <c r="CE248" s="456"/>
      <c r="CF248" s="456"/>
      <c r="CG248" s="456"/>
      <c r="CH248" s="456"/>
      <c r="CI248" s="456"/>
      <c r="CJ248" s="456"/>
      <c r="CK248" s="456"/>
      <c r="CL248" s="456"/>
      <c r="CM248" s="456"/>
      <c r="CN248" s="456"/>
      <c r="CO248" s="456"/>
      <c r="CP248" s="456"/>
      <c r="CQ248" s="456"/>
      <c r="CR248" s="456"/>
      <c r="CS248" s="456"/>
      <c r="CT248" s="456"/>
      <c r="CU248" s="456"/>
      <c r="CV248" s="456"/>
      <c r="CW248" s="456"/>
      <c r="CX248" s="456"/>
      <c r="CY248" s="456"/>
      <c r="CZ248" s="456"/>
      <c r="DA248" s="456"/>
      <c r="DB248" s="456"/>
      <c r="DC248" s="456"/>
      <c r="DD248" s="456"/>
      <c r="DE248" s="456"/>
      <c r="DF248" s="456"/>
      <c r="DG248" s="456"/>
      <c r="DH248" s="456"/>
      <c r="DI248" s="456"/>
      <c r="DJ248" s="456"/>
      <c r="DK248" s="456"/>
      <c r="DL248" s="456"/>
      <c r="DM248" s="456"/>
      <c r="DN248" s="456"/>
      <c r="DO248" s="456"/>
      <c r="DP248" s="456"/>
      <c r="DQ248" s="456"/>
      <c r="DR248" s="456"/>
      <c r="DS248" s="456"/>
      <c r="DT248" s="456"/>
      <c r="DU248" s="456"/>
      <c r="DV248" s="456"/>
      <c r="DW248" s="456"/>
      <c r="DX248" s="456"/>
      <c r="DY248" s="456"/>
      <c r="DZ248" s="456"/>
      <c r="EA248" s="456"/>
      <c r="EB248" s="456"/>
      <c r="EC248" s="456"/>
      <c r="ED248" s="456"/>
      <c r="EE248" s="456"/>
      <c r="EF248" s="456"/>
      <c r="EG248" s="456"/>
      <c r="EH248" s="456"/>
      <c r="EI248" s="456"/>
      <c r="EJ248" s="456"/>
      <c r="EK248" s="456"/>
      <c r="EL248" s="456"/>
      <c r="EM248" s="456"/>
      <c r="EN248" s="456"/>
      <c r="EO248" s="456"/>
      <c r="EP248" s="456"/>
      <c r="EQ248" s="456"/>
      <c r="ER248" s="456"/>
      <c r="ES248" s="456"/>
      <c r="ET248" s="456"/>
      <c r="EU248" s="456"/>
      <c r="EV248" s="456"/>
      <c r="EW248" s="456"/>
      <c r="EX248" s="456"/>
      <c r="EY248" s="456"/>
      <c r="EZ248" s="456"/>
      <c r="FA248" s="456"/>
      <c r="FB248" s="456"/>
      <c r="FC248" s="456"/>
      <c r="FD248" s="456"/>
      <c r="FE248" s="456"/>
      <c r="FF248" s="456"/>
      <c r="FG248" s="456"/>
      <c r="FH248" s="456"/>
      <c r="FI248" s="456"/>
      <c r="FJ248" s="456"/>
      <c r="FK248" s="456"/>
      <c r="FL248" s="456"/>
      <c r="FM248" s="456"/>
      <c r="FN248" s="456"/>
      <c r="FO248" s="456"/>
      <c r="FP248" s="456"/>
      <c r="FQ248" s="456"/>
      <c r="FR248" s="456"/>
      <c r="FS248" s="456"/>
      <c r="FT248" s="456"/>
      <c r="FU248" s="456"/>
      <c r="FV248" s="456"/>
      <c r="FW248" s="456"/>
      <c r="FX248" s="456"/>
      <c r="FY248" s="456"/>
      <c r="FZ248" s="456"/>
      <c r="GA248" s="456"/>
      <c r="GB248" s="456"/>
      <c r="GC248" s="456"/>
      <c r="GD248" s="456"/>
      <c r="GE248" s="456"/>
      <c r="GF248" s="456"/>
      <c r="GG248" s="456"/>
      <c r="GH248" s="456"/>
      <c r="GI248" s="456"/>
      <c r="GJ248" s="456"/>
      <c r="GK248" s="456"/>
      <c r="GL248" s="456"/>
      <c r="GM248" s="456"/>
      <c r="GN248" s="456"/>
      <c r="GO248" s="456"/>
      <c r="GP248" s="456"/>
      <c r="GQ248" s="456"/>
      <c r="GR248" s="456"/>
      <c r="GS248" s="456"/>
      <c r="GT248" s="456"/>
      <c r="GU248" s="456"/>
      <c r="GV248" s="456"/>
      <c r="GW248" s="456"/>
      <c r="GX248" s="456"/>
      <c r="GY248" s="456"/>
      <c r="GZ248" s="456"/>
      <c r="HA248" s="456"/>
      <c r="HB248" s="456"/>
      <c r="HC248" s="456"/>
      <c r="HD248" s="456"/>
      <c r="HE248" s="456"/>
      <c r="HF248" s="456"/>
      <c r="HG248" s="456"/>
      <c r="HH248" s="456"/>
      <c r="HI248" s="456"/>
      <c r="HJ248" s="456"/>
      <c r="HK248" s="456"/>
      <c r="HL248" s="456"/>
      <c r="HM248" s="456"/>
      <c r="HN248" s="456"/>
      <c r="HO248" s="456"/>
      <c r="HP248" s="456"/>
      <c r="HQ248" s="456"/>
      <c r="HR248" s="456"/>
      <c r="HS248" s="456"/>
      <c r="HT248" s="456"/>
      <c r="HU248" s="456"/>
      <c r="HV248" s="456"/>
      <c r="HW248" s="456"/>
      <c r="HX248" s="456"/>
      <c r="HY248" s="456"/>
      <c r="HZ248" s="456"/>
      <c r="IA248" s="456"/>
      <c r="IB248" s="456"/>
      <c r="IC248" s="456"/>
      <c r="ID248" s="456"/>
      <c r="IE248" s="456"/>
      <c r="IF248" s="456"/>
      <c r="IG248" s="456"/>
      <c r="IH248" s="456"/>
      <c r="II248" s="456"/>
      <c r="IJ248" s="456"/>
      <c r="IK248" s="456"/>
      <c r="IL248" s="456"/>
      <c r="IM248" s="456"/>
    </row>
    <row r="249" spans="6:247" x14ac:dyDescent="0.2">
      <c r="F249" s="456"/>
      <c r="G249" s="456"/>
      <c r="H249" s="456"/>
      <c r="I249" s="456"/>
      <c r="J249" s="456"/>
      <c r="K249" s="456"/>
      <c r="L249" s="456"/>
      <c r="M249" s="456"/>
      <c r="N249" s="456"/>
      <c r="O249" s="456"/>
      <c r="P249" s="456"/>
      <c r="Q249" s="456"/>
      <c r="R249" s="456"/>
      <c r="S249" s="456"/>
      <c r="T249" s="456"/>
      <c r="U249" s="456"/>
      <c r="V249" s="456"/>
      <c r="W249" s="456"/>
      <c r="X249" s="456"/>
      <c r="Y249" s="456"/>
      <c r="Z249" s="456"/>
      <c r="AA249" s="456"/>
      <c r="AB249" s="456"/>
      <c r="AC249" s="456"/>
      <c r="AD249" s="456"/>
      <c r="AE249" s="456"/>
      <c r="AF249" s="456"/>
      <c r="AG249" s="456"/>
      <c r="AH249" s="456"/>
      <c r="AI249" s="456"/>
      <c r="AJ249" s="456"/>
      <c r="AK249" s="456"/>
      <c r="AL249" s="456"/>
      <c r="AM249" s="456"/>
      <c r="AN249" s="456"/>
      <c r="AO249" s="456"/>
      <c r="AP249" s="456"/>
      <c r="AQ249" s="456"/>
      <c r="AR249" s="456"/>
      <c r="AS249" s="456"/>
      <c r="AT249" s="456"/>
      <c r="AU249" s="456"/>
      <c r="AV249" s="456"/>
      <c r="AW249" s="456"/>
      <c r="AX249" s="456"/>
      <c r="AY249" s="456"/>
      <c r="AZ249" s="456"/>
      <c r="BA249" s="456"/>
      <c r="BB249" s="456"/>
      <c r="BC249" s="456"/>
      <c r="BD249" s="456"/>
      <c r="BE249" s="456"/>
      <c r="BF249" s="456"/>
      <c r="BG249" s="456"/>
      <c r="BH249" s="456"/>
      <c r="BI249" s="456"/>
      <c r="BJ249" s="456"/>
      <c r="BK249" s="456"/>
      <c r="BL249" s="456"/>
      <c r="BM249" s="456"/>
      <c r="BN249" s="456"/>
      <c r="BO249" s="456"/>
      <c r="BP249" s="456"/>
      <c r="BQ249" s="456"/>
      <c r="BR249" s="456"/>
      <c r="BS249" s="456"/>
      <c r="BT249" s="456"/>
      <c r="BU249" s="456"/>
      <c r="BV249" s="456"/>
      <c r="BW249" s="456"/>
      <c r="BX249" s="456"/>
      <c r="BY249" s="456"/>
      <c r="BZ249" s="456"/>
      <c r="CA249" s="456"/>
      <c r="CB249" s="456"/>
      <c r="CC249" s="456"/>
      <c r="CD249" s="456"/>
      <c r="CE249" s="456"/>
      <c r="CF249" s="456"/>
      <c r="CG249" s="456"/>
      <c r="CH249" s="456"/>
      <c r="CI249" s="456"/>
      <c r="CJ249" s="456"/>
      <c r="CK249" s="456"/>
      <c r="CL249" s="456"/>
      <c r="CM249" s="456"/>
      <c r="CN249" s="456"/>
      <c r="CO249" s="456"/>
      <c r="CP249" s="456"/>
      <c r="CQ249" s="456"/>
      <c r="CR249" s="456"/>
      <c r="CS249" s="456"/>
      <c r="CT249" s="456"/>
      <c r="CU249" s="456"/>
      <c r="CV249" s="456"/>
      <c r="CW249" s="456"/>
      <c r="CX249" s="456"/>
      <c r="CY249" s="456"/>
      <c r="CZ249" s="456"/>
      <c r="DA249" s="456"/>
      <c r="DB249" s="456"/>
      <c r="DC249" s="456"/>
      <c r="DD249" s="456"/>
      <c r="DE249" s="456"/>
      <c r="DF249" s="456"/>
      <c r="DG249" s="456"/>
      <c r="DH249" s="456"/>
      <c r="DI249" s="456"/>
      <c r="DJ249" s="456"/>
      <c r="DK249" s="456"/>
      <c r="DL249" s="456"/>
      <c r="DM249" s="456"/>
      <c r="DN249" s="456"/>
      <c r="DO249" s="456"/>
      <c r="DP249" s="456"/>
      <c r="DQ249" s="456"/>
      <c r="DR249" s="456"/>
      <c r="DS249" s="456"/>
      <c r="DT249" s="456"/>
      <c r="DU249" s="456"/>
      <c r="DV249" s="456"/>
      <c r="DW249" s="456"/>
      <c r="DX249" s="456"/>
      <c r="DY249" s="456"/>
      <c r="DZ249" s="456"/>
      <c r="EA249" s="456"/>
      <c r="EB249" s="456"/>
      <c r="EC249" s="456"/>
      <c r="ED249" s="456"/>
      <c r="EE249" s="456"/>
      <c r="EF249" s="456"/>
      <c r="EG249" s="456"/>
      <c r="EH249" s="456"/>
      <c r="EI249" s="456"/>
      <c r="EJ249" s="456"/>
      <c r="EK249" s="456"/>
      <c r="EL249" s="456"/>
      <c r="EM249" s="456"/>
      <c r="EN249" s="456"/>
      <c r="EO249" s="456"/>
      <c r="EP249" s="456"/>
      <c r="EQ249" s="456"/>
      <c r="ER249" s="456"/>
      <c r="ES249" s="456"/>
      <c r="ET249" s="456"/>
      <c r="EU249" s="456"/>
      <c r="EV249" s="456"/>
      <c r="EW249" s="456"/>
      <c r="EX249" s="456"/>
      <c r="EY249" s="456"/>
      <c r="EZ249" s="456"/>
      <c r="FA249" s="456"/>
      <c r="FB249" s="456"/>
      <c r="FC249" s="456"/>
      <c r="FD249" s="456"/>
      <c r="FE249" s="456"/>
      <c r="FF249" s="456"/>
      <c r="FG249" s="456"/>
      <c r="FH249" s="456"/>
      <c r="FI249" s="456"/>
      <c r="FJ249" s="456"/>
      <c r="FK249" s="456"/>
      <c r="FL249" s="456"/>
      <c r="FM249" s="456"/>
      <c r="FN249" s="456"/>
      <c r="FO249" s="456"/>
      <c r="FP249" s="456"/>
      <c r="FQ249" s="456"/>
      <c r="FR249" s="456"/>
      <c r="FS249" s="456"/>
      <c r="FT249" s="456"/>
      <c r="FU249" s="456"/>
      <c r="FV249" s="456"/>
      <c r="FW249" s="456"/>
      <c r="FX249" s="456"/>
      <c r="FY249" s="456"/>
      <c r="FZ249" s="456"/>
      <c r="GA249" s="456"/>
      <c r="GB249" s="456"/>
      <c r="GC249" s="456"/>
      <c r="GD249" s="456"/>
      <c r="GE249" s="456"/>
      <c r="GF249" s="456"/>
      <c r="GG249" s="456"/>
      <c r="GH249" s="456"/>
      <c r="GI249" s="456"/>
      <c r="GJ249" s="456"/>
      <c r="GK249" s="456"/>
      <c r="GL249" s="456"/>
      <c r="GM249" s="456"/>
      <c r="GN249" s="456"/>
      <c r="GO249" s="456"/>
      <c r="GP249" s="456"/>
      <c r="GQ249" s="456"/>
      <c r="GR249" s="456"/>
      <c r="GS249" s="456"/>
      <c r="GT249" s="456"/>
      <c r="GU249" s="456"/>
      <c r="GV249" s="456"/>
      <c r="GW249" s="456"/>
      <c r="GX249" s="456"/>
      <c r="GY249" s="456"/>
      <c r="GZ249" s="456"/>
      <c r="HA249" s="456"/>
      <c r="HB249" s="456"/>
      <c r="HC249" s="456"/>
      <c r="HD249" s="456"/>
      <c r="HE249" s="456"/>
      <c r="HF249" s="456"/>
      <c r="HG249" s="456"/>
      <c r="HH249" s="456"/>
      <c r="HI249" s="456"/>
      <c r="HJ249" s="456"/>
      <c r="HK249" s="456"/>
      <c r="HL249" s="456"/>
      <c r="HM249" s="456"/>
      <c r="HN249" s="456"/>
      <c r="HO249" s="456"/>
      <c r="HP249" s="456"/>
      <c r="HQ249" s="456"/>
      <c r="HR249" s="456"/>
      <c r="HS249" s="456"/>
      <c r="HT249" s="456"/>
      <c r="HU249" s="456"/>
      <c r="HV249" s="456"/>
      <c r="HW249" s="456"/>
      <c r="HX249" s="456"/>
      <c r="HY249" s="456"/>
      <c r="HZ249" s="456"/>
      <c r="IA249" s="456"/>
      <c r="IB249" s="456"/>
      <c r="IC249" s="456"/>
      <c r="ID249" s="456"/>
      <c r="IE249" s="456"/>
      <c r="IF249" s="456"/>
      <c r="IG249" s="456"/>
      <c r="IH249" s="456"/>
      <c r="II249" s="456"/>
      <c r="IJ249" s="456"/>
      <c r="IK249" s="456"/>
      <c r="IL249" s="456"/>
      <c r="IM249" s="456"/>
    </row>
    <row r="250" spans="6:247" x14ac:dyDescent="0.2">
      <c r="F250" s="456"/>
      <c r="G250" s="456"/>
      <c r="H250" s="456"/>
      <c r="I250" s="456"/>
      <c r="J250" s="456"/>
      <c r="K250" s="456"/>
      <c r="L250" s="456"/>
      <c r="M250" s="456"/>
      <c r="N250" s="456"/>
      <c r="O250" s="456"/>
      <c r="P250" s="456"/>
      <c r="Q250" s="456"/>
      <c r="R250" s="456"/>
      <c r="S250" s="456"/>
      <c r="T250" s="456"/>
      <c r="U250" s="456"/>
      <c r="V250" s="456"/>
      <c r="W250" s="456"/>
      <c r="X250" s="456"/>
      <c r="Y250" s="456"/>
      <c r="Z250" s="456"/>
      <c r="AA250" s="456"/>
      <c r="AB250" s="456"/>
      <c r="AC250" s="456"/>
      <c r="AD250" s="456"/>
      <c r="AE250" s="456"/>
      <c r="AF250" s="456"/>
      <c r="AG250" s="456"/>
      <c r="AH250" s="456"/>
      <c r="AI250" s="456"/>
      <c r="AJ250" s="456"/>
      <c r="AK250" s="456"/>
      <c r="AL250" s="456"/>
      <c r="AM250" s="456"/>
      <c r="AN250" s="456"/>
      <c r="AO250" s="456"/>
      <c r="AP250" s="456"/>
      <c r="AQ250" s="456"/>
      <c r="AR250" s="456"/>
      <c r="AS250" s="456"/>
      <c r="AT250" s="456"/>
      <c r="AU250" s="456"/>
      <c r="AV250" s="456"/>
      <c r="AW250" s="456"/>
      <c r="AX250" s="456"/>
      <c r="AY250" s="456"/>
      <c r="AZ250" s="456"/>
      <c r="BA250" s="456"/>
      <c r="BB250" s="456"/>
      <c r="BC250" s="456"/>
      <c r="BD250" s="456"/>
      <c r="BE250" s="456"/>
      <c r="BF250" s="456"/>
      <c r="BG250" s="456"/>
      <c r="BH250" s="456"/>
      <c r="BI250" s="456"/>
      <c r="BJ250" s="456"/>
      <c r="BK250" s="456"/>
      <c r="BL250" s="456"/>
      <c r="BM250" s="456"/>
      <c r="BN250" s="456"/>
      <c r="BO250" s="456"/>
      <c r="BP250" s="456"/>
      <c r="BQ250" s="456"/>
      <c r="BR250" s="456"/>
      <c r="BS250" s="456"/>
      <c r="BT250" s="456"/>
      <c r="BU250" s="456"/>
      <c r="BV250" s="456"/>
      <c r="BW250" s="456"/>
      <c r="BX250" s="456"/>
      <c r="BY250" s="456"/>
      <c r="BZ250" s="456"/>
      <c r="CA250" s="456"/>
      <c r="CB250" s="456"/>
      <c r="CC250" s="456"/>
      <c r="CD250" s="456"/>
      <c r="CE250" s="456"/>
      <c r="CF250" s="456"/>
      <c r="CG250" s="456"/>
      <c r="CH250" s="456"/>
      <c r="CI250" s="456"/>
      <c r="CJ250" s="456"/>
      <c r="CK250" s="456"/>
      <c r="CL250" s="456"/>
      <c r="CM250" s="456"/>
      <c r="CN250" s="456"/>
      <c r="CO250" s="456"/>
      <c r="CP250" s="456"/>
      <c r="CQ250" s="456"/>
      <c r="CR250" s="456"/>
      <c r="CS250" s="456"/>
      <c r="CT250" s="456"/>
      <c r="CU250" s="456"/>
      <c r="CV250" s="456"/>
      <c r="CW250" s="456"/>
      <c r="CX250" s="456"/>
      <c r="CY250" s="456"/>
      <c r="CZ250" s="456"/>
      <c r="DA250" s="456"/>
      <c r="DB250" s="456"/>
      <c r="DC250" s="456"/>
      <c r="DD250" s="456"/>
      <c r="DE250" s="456"/>
      <c r="DF250" s="456"/>
      <c r="DG250" s="456"/>
      <c r="DH250" s="456"/>
      <c r="DI250" s="456"/>
      <c r="DJ250" s="456"/>
      <c r="DK250" s="456"/>
      <c r="DL250" s="456"/>
      <c r="DM250" s="456"/>
      <c r="DN250" s="456"/>
      <c r="DO250" s="456"/>
      <c r="DP250" s="456"/>
      <c r="DQ250" s="456"/>
      <c r="DR250" s="456"/>
      <c r="DS250" s="456"/>
      <c r="DT250" s="456"/>
      <c r="DU250" s="456"/>
      <c r="DV250" s="456"/>
      <c r="DW250" s="456"/>
      <c r="DX250" s="456"/>
      <c r="DY250" s="456"/>
      <c r="DZ250" s="456"/>
      <c r="EA250" s="456"/>
      <c r="EB250" s="456"/>
      <c r="EC250" s="456"/>
      <c r="ED250" s="456"/>
      <c r="EE250" s="456"/>
      <c r="EF250" s="456"/>
      <c r="EG250" s="456"/>
      <c r="EH250" s="456"/>
      <c r="EI250" s="456"/>
      <c r="EJ250" s="456"/>
      <c r="EK250" s="456"/>
      <c r="EL250" s="456"/>
      <c r="EM250" s="456"/>
      <c r="EN250" s="456"/>
      <c r="EO250" s="456"/>
      <c r="EP250" s="456"/>
      <c r="EQ250" s="456"/>
      <c r="ER250" s="456"/>
      <c r="ES250" s="456"/>
      <c r="ET250" s="456"/>
      <c r="EU250" s="456"/>
      <c r="EV250" s="456"/>
      <c r="EW250" s="456"/>
      <c r="EX250" s="456"/>
      <c r="EY250" s="456"/>
      <c r="EZ250" s="456"/>
      <c r="FA250" s="456"/>
      <c r="FB250" s="456"/>
      <c r="FC250" s="456"/>
      <c r="FD250" s="456"/>
      <c r="FE250" s="456"/>
      <c r="FF250" s="456"/>
      <c r="FG250" s="456"/>
      <c r="FH250" s="456"/>
      <c r="FI250" s="456"/>
      <c r="FJ250" s="456"/>
      <c r="FK250" s="456"/>
      <c r="FL250" s="456"/>
      <c r="FM250" s="456"/>
      <c r="FN250" s="456"/>
      <c r="FO250" s="456"/>
      <c r="FP250" s="456"/>
      <c r="FQ250" s="456"/>
      <c r="FR250" s="456"/>
      <c r="FS250" s="456"/>
      <c r="FT250" s="456"/>
      <c r="FU250" s="456"/>
      <c r="FV250" s="456"/>
      <c r="FW250" s="456"/>
      <c r="FX250" s="456"/>
      <c r="FY250" s="456"/>
      <c r="FZ250" s="456"/>
      <c r="GA250" s="456"/>
      <c r="GB250" s="456"/>
      <c r="GC250" s="456"/>
      <c r="GD250" s="456"/>
      <c r="GE250" s="456"/>
      <c r="GF250" s="456"/>
      <c r="GG250" s="456"/>
      <c r="GH250" s="456"/>
      <c r="GI250" s="456"/>
      <c r="GJ250" s="456"/>
      <c r="GK250" s="456"/>
      <c r="GL250" s="456"/>
      <c r="GM250" s="456"/>
      <c r="GN250" s="456"/>
      <c r="GO250" s="456"/>
      <c r="GP250" s="456"/>
      <c r="GQ250" s="456"/>
      <c r="GR250" s="456"/>
      <c r="GS250" s="456"/>
      <c r="GT250" s="456"/>
      <c r="GU250" s="456"/>
      <c r="GV250" s="456"/>
      <c r="GW250" s="456"/>
      <c r="GX250" s="456"/>
      <c r="GY250" s="456"/>
      <c r="GZ250" s="456"/>
      <c r="HA250" s="456"/>
      <c r="HB250" s="456"/>
      <c r="HC250" s="456"/>
      <c r="HD250" s="456"/>
      <c r="HE250" s="456"/>
      <c r="HF250" s="456"/>
      <c r="HG250" s="456"/>
      <c r="HH250" s="456"/>
      <c r="HI250" s="456"/>
      <c r="HJ250" s="456"/>
      <c r="HK250" s="456"/>
      <c r="HL250" s="456"/>
      <c r="HM250" s="456"/>
      <c r="HN250" s="456"/>
      <c r="HO250" s="456"/>
      <c r="HP250" s="456"/>
      <c r="HQ250" s="456"/>
      <c r="HR250" s="456"/>
      <c r="HS250" s="456"/>
      <c r="HT250" s="456"/>
      <c r="HU250" s="456"/>
      <c r="HV250" s="456"/>
      <c r="HW250" s="456"/>
      <c r="HX250" s="456"/>
      <c r="HY250" s="456"/>
      <c r="HZ250" s="456"/>
      <c r="IA250" s="456"/>
      <c r="IB250" s="456"/>
      <c r="IC250" s="456"/>
      <c r="ID250" s="456"/>
      <c r="IE250" s="456"/>
      <c r="IF250" s="456"/>
      <c r="IG250" s="456"/>
      <c r="IH250" s="456"/>
      <c r="II250" s="456"/>
      <c r="IJ250" s="456"/>
      <c r="IK250" s="456"/>
      <c r="IL250" s="456"/>
      <c r="IM250" s="456"/>
    </row>
    <row r="251" spans="6:247" x14ac:dyDescent="0.2">
      <c r="F251" s="456"/>
      <c r="G251" s="456"/>
      <c r="H251" s="456"/>
      <c r="I251" s="456"/>
      <c r="J251" s="456"/>
      <c r="K251" s="456"/>
      <c r="L251" s="456"/>
      <c r="M251" s="456"/>
      <c r="N251" s="456"/>
      <c r="O251" s="456"/>
      <c r="P251" s="456"/>
      <c r="Q251" s="456"/>
      <c r="R251" s="456"/>
      <c r="S251" s="456"/>
      <c r="T251" s="456"/>
      <c r="U251" s="456"/>
      <c r="V251" s="456"/>
      <c r="W251" s="456"/>
      <c r="X251" s="456"/>
      <c r="Y251" s="456"/>
      <c r="Z251" s="456"/>
      <c r="AA251" s="456"/>
      <c r="AB251" s="456"/>
      <c r="AC251" s="456"/>
      <c r="AD251" s="456"/>
      <c r="AE251" s="456"/>
      <c r="AF251" s="456"/>
      <c r="AG251" s="456"/>
      <c r="AH251" s="456"/>
      <c r="AI251" s="456"/>
      <c r="AJ251" s="456"/>
      <c r="AK251" s="456"/>
      <c r="AL251" s="456"/>
      <c r="AM251" s="456"/>
      <c r="AN251" s="456"/>
      <c r="AO251" s="456"/>
      <c r="AP251" s="456"/>
      <c r="AQ251" s="456"/>
      <c r="AR251" s="456"/>
      <c r="AS251" s="456"/>
      <c r="AT251" s="456"/>
      <c r="AU251" s="456"/>
      <c r="AV251" s="456"/>
      <c r="AW251" s="456"/>
      <c r="AX251" s="456"/>
      <c r="AY251" s="456"/>
      <c r="AZ251" s="456"/>
      <c r="BA251" s="456"/>
      <c r="BB251" s="456"/>
      <c r="BC251" s="456"/>
      <c r="BD251" s="456"/>
      <c r="BE251" s="456"/>
      <c r="BF251" s="456"/>
      <c r="BG251" s="456"/>
      <c r="BH251" s="456"/>
      <c r="BI251" s="456"/>
      <c r="BJ251" s="456"/>
      <c r="BK251" s="456"/>
      <c r="BL251" s="456"/>
      <c r="BM251" s="456"/>
      <c r="BN251" s="456"/>
      <c r="BO251" s="456"/>
      <c r="BP251" s="456"/>
      <c r="BQ251" s="456"/>
      <c r="BR251" s="456"/>
      <c r="BS251" s="456"/>
      <c r="BT251" s="456"/>
      <c r="BU251" s="456"/>
      <c r="BV251" s="456"/>
      <c r="BW251" s="456"/>
      <c r="BX251" s="456"/>
      <c r="BY251" s="456"/>
      <c r="BZ251" s="456"/>
      <c r="CA251" s="456"/>
      <c r="CB251" s="456"/>
      <c r="CC251" s="456"/>
      <c r="CD251" s="456"/>
      <c r="CE251" s="456"/>
      <c r="CF251" s="456"/>
      <c r="CG251" s="456"/>
      <c r="CH251" s="456"/>
      <c r="CI251" s="456"/>
      <c r="CJ251" s="456"/>
      <c r="CK251" s="456"/>
      <c r="CL251" s="456"/>
      <c r="CM251" s="456"/>
      <c r="CN251" s="456"/>
      <c r="CO251" s="456"/>
      <c r="CP251" s="456"/>
      <c r="CQ251" s="456"/>
      <c r="CR251" s="456"/>
      <c r="CS251" s="456"/>
      <c r="CT251" s="456"/>
      <c r="CU251" s="456"/>
      <c r="CV251" s="456"/>
      <c r="CW251" s="456"/>
      <c r="CX251" s="456"/>
      <c r="CY251" s="456"/>
      <c r="CZ251" s="456"/>
      <c r="DA251" s="456"/>
      <c r="DB251" s="456"/>
      <c r="DC251" s="456"/>
      <c r="DD251" s="456"/>
      <c r="DE251" s="456"/>
      <c r="DF251" s="456"/>
      <c r="DG251" s="456"/>
      <c r="DH251" s="456"/>
      <c r="DI251" s="456"/>
      <c r="DJ251" s="456"/>
      <c r="DK251" s="456"/>
      <c r="DL251" s="456"/>
      <c r="DM251" s="456"/>
      <c r="DN251" s="456"/>
      <c r="DO251" s="456"/>
      <c r="DP251" s="456"/>
      <c r="DQ251" s="456"/>
      <c r="DR251" s="456"/>
      <c r="DS251" s="456"/>
      <c r="DT251" s="456"/>
      <c r="DU251" s="456"/>
      <c r="DV251" s="456"/>
      <c r="DW251" s="456"/>
      <c r="DX251" s="456"/>
      <c r="DY251" s="456"/>
      <c r="DZ251" s="456"/>
      <c r="EA251" s="456"/>
      <c r="EB251" s="456"/>
      <c r="EC251" s="456"/>
      <c r="ED251" s="456"/>
      <c r="EE251" s="456"/>
      <c r="EF251" s="456"/>
      <c r="EG251" s="456"/>
      <c r="EH251" s="456"/>
      <c r="EI251" s="456"/>
      <c r="EJ251" s="456"/>
      <c r="EK251" s="456"/>
      <c r="EL251" s="456"/>
      <c r="EM251" s="456"/>
      <c r="EN251" s="456"/>
      <c r="EO251" s="456"/>
      <c r="EP251" s="456"/>
      <c r="EQ251" s="456"/>
      <c r="ER251" s="456"/>
      <c r="ES251" s="456"/>
      <c r="ET251" s="456"/>
      <c r="EU251" s="456"/>
      <c r="EV251" s="456"/>
      <c r="EW251" s="456"/>
      <c r="EX251" s="456"/>
      <c r="EY251" s="456"/>
      <c r="EZ251" s="456"/>
      <c r="FA251" s="456"/>
      <c r="FB251" s="456"/>
      <c r="FC251" s="456"/>
      <c r="FD251" s="456"/>
      <c r="FE251" s="456"/>
      <c r="FF251" s="456"/>
      <c r="FG251" s="456"/>
      <c r="FH251" s="456"/>
      <c r="FI251" s="456"/>
      <c r="FJ251" s="456"/>
      <c r="FK251" s="456"/>
      <c r="FL251" s="456"/>
      <c r="FM251" s="456"/>
      <c r="FN251" s="456"/>
      <c r="FO251" s="456"/>
      <c r="FP251" s="456"/>
      <c r="FQ251" s="456"/>
      <c r="FR251" s="456"/>
      <c r="FS251" s="456"/>
      <c r="FT251" s="456"/>
      <c r="FU251" s="456"/>
      <c r="FV251" s="456"/>
      <c r="FW251" s="456"/>
      <c r="FX251" s="456"/>
      <c r="FY251" s="456"/>
      <c r="FZ251" s="456"/>
      <c r="GA251" s="456"/>
      <c r="GB251" s="456"/>
      <c r="GC251" s="456"/>
      <c r="GD251" s="456"/>
      <c r="GE251" s="456"/>
      <c r="GF251" s="456"/>
      <c r="GG251" s="456"/>
      <c r="GH251" s="456"/>
      <c r="GI251" s="456"/>
      <c r="GJ251" s="456"/>
      <c r="GK251" s="456"/>
      <c r="GL251" s="456"/>
      <c r="GM251" s="456"/>
      <c r="GN251" s="456"/>
      <c r="GO251" s="456"/>
      <c r="GP251" s="456"/>
      <c r="GQ251" s="456"/>
      <c r="GR251" s="456"/>
      <c r="GS251" s="456"/>
      <c r="GT251" s="456"/>
      <c r="GU251" s="456"/>
      <c r="GV251" s="456"/>
      <c r="GW251" s="456"/>
      <c r="GX251" s="456"/>
      <c r="GY251" s="456"/>
      <c r="GZ251" s="456"/>
      <c r="HA251" s="456"/>
      <c r="HB251" s="456"/>
      <c r="HC251" s="456"/>
      <c r="HD251" s="456"/>
      <c r="HE251" s="456"/>
      <c r="HF251" s="456"/>
      <c r="HG251" s="456"/>
      <c r="HH251" s="456"/>
      <c r="HI251" s="456"/>
      <c r="HJ251" s="456"/>
      <c r="HK251" s="456"/>
      <c r="HL251" s="456"/>
      <c r="HM251" s="456"/>
      <c r="HN251" s="456"/>
      <c r="HO251" s="456"/>
      <c r="HP251" s="456"/>
      <c r="HQ251" s="456"/>
      <c r="HR251" s="456"/>
      <c r="HS251" s="456"/>
      <c r="HT251" s="456"/>
      <c r="HU251" s="456"/>
      <c r="HV251" s="456"/>
      <c r="HW251" s="456"/>
      <c r="HX251" s="456"/>
      <c r="HY251" s="456"/>
      <c r="HZ251" s="456"/>
      <c r="IA251" s="456"/>
      <c r="IB251" s="456"/>
      <c r="IC251" s="456"/>
      <c r="ID251" s="456"/>
      <c r="IE251" s="456"/>
      <c r="IF251" s="456"/>
      <c r="IG251" s="456"/>
      <c r="IH251" s="456"/>
      <c r="II251" s="456"/>
      <c r="IJ251" s="456"/>
      <c r="IK251" s="456"/>
      <c r="IL251" s="456"/>
      <c r="IM251" s="456"/>
    </row>
    <row r="252" spans="6:247" x14ac:dyDescent="0.2">
      <c r="F252" s="456"/>
      <c r="G252" s="456"/>
      <c r="H252" s="456"/>
      <c r="I252" s="456"/>
      <c r="J252" s="456"/>
      <c r="K252" s="456"/>
      <c r="L252" s="456"/>
      <c r="M252" s="456"/>
      <c r="N252" s="456"/>
      <c r="O252" s="456"/>
      <c r="P252" s="456"/>
      <c r="Q252" s="456"/>
      <c r="R252" s="456"/>
      <c r="S252" s="456"/>
      <c r="T252" s="456"/>
      <c r="U252" s="456"/>
      <c r="V252" s="456"/>
      <c r="W252" s="456"/>
      <c r="X252" s="456"/>
      <c r="Y252" s="456"/>
      <c r="Z252" s="456"/>
      <c r="AA252" s="456"/>
      <c r="AB252" s="456"/>
      <c r="AC252" s="456"/>
      <c r="AD252" s="456"/>
      <c r="AE252" s="456"/>
      <c r="AF252" s="456"/>
      <c r="AG252" s="456"/>
      <c r="AH252" s="456"/>
      <c r="AI252" s="456"/>
      <c r="AJ252" s="456"/>
      <c r="AK252" s="456"/>
      <c r="AL252" s="456"/>
      <c r="AM252" s="456"/>
      <c r="AN252" s="456"/>
      <c r="AO252" s="456"/>
      <c r="AP252" s="456"/>
      <c r="AQ252" s="456"/>
      <c r="AR252" s="456"/>
      <c r="AS252" s="456"/>
      <c r="AT252" s="456"/>
      <c r="AU252" s="456"/>
      <c r="AV252" s="456"/>
      <c r="AW252" s="456"/>
      <c r="AX252" s="456"/>
      <c r="AY252" s="456"/>
      <c r="AZ252" s="456"/>
      <c r="BA252" s="456"/>
      <c r="BB252" s="456"/>
      <c r="BC252" s="456"/>
      <c r="BD252" s="456"/>
      <c r="BE252" s="456"/>
      <c r="BF252" s="456"/>
      <c r="BG252" s="456"/>
      <c r="BH252" s="456"/>
      <c r="BI252" s="456"/>
      <c r="BJ252" s="456"/>
      <c r="BK252" s="456"/>
      <c r="BL252" s="456"/>
      <c r="BM252" s="456"/>
      <c r="BN252" s="456"/>
      <c r="BO252" s="456"/>
      <c r="BP252" s="456"/>
      <c r="BQ252" s="456"/>
      <c r="BR252" s="456"/>
      <c r="BS252" s="456"/>
      <c r="BT252" s="456"/>
      <c r="BU252" s="456"/>
      <c r="BV252" s="456"/>
      <c r="BW252" s="456"/>
      <c r="BX252" s="456"/>
      <c r="BY252" s="456"/>
      <c r="BZ252" s="456"/>
      <c r="CA252" s="456"/>
      <c r="CB252" s="456"/>
      <c r="CC252" s="456"/>
      <c r="CD252" s="456"/>
      <c r="CE252" s="456"/>
      <c r="CF252" s="456"/>
      <c r="CG252" s="456"/>
      <c r="CH252" s="456"/>
      <c r="CI252" s="456"/>
      <c r="CJ252" s="456"/>
      <c r="CK252" s="456"/>
      <c r="CL252" s="456"/>
      <c r="CM252" s="456"/>
      <c r="CN252" s="456"/>
      <c r="CO252" s="456"/>
      <c r="CP252" s="456"/>
      <c r="CQ252" s="456"/>
      <c r="CR252" s="456"/>
      <c r="CS252" s="456"/>
      <c r="CT252" s="456"/>
      <c r="CU252" s="456"/>
      <c r="CV252" s="456"/>
      <c r="CW252" s="456"/>
      <c r="CX252" s="456"/>
      <c r="CY252" s="456"/>
      <c r="CZ252" s="456"/>
      <c r="DA252" s="456"/>
      <c r="DB252" s="456"/>
      <c r="DC252" s="456"/>
      <c r="DD252" s="456"/>
      <c r="DE252" s="456"/>
      <c r="DF252" s="456"/>
      <c r="DG252" s="456"/>
      <c r="DH252" s="456"/>
      <c r="DI252" s="456"/>
      <c r="DJ252" s="456"/>
      <c r="DK252" s="456"/>
      <c r="DL252" s="456"/>
      <c r="DM252" s="456"/>
      <c r="DN252" s="456"/>
      <c r="DO252" s="456"/>
      <c r="DP252" s="456"/>
      <c r="DQ252" s="456"/>
      <c r="DR252" s="456"/>
      <c r="DS252" s="456"/>
      <c r="DT252" s="456"/>
      <c r="DU252" s="456"/>
      <c r="DV252" s="456"/>
      <c r="DW252" s="456"/>
      <c r="DX252" s="456"/>
      <c r="DY252" s="456"/>
      <c r="DZ252" s="456"/>
      <c r="EA252" s="456"/>
      <c r="EB252" s="456"/>
      <c r="EC252" s="456"/>
      <c r="ED252" s="456"/>
      <c r="EE252" s="456"/>
      <c r="EF252" s="456"/>
      <c r="EG252" s="456"/>
      <c r="EH252" s="456"/>
      <c r="EI252" s="456"/>
      <c r="EJ252" s="456"/>
      <c r="EK252" s="456"/>
      <c r="EL252" s="456"/>
      <c r="EM252" s="456"/>
      <c r="EN252" s="456"/>
      <c r="EO252" s="456"/>
      <c r="EP252" s="456"/>
      <c r="EQ252" s="456"/>
      <c r="ER252" s="456"/>
      <c r="ES252" s="456"/>
      <c r="ET252" s="456"/>
      <c r="EU252" s="456"/>
      <c r="EV252" s="456"/>
      <c r="EW252" s="456"/>
      <c r="EX252" s="456"/>
      <c r="EY252" s="456"/>
      <c r="EZ252" s="456"/>
      <c r="FA252" s="456"/>
      <c r="FB252" s="456"/>
      <c r="FC252" s="456"/>
      <c r="FD252" s="456"/>
      <c r="FE252" s="456"/>
      <c r="FF252" s="456"/>
      <c r="FG252" s="456"/>
      <c r="FH252" s="456"/>
      <c r="FI252" s="456"/>
      <c r="FJ252" s="456"/>
      <c r="FK252" s="456"/>
      <c r="FL252" s="456"/>
      <c r="FM252" s="456"/>
      <c r="FN252" s="456"/>
      <c r="FO252" s="456"/>
      <c r="FP252" s="456"/>
      <c r="FQ252" s="456"/>
      <c r="FR252" s="456"/>
      <c r="FS252" s="456"/>
      <c r="FT252" s="456"/>
      <c r="FU252" s="456"/>
      <c r="FV252" s="456"/>
      <c r="FW252" s="456"/>
      <c r="FX252" s="456"/>
      <c r="FY252" s="456"/>
      <c r="FZ252" s="456"/>
      <c r="GA252" s="456"/>
      <c r="GB252" s="456"/>
      <c r="GC252" s="456"/>
      <c r="GD252" s="456"/>
      <c r="GE252" s="456"/>
      <c r="GF252" s="456"/>
      <c r="GG252" s="456"/>
      <c r="GH252" s="456"/>
      <c r="GI252" s="456"/>
      <c r="GJ252" s="456"/>
      <c r="GK252" s="456"/>
      <c r="GL252" s="456"/>
      <c r="GM252" s="456"/>
      <c r="GN252" s="456"/>
      <c r="GO252" s="456"/>
      <c r="GP252" s="456"/>
      <c r="GQ252" s="456"/>
      <c r="GR252" s="456"/>
      <c r="GS252" s="456"/>
      <c r="GT252" s="456"/>
      <c r="GU252" s="456"/>
      <c r="GV252" s="456"/>
      <c r="GW252" s="456"/>
      <c r="GX252" s="456"/>
      <c r="GY252" s="456"/>
      <c r="GZ252" s="456"/>
      <c r="HA252" s="456"/>
      <c r="HB252" s="456"/>
      <c r="HC252" s="456"/>
      <c r="HD252" s="456"/>
      <c r="HE252" s="456"/>
      <c r="HF252" s="456"/>
      <c r="HG252" s="456"/>
      <c r="HH252" s="456"/>
      <c r="HI252" s="456"/>
      <c r="HJ252" s="456"/>
      <c r="HK252" s="456"/>
      <c r="HL252" s="456"/>
      <c r="HM252" s="456"/>
      <c r="HN252" s="456"/>
      <c r="HO252" s="456"/>
      <c r="HP252" s="456"/>
      <c r="HQ252" s="456"/>
      <c r="HR252" s="456"/>
      <c r="HS252" s="456"/>
      <c r="HT252" s="456"/>
      <c r="HU252" s="456"/>
      <c r="HV252" s="456"/>
      <c r="HW252" s="456"/>
      <c r="HX252" s="456"/>
      <c r="HY252" s="456"/>
      <c r="HZ252" s="456"/>
      <c r="IA252" s="456"/>
      <c r="IB252" s="456"/>
      <c r="IC252" s="456"/>
      <c r="ID252" s="456"/>
      <c r="IE252" s="456"/>
      <c r="IF252" s="456"/>
      <c r="IG252" s="456"/>
      <c r="IH252" s="456"/>
      <c r="II252" s="456"/>
      <c r="IJ252" s="456"/>
      <c r="IK252" s="456"/>
      <c r="IL252" s="456"/>
      <c r="IM252" s="456"/>
    </row>
    <row r="253" spans="6:247" x14ac:dyDescent="0.2">
      <c r="F253" s="456"/>
      <c r="G253" s="456"/>
      <c r="H253" s="456"/>
      <c r="I253" s="456"/>
      <c r="J253" s="456"/>
      <c r="K253" s="456"/>
      <c r="L253" s="456"/>
      <c r="M253" s="456"/>
      <c r="N253" s="456"/>
      <c r="O253" s="456"/>
      <c r="P253" s="456"/>
      <c r="Q253" s="456"/>
      <c r="R253" s="456"/>
      <c r="S253" s="456"/>
      <c r="T253" s="456"/>
      <c r="U253" s="456"/>
      <c r="V253" s="456"/>
      <c r="W253" s="456"/>
      <c r="X253" s="456"/>
      <c r="Y253" s="456"/>
      <c r="Z253" s="456"/>
      <c r="AA253" s="456"/>
      <c r="AB253" s="456"/>
      <c r="AC253" s="456"/>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6"/>
      <c r="AY253" s="456"/>
      <c r="AZ253" s="456"/>
      <c r="BA253" s="456"/>
      <c r="BB253" s="456"/>
      <c r="BC253" s="456"/>
      <c r="BD253" s="456"/>
      <c r="BE253" s="456"/>
      <c r="BF253" s="456"/>
      <c r="BG253" s="456"/>
      <c r="BH253" s="456"/>
      <c r="BI253" s="456"/>
      <c r="BJ253" s="456"/>
      <c r="BK253" s="456"/>
      <c r="BL253" s="456"/>
      <c r="BM253" s="456"/>
      <c r="BN253" s="456"/>
      <c r="BO253" s="456"/>
      <c r="BP253" s="456"/>
      <c r="BQ253" s="456"/>
      <c r="BR253" s="456"/>
      <c r="BS253" s="456"/>
      <c r="BT253" s="456"/>
      <c r="BU253" s="456"/>
      <c r="BV253" s="456"/>
      <c r="BW253" s="456"/>
      <c r="BX253" s="456"/>
      <c r="BY253" s="456"/>
      <c r="BZ253" s="456"/>
      <c r="CA253" s="456"/>
      <c r="CB253" s="456"/>
      <c r="CC253" s="456"/>
      <c r="CD253" s="456"/>
      <c r="CE253" s="456"/>
      <c r="CF253" s="456"/>
      <c r="CG253" s="456"/>
      <c r="CH253" s="456"/>
      <c r="CI253" s="456"/>
      <c r="CJ253" s="456"/>
      <c r="CK253" s="456"/>
      <c r="CL253" s="456"/>
      <c r="CM253" s="456"/>
      <c r="CN253" s="456"/>
      <c r="CO253" s="456"/>
      <c r="CP253" s="456"/>
      <c r="CQ253" s="456"/>
      <c r="CR253" s="456"/>
      <c r="CS253" s="456"/>
      <c r="CT253" s="456"/>
      <c r="CU253" s="456"/>
      <c r="CV253" s="456"/>
      <c r="CW253" s="456"/>
      <c r="CX253" s="456"/>
      <c r="CY253" s="456"/>
      <c r="CZ253" s="456"/>
      <c r="DA253" s="456"/>
      <c r="DB253" s="456"/>
      <c r="DC253" s="456"/>
      <c r="DD253" s="456"/>
      <c r="DE253" s="456"/>
      <c r="DF253" s="456"/>
      <c r="DG253" s="456"/>
      <c r="DH253" s="456"/>
      <c r="DI253" s="456"/>
      <c r="DJ253" s="456"/>
      <c r="DK253" s="456"/>
      <c r="DL253" s="456"/>
      <c r="DM253" s="456"/>
      <c r="DN253" s="456"/>
      <c r="DO253" s="456"/>
      <c r="DP253" s="456"/>
      <c r="DQ253" s="456"/>
      <c r="DR253" s="456"/>
      <c r="DS253" s="456"/>
      <c r="DT253" s="456"/>
      <c r="DU253" s="456"/>
      <c r="DV253" s="456"/>
      <c r="DW253" s="456"/>
      <c r="DX253" s="456"/>
      <c r="DY253" s="456"/>
      <c r="DZ253" s="456"/>
      <c r="EA253" s="456"/>
      <c r="EB253" s="456"/>
      <c r="EC253" s="456"/>
      <c r="ED253" s="456"/>
      <c r="EE253" s="456"/>
      <c r="EF253" s="456"/>
      <c r="EG253" s="456"/>
      <c r="EH253" s="456"/>
      <c r="EI253" s="456"/>
      <c r="EJ253" s="456"/>
      <c r="EK253" s="456"/>
      <c r="EL253" s="456"/>
      <c r="EM253" s="456"/>
      <c r="EN253" s="456"/>
      <c r="EO253" s="456"/>
      <c r="EP253" s="456"/>
      <c r="EQ253" s="456"/>
      <c r="ER253" s="456"/>
      <c r="ES253" s="456"/>
      <c r="ET253" s="456"/>
      <c r="EU253" s="456"/>
      <c r="EV253" s="456"/>
      <c r="EW253" s="456"/>
      <c r="EX253" s="456"/>
      <c r="EY253" s="456"/>
      <c r="EZ253" s="456"/>
      <c r="FA253" s="456"/>
      <c r="FB253" s="456"/>
      <c r="FC253" s="456"/>
      <c r="FD253" s="456"/>
      <c r="FE253" s="456"/>
      <c r="FF253" s="456"/>
      <c r="FG253" s="456"/>
      <c r="FH253" s="456"/>
      <c r="FI253" s="456"/>
      <c r="FJ253" s="456"/>
      <c r="FK253" s="456"/>
      <c r="FL253" s="456"/>
      <c r="FM253" s="456"/>
      <c r="FN253" s="456"/>
      <c r="FO253" s="456"/>
      <c r="FP253" s="456"/>
      <c r="FQ253" s="456"/>
      <c r="FR253" s="456"/>
      <c r="FS253" s="456"/>
      <c r="FT253" s="456"/>
      <c r="FU253" s="456"/>
      <c r="FV253" s="456"/>
      <c r="FW253" s="456"/>
      <c r="FX253" s="456"/>
      <c r="FY253" s="456"/>
      <c r="FZ253" s="456"/>
      <c r="GA253" s="456"/>
      <c r="GB253" s="456"/>
      <c r="GC253" s="456"/>
      <c r="GD253" s="456"/>
      <c r="GE253" s="456"/>
      <c r="GF253" s="456"/>
      <c r="GG253" s="456"/>
      <c r="GH253" s="456"/>
      <c r="GI253" s="456"/>
      <c r="GJ253" s="456"/>
      <c r="GK253" s="456"/>
      <c r="GL253" s="456"/>
      <c r="GM253" s="456"/>
      <c r="GN253" s="456"/>
      <c r="GO253" s="456"/>
      <c r="GP253" s="456"/>
      <c r="GQ253" s="456"/>
      <c r="GR253" s="456"/>
      <c r="GS253" s="456"/>
      <c r="GT253" s="456"/>
      <c r="GU253" s="456"/>
      <c r="GV253" s="456"/>
      <c r="GW253" s="456"/>
      <c r="GX253" s="456"/>
      <c r="GY253" s="456"/>
      <c r="GZ253" s="456"/>
      <c r="HA253" s="456"/>
      <c r="HB253" s="456"/>
      <c r="HC253" s="456"/>
      <c r="HD253" s="456"/>
      <c r="HE253" s="456"/>
      <c r="HF253" s="456"/>
      <c r="HG253" s="456"/>
      <c r="HH253" s="456"/>
      <c r="HI253" s="456"/>
      <c r="HJ253" s="456"/>
      <c r="HK253" s="456"/>
      <c r="HL253" s="456"/>
      <c r="HM253" s="456"/>
      <c r="HN253" s="456"/>
      <c r="HO253" s="456"/>
      <c r="HP253" s="456"/>
      <c r="HQ253" s="456"/>
      <c r="HR253" s="456"/>
      <c r="HS253" s="456"/>
      <c r="HT253" s="456"/>
      <c r="HU253" s="456"/>
      <c r="HV253" s="456"/>
      <c r="HW253" s="456"/>
      <c r="HX253" s="456"/>
      <c r="HY253" s="456"/>
      <c r="HZ253" s="456"/>
      <c r="IA253" s="456"/>
      <c r="IB253" s="456"/>
      <c r="IC253" s="456"/>
      <c r="ID253" s="456"/>
      <c r="IE253" s="456"/>
      <c r="IF253" s="456"/>
      <c r="IG253" s="456"/>
      <c r="IH253" s="456"/>
      <c r="II253" s="456"/>
      <c r="IJ253" s="456"/>
      <c r="IK253" s="456"/>
      <c r="IL253" s="456"/>
      <c r="IM253" s="456"/>
    </row>
    <row r="254" spans="6:247" x14ac:dyDescent="0.2">
      <c r="F254" s="456"/>
      <c r="G254" s="456"/>
      <c r="H254" s="456"/>
      <c r="I254" s="456"/>
      <c r="J254" s="456"/>
      <c r="K254" s="456"/>
      <c r="L254" s="456"/>
      <c r="M254" s="456"/>
      <c r="N254" s="456"/>
      <c r="O254" s="456"/>
      <c r="P254" s="456"/>
      <c r="Q254" s="456"/>
      <c r="R254" s="456"/>
      <c r="S254" s="456"/>
      <c r="T254" s="456"/>
      <c r="U254" s="456"/>
      <c r="V254" s="456"/>
      <c r="W254" s="456"/>
      <c r="X254" s="456"/>
      <c r="Y254" s="456"/>
      <c r="Z254" s="456"/>
      <c r="AA254" s="456"/>
      <c r="AB254" s="456"/>
      <c r="AC254" s="456"/>
      <c r="AD254" s="456"/>
      <c r="AE254" s="456"/>
      <c r="AF254" s="456"/>
      <c r="AG254" s="456"/>
      <c r="AH254" s="456"/>
      <c r="AI254" s="456"/>
      <c r="AJ254" s="456"/>
      <c r="AK254" s="456"/>
      <c r="AL254" s="456"/>
      <c r="AM254" s="456"/>
      <c r="AN254" s="456"/>
      <c r="AO254" s="456"/>
      <c r="AP254" s="456"/>
      <c r="AQ254" s="456"/>
      <c r="AR254" s="456"/>
      <c r="AS254" s="456"/>
      <c r="AT254" s="456"/>
      <c r="AU254" s="456"/>
      <c r="AV254" s="456"/>
      <c r="AW254" s="456"/>
      <c r="AX254" s="456"/>
      <c r="AY254" s="456"/>
      <c r="AZ254" s="456"/>
      <c r="BA254" s="456"/>
      <c r="BB254" s="456"/>
      <c r="BC254" s="456"/>
      <c r="BD254" s="456"/>
      <c r="BE254" s="456"/>
      <c r="BF254" s="456"/>
      <c r="BG254" s="456"/>
      <c r="BH254" s="456"/>
      <c r="BI254" s="456"/>
      <c r="BJ254" s="456"/>
      <c r="BK254" s="456"/>
      <c r="BL254" s="456"/>
      <c r="BM254" s="456"/>
      <c r="BN254" s="456"/>
      <c r="BO254" s="456"/>
      <c r="BP254" s="456"/>
      <c r="BQ254" s="456"/>
      <c r="BR254" s="456"/>
      <c r="BS254" s="456"/>
      <c r="BT254" s="456"/>
      <c r="BU254" s="456"/>
      <c r="BV254" s="456"/>
      <c r="BW254" s="456"/>
      <c r="BX254" s="456"/>
      <c r="BY254" s="456"/>
      <c r="BZ254" s="456"/>
      <c r="CA254" s="456"/>
      <c r="CB254" s="456"/>
      <c r="CC254" s="456"/>
      <c r="CD254" s="456"/>
      <c r="CE254" s="456"/>
      <c r="CF254" s="456"/>
      <c r="CG254" s="456"/>
      <c r="CH254" s="456"/>
      <c r="CI254" s="456"/>
      <c r="CJ254" s="456"/>
      <c r="CK254" s="456"/>
      <c r="CL254" s="456"/>
      <c r="CM254" s="456"/>
      <c r="CN254" s="456"/>
      <c r="CO254" s="456"/>
      <c r="CP254" s="456"/>
      <c r="CQ254" s="456"/>
      <c r="CR254" s="456"/>
      <c r="CS254" s="456"/>
      <c r="CT254" s="456"/>
      <c r="CU254" s="456"/>
      <c r="CV254" s="456"/>
      <c r="CW254" s="456"/>
      <c r="CX254" s="456"/>
      <c r="CY254" s="456"/>
      <c r="CZ254" s="456"/>
      <c r="DA254" s="456"/>
      <c r="DB254" s="456"/>
      <c r="DC254" s="456"/>
      <c r="DD254" s="456"/>
      <c r="DE254" s="456"/>
      <c r="DF254" s="456"/>
      <c r="DG254" s="456"/>
      <c r="DH254" s="456"/>
      <c r="DI254" s="456"/>
      <c r="DJ254" s="456"/>
      <c r="DK254" s="456"/>
      <c r="DL254" s="456"/>
      <c r="DM254" s="456"/>
      <c r="DN254" s="456"/>
      <c r="DO254" s="456"/>
      <c r="DP254" s="456"/>
      <c r="DQ254" s="456"/>
      <c r="DR254" s="456"/>
      <c r="DS254" s="456"/>
      <c r="DT254" s="456"/>
      <c r="DU254" s="456"/>
      <c r="DV254" s="456"/>
      <c r="DW254" s="456"/>
      <c r="DX254" s="456"/>
      <c r="DY254" s="456"/>
      <c r="DZ254" s="456"/>
      <c r="EA254" s="456"/>
      <c r="EB254" s="456"/>
      <c r="EC254" s="456"/>
      <c r="ED254" s="456"/>
      <c r="EE254" s="456"/>
      <c r="EF254" s="456"/>
      <c r="EG254" s="456"/>
      <c r="EH254" s="456"/>
      <c r="EI254" s="456"/>
      <c r="EJ254" s="456"/>
      <c r="EK254" s="456"/>
      <c r="EL254" s="456"/>
      <c r="EM254" s="456"/>
      <c r="EN254" s="456"/>
      <c r="EO254" s="456"/>
      <c r="EP254" s="456"/>
      <c r="EQ254" s="456"/>
      <c r="ER254" s="456"/>
      <c r="ES254" s="456"/>
      <c r="ET254" s="456"/>
      <c r="EU254" s="456"/>
      <c r="EV254" s="456"/>
      <c r="EW254" s="456"/>
      <c r="EX254" s="456"/>
      <c r="EY254" s="456"/>
      <c r="EZ254" s="456"/>
      <c r="FA254" s="456"/>
      <c r="FB254" s="456"/>
      <c r="FC254" s="456"/>
      <c r="FD254" s="456"/>
      <c r="FE254" s="456"/>
      <c r="FF254" s="456"/>
      <c r="FG254" s="456"/>
      <c r="FH254" s="456"/>
      <c r="FI254" s="456"/>
      <c r="FJ254" s="456"/>
      <c r="FK254" s="456"/>
      <c r="FL254" s="456"/>
      <c r="FM254" s="456"/>
      <c r="FN254" s="456"/>
      <c r="FO254" s="456"/>
      <c r="FP254" s="456"/>
      <c r="FQ254" s="456"/>
      <c r="FR254" s="456"/>
      <c r="FS254" s="456"/>
      <c r="FT254" s="456"/>
      <c r="FU254" s="456"/>
      <c r="FV254" s="456"/>
      <c r="FW254" s="456"/>
      <c r="FX254" s="456"/>
      <c r="FY254" s="456"/>
      <c r="FZ254" s="456"/>
      <c r="GA254" s="456"/>
      <c r="GB254" s="456"/>
      <c r="GC254" s="456"/>
      <c r="GD254" s="456"/>
      <c r="GE254" s="456"/>
      <c r="GF254" s="456"/>
      <c r="GG254" s="456"/>
      <c r="GH254" s="456"/>
      <c r="GI254" s="456"/>
      <c r="GJ254" s="456"/>
      <c r="GK254" s="456"/>
      <c r="GL254" s="456"/>
      <c r="GM254" s="456"/>
      <c r="GN254" s="456"/>
      <c r="GO254" s="456"/>
      <c r="GP254" s="456"/>
      <c r="GQ254" s="456"/>
      <c r="GR254" s="456"/>
      <c r="GS254" s="456"/>
      <c r="GT254" s="456"/>
      <c r="GU254" s="456"/>
      <c r="GV254" s="456"/>
      <c r="GW254" s="456"/>
      <c r="GX254" s="456"/>
      <c r="GY254" s="456"/>
      <c r="GZ254" s="456"/>
      <c r="HA254" s="456"/>
      <c r="HB254" s="456"/>
      <c r="HC254" s="456"/>
      <c r="HD254" s="456"/>
      <c r="HE254" s="456"/>
      <c r="HF254" s="456"/>
      <c r="HG254" s="456"/>
      <c r="HH254" s="456"/>
      <c r="HI254" s="456"/>
      <c r="HJ254" s="456"/>
      <c r="HK254" s="456"/>
      <c r="HL254" s="456"/>
      <c r="HM254" s="456"/>
      <c r="HN254" s="456"/>
      <c r="HO254" s="456"/>
      <c r="HP254" s="456"/>
      <c r="HQ254" s="456"/>
      <c r="HR254" s="456"/>
      <c r="HS254" s="456"/>
      <c r="HT254" s="456"/>
      <c r="HU254" s="456"/>
      <c r="HV254" s="456"/>
      <c r="HW254" s="456"/>
      <c r="HX254" s="456"/>
      <c r="HY254" s="456"/>
      <c r="HZ254" s="456"/>
      <c r="IA254" s="456"/>
      <c r="IB254" s="456"/>
      <c r="IC254" s="456"/>
      <c r="ID254" s="456"/>
      <c r="IE254" s="456"/>
      <c r="IF254" s="456"/>
      <c r="IG254" s="456"/>
      <c r="IH254" s="456"/>
      <c r="II254" s="456"/>
      <c r="IJ254" s="456"/>
      <c r="IK254" s="456"/>
      <c r="IL254" s="456"/>
      <c r="IM254" s="456"/>
    </row>
    <row r="255" spans="6:247" x14ac:dyDescent="0.2">
      <c r="F255" s="456"/>
      <c r="G255" s="456"/>
      <c r="H255" s="456"/>
      <c r="I255" s="456"/>
      <c r="J255" s="456"/>
      <c r="K255" s="456"/>
      <c r="L255" s="456"/>
      <c r="M255" s="456"/>
      <c r="N255" s="456"/>
      <c r="O255" s="456"/>
      <c r="P255" s="456"/>
      <c r="Q255" s="456"/>
      <c r="R255" s="456"/>
      <c r="S255" s="456"/>
      <c r="T255" s="456"/>
      <c r="U255" s="456"/>
      <c r="V255" s="456"/>
      <c r="W255" s="456"/>
      <c r="X255" s="456"/>
      <c r="Y255" s="456"/>
      <c r="Z255" s="456"/>
      <c r="AA255" s="456"/>
      <c r="AB255" s="456"/>
      <c r="AC255" s="456"/>
      <c r="AD255" s="456"/>
      <c r="AE255" s="456"/>
      <c r="AF255" s="456"/>
      <c r="AG255" s="456"/>
      <c r="AH255" s="456"/>
      <c r="AI255" s="456"/>
      <c r="AJ255" s="456"/>
      <c r="AK255" s="456"/>
      <c r="AL255" s="456"/>
      <c r="AM255" s="456"/>
      <c r="AN255" s="456"/>
      <c r="AO255" s="456"/>
      <c r="AP255" s="456"/>
      <c r="AQ255" s="456"/>
      <c r="AR255" s="456"/>
      <c r="AS255" s="456"/>
      <c r="AT255" s="456"/>
      <c r="AU255" s="456"/>
      <c r="AV255" s="456"/>
      <c r="AW255" s="456"/>
      <c r="AX255" s="456"/>
      <c r="AY255" s="456"/>
      <c r="AZ255" s="456"/>
      <c r="BA255" s="456"/>
      <c r="BB255" s="456"/>
      <c r="BC255" s="456"/>
      <c r="BD255" s="456"/>
      <c r="BE255" s="456"/>
      <c r="BF255" s="456"/>
      <c r="BG255" s="456"/>
      <c r="BH255" s="456"/>
      <c r="BI255" s="456"/>
      <c r="BJ255" s="456"/>
      <c r="BK255" s="456"/>
      <c r="BL255" s="456"/>
      <c r="BM255" s="456"/>
      <c r="BN255" s="456"/>
      <c r="BO255" s="456"/>
      <c r="BP255" s="456"/>
      <c r="BQ255" s="456"/>
      <c r="BR255" s="456"/>
      <c r="BS255" s="456"/>
      <c r="BT255" s="456"/>
      <c r="BU255" s="456"/>
      <c r="BV255" s="456"/>
      <c r="BW255" s="456"/>
      <c r="BX255" s="456"/>
      <c r="BY255" s="456"/>
      <c r="BZ255" s="456"/>
      <c r="CA255" s="456"/>
      <c r="CB255" s="456"/>
      <c r="CC255" s="456"/>
      <c r="CD255" s="456"/>
      <c r="CE255" s="456"/>
      <c r="CF255" s="456"/>
      <c r="CG255" s="456"/>
      <c r="CH255" s="456"/>
      <c r="CI255" s="456"/>
      <c r="CJ255" s="456"/>
      <c r="CK255" s="456"/>
      <c r="CL255" s="456"/>
      <c r="CM255" s="456"/>
      <c r="CN255" s="456"/>
      <c r="CO255" s="456"/>
      <c r="CP255" s="456"/>
      <c r="CQ255" s="456"/>
      <c r="CR255" s="456"/>
      <c r="CS255" s="456"/>
      <c r="CT255" s="456"/>
      <c r="CU255" s="456"/>
      <c r="CV255" s="456"/>
      <c r="CW255" s="456"/>
      <c r="CX255" s="456"/>
      <c r="CY255" s="456"/>
      <c r="CZ255" s="456"/>
      <c r="DA255" s="456"/>
      <c r="DB255" s="456"/>
      <c r="DC255" s="456"/>
      <c r="DD255" s="456"/>
      <c r="DE255" s="456"/>
      <c r="DF255" s="456"/>
      <c r="DG255" s="456"/>
      <c r="DH255" s="456"/>
      <c r="DI255" s="456"/>
      <c r="DJ255" s="456"/>
      <c r="DK255" s="456"/>
      <c r="DL255" s="456"/>
      <c r="DM255" s="456"/>
      <c r="DN255" s="456"/>
      <c r="DO255" s="456"/>
      <c r="DP255" s="456"/>
      <c r="DQ255" s="456"/>
      <c r="DR255" s="456"/>
      <c r="DS255" s="456"/>
      <c r="DT255" s="456"/>
      <c r="DU255" s="456"/>
      <c r="DV255" s="456"/>
      <c r="DW255" s="456"/>
      <c r="DX255" s="456"/>
      <c r="DY255" s="456"/>
      <c r="DZ255" s="456"/>
      <c r="EA255" s="456"/>
      <c r="EB255" s="456"/>
      <c r="EC255" s="456"/>
      <c r="ED255" s="456"/>
      <c r="EE255" s="456"/>
      <c r="EF255" s="456"/>
      <c r="EG255" s="456"/>
      <c r="EH255" s="456"/>
      <c r="EI255" s="456"/>
      <c r="EJ255" s="456"/>
      <c r="EK255" s="456"/>
      <c r="EL255" s="456"/>
      <c r="EM255" s="456"/>
      <c r="EN255" s="456"/>
      <c r="EO255" s="456"/>
      <c r="EP255" s="456"/>
      <c r="EQ255" s="456"/>
      <c r="ER255" s="456"/>
      <c r="ES255" s="456"/>
      <c r="ET255" s="456"/>
      <c r="EU255" s="456"/>
      <c r="EV255" s="456"/>
      <c r="EW255" s="456"/>
      <c r="EX255" s="456"/>
      <c r="EY255" s="456"/>
      <c r="EZ255" s="456"/>
      <c r="FA255" s="456"/>
      <c r="FB255" s="456"/>
      <c r="FC255" s="456"/>
      <c r="FD255" s="456"/>
      <c r="FE255" s="456"/>
      <c r="FF255" s="456"/>
      <c r="FG255" s="456"/>
      <c r="FH255" s="456"/>
      <c r="FI255" s="456"/>
      <c r="FJ255" s="456"/>
      <c r="FK255" s="456"/>
      <c r="FL255" s="456"/>
      <c r="FM255" s="456"/>
      <c r="FN255" s="456"/>
      <c r="FO255" s="456"/>
      <c r="FP255" s="456"/>
      <c r="FQ255" s="456"/>
      <c r="FR255" s="456"/>
      <c r="FS255" s="456"/>
      <c r="FT255" s="456"/>
      <c r="FU255" s="456"/>
      <c r="FV255" s="456"/>
      <c r="FW255" s="456"/>
      <c r="FX255" s="456"/>
      <c r="FY255" s="456"/>
      <c r="FZ255" s="456"/>
      <c r="GA255" s="456"/>
      <c r="GB255" s="456"/>
      <c r="GC255" s="456"/>
      <c r="GD255" s="456"/>
      <c r="GE255" s="456"/>
      <c r="GF255" s="456"/>
      <c r="GG255" s="456"/>
      <c r="GH255" s="456"/>
      <c r="GI255" s="456"/>
      <c r="GJ255" s="456"/>
      <c r="GK255" s="456"/>
      <c r="GL255" s="456"/>
      <c r="GM255" s="456"/>
      <c r="GN255" s="456"/>
      <c r="GO255" s="456"/>
      <c r="GP255" s="456"/>
      <c r="GQ255" s="456"/>
      <c r="GR255" s="456"/>
      <c r="GS255" s="456"/>
      <c r="GT255" s="456"/>
      <c r="GU255" s="456"/>
      <c r="GV255" s="456"/>
      <c r="GW255" s="456"/>
      <c r="GX255" s="456"/>
      <c r="GY255" s="456"/>
      <c r="GZ255" s="456"/>
      <c r="HA255" s="456"/>
      <c r="HB255" s="456"/>
      <c r="HC255" s="456"/>
      <c r="HD255" s="456"/>
      <c r="HE255" s="456"/>
      <c r="HF255" s="456"/>
      <c r="HG255" s="456"/>
      <c r="HH255" s="456"/>
      <c r="HI255" s="456"/>
      <c r="HJ255" s="456"/>
      <c r="HK255" s="456"/>
      <c r="HL255" s="456"/>
      <c r="HM255" s="456"/>
      <c r="HN255" s="456"/>
      <c r="HO255" s="456"/>
      <c r="HP255" s="456"/>
      <c r="HQ255" s="456"/>
      <c r="HR255" s="456"/>
      <c r="HS255" s="456"/>
      <c r="HT255" s="456"/>
      <c r="HU255" s="456"/>
      <c r="HV255" s="456"/>
      <c r="HW255" s="456"/>
      <c r="HX255" s="456"/>
      <c r="HY255" s="456"/>
      <c r="HZ255" s="456"/>
      <c r="IA255" s="456"/>
      <c r="IB255" s="456"/>
      <c r="IC255" s="456"/>
      <c r="ID255" s="456"/>
      <c r="IE255" s="456"/>
      <c r="IF255" s="456"/>
      <c r="IG255" s="456"/>
      <c r="IH255" s="456"/>
      <c r="II255" s="456"/>
      <c r="IJ255" s="456"/>
      <c r="IK255" s="456"/>
      <c r="IL255" s="456"/>
      <c r="IM255" s="456"/>
    </row>
    <row r="256" spans="6:247" x14ac:dyDescent="0.2">
      <c r="F256" s="456"/>
      <c r="G256" s="456"/>
      <c r="H256" s="456"/>
      <c r="I256" s="456"/>
      <c r="J256" s="456"/>
      <c r="K256" s="456"/>
      <c r="L256" s="456"/>
      <c r="M256" s="456"/>
      <c r="N256" s="456"/>
      <c r="O256" s="456"/>
      <c r="P256" s="456"/>
      <c r="Q256" s="456"/>
      <c r="R256" s="456"/>
      <c r="S256" s="456"/>
      <c r="T256" s="456"/>
      <c r="U256" s="456"/>
      <c r="V256" s="456"/>
      <c r="W256" s="456"/>
      <c r="X256" s="456"/>
      <c r="Y256" s="456"/>
      <c r="Z256" s="456"/>
      <c r="AA256" s="456"/>
      <c r="AB256" s="456"/>
      <c r="AC256" s="456"/>
      <c r="AD256" s="456"/>
      <c r="AE256" s="456"/>
      <c r="AF256" s="456"/>
      <c r="AG256" s="456"/>
      <c r="AH256" s="456"/>
      <c r="AI256" s="456"/>
      <c r="AJ256" s="456"/>
      <c r="AK256" s="456"/>
      <c r="AL256" s="456"/>
      <c r="AM256" s="456"/>
      <c r="AN256" s="456"/>
      <c r="AO256" s="456"/>
      <c r="AP256" s="456"/>
      <c r="AQ256" s="456"/>
      <c r="AR256" s="456"/>
      <c r="AS256" s="456"/>
      <c r="AT256" s="456"/>
      <c r="AU256" s="456"/>
      <c r="AV256" s="456"/>
      <c r="AW256" s="456"/>
      <c r="AX256" s="456"/>
      <c r="AY256" s="456"/>
      <c r="AZ256" s="456"/>
      <c r="BA256" s="456"/>
      <c r="BB256" s="456"/>
      <c r="BC256" s="456"/>
      <c r="BD256" s="456"/>
      <c r="BE256" s="456"/>
      <c r="BF256" s="456"/>
      <c r="BG256" s="456"/>
      <c r="BH256" s="456"/>
      <c r="BI256" s="456"/>
      <c r="BJ256" s="456"/>
      <c r="BK256" s="456"/>
      <c r="BL256" s="456"/>
      <c r="BM256" s="456"/>
      <c r="BN256" s="456"/>
      <c r="BO256" s="456"/>
      <c r="BP256" s="456"/>
      <c r="BQ256" s="456"/>
      <c r="BR256" s="456"/>
      <c r="BS256" s="456"/>
      <c r="BT256" s="456"/>
      <c r="BU256" s="456"/>
      <c r="BV256" s="456"/>
      <c r="BW256" s="456"/>
      <c r="BX256" s="456"/>
      <c r="BY256" s="456"/>
      <c r="BZ256" s="456"/>
      <c r="CA256" s="456"/>
      <c r="CB256" s="456"/>
      <c r="CC256" s="456"/>
      <c r="CD256" s="456"/>
      <c r="CE256" s="456"/>
      <c r="CF256" s="456"/>
      <c r="CG256" s="456"/>
      <c r="CH256" s="456"/>
      <c r="CI256" s="456"/>
      <c r="CJ256" s="456"/>
      <c r="CK256" s="456"/>
      <c r="CL256" s="456"/>
      <c r="CM256" s="456"/>
      <c r="CN256" s="456"/>
      <c r="CO256" s="456"/>
      <c r="CP256" s="456"/>
      <c r="CQ256" s="456"/>
      <c r="CR256" s="456"/>
      <c r="CS256" s="456"/>
      <c r="CT256" s="456"/>
      <c r="CU256" s="456"/>
      <c r="CV256" s="456"/>
      <c r="CW256" s="456"/>
      <c r="CX256" s="456"/>
      <c r="CY256" s="456"/>
      <c r="CZ256" s="456"/>
      <c r="DA256" s="456"/>
      <c r="DB256" s="456"/>
      <c r="DC256" s="456"/>
      <c r="DD256" s="456"/>
      <c r="DE256" s="456"/>
      <c r="DF256" s="456"/>
      <c r="DG256" s="456"/>
      <c r="DH256" s="456"/>
      <c r="DI256" s="456"/>
      <c r="DJ256" s="456"/>
      <c r="DK256" s="456"/>
      <c r="DL256" s="456"/>
      <c r="DM256" s="456"/>
      <c r="DN256" s="456"/>
      <c r="DO256" s="456"/>
      <c r="DP256" s="456"/>
      <c r="DQ256" s="456"/>
      <c r="DR256" s="456"/>
      <c r="DS256" s="456"/>
      <c r="DT256" s="456"/>
      <c r="DU256" s="456"/>
      <c r="DV256" s="456"/>
      <c r="DW256" s="456"/>
      <c r="DX256" s="456"/>
      <c r="DY256" s="456"/>
      <c r="DZ256" s="456"/>
      <c r="EA256" s="456"/>
      <c r="EB256" s="456"/>
      <c r="EC256" s="456"/>
      <c r="ED256" s="456"/>
      <c r="EE256" s="456"/>
      <c r="EF256" s="456"/>
      <c r="EG256" s="456"/>
      <c r="EH256" s="456"/>
      <c r="EI256" s="456"/>
      <c r="EJ256" s="456"/>
      <c r="EK256" s="456"/>
      <c r="EL256" s="456"/>
      <c r="EM256" s="456"/>
      <c r="EN256" s="456"/>
      <c r="EO256" s="456"/>
      <c r="EP256" s="456"/>
      <c r="EQ256" s="456"/>
      <c r="ER256" s="456"/>
      <c r="ES256" s="456"/>
      <c r="ET256" s="456"/>
      <c r="EU256" s="456"/>
      <c r="EV256" s="456"/>
      <c r="EW256" s="456"/>
      <c r="EX256" s="456"/>
      <c r="EY256" s="456"/>
      <c r="EZ256" s="456"/>
      <c r="FA256" s="456"/>
      <c r="FB256" s="456"/>
      <c r="FC256" s="456"/>
      <c r="FD256" s="456"/>
      <c r="FE256" s="456"/>
      <c r="FF256" s="456"/>
      <c r="FG256" s="456"/>
      <c r="FH256" s="456"/>
      <c r="FI256" s="456"/>
      <c r="FJ256" s="456"/>
      <c r="FK256" s="456"/>
      <c r="FL256" s="456"/>
      <c r="FM256" s="456"/>
      <c r="FN256" s="456"/>
      <c r="FO256" s="456"/>
      <c r="FP256" s="456"/>
      <c r="FQ256" s="456"/>
      <c r="FR256" s="456"/>
      <c r="FS256" s="456"/>
      <c r="FT256" s="456"/>
      <c r="FU256" s="456"/>
      <c r="FV256" s="456"/>
      <c r="FW256" s="456"/>
      <c r="FX256" s="456"/>
      <c r="FY256" s="456"/>
      <c r="FZ256" s="456"/>
      <c r="GA256" s="456"/>
      <c r="GB256" s="456"/>
      <c r="GC256" s="456"/>
      <c r="GD256" s="456"/>
      <c r="GE256" s="456"/>
      <c r="GF256" s="456"/>
      <c r="GG256" s="456"/>
      <c r="GH256" s="456"/>
      <c r="GI256" s="456"/>
      <c r="GJ256" s="456"/>
      <c r="GK256" s="456"/>
      <c r="GL256" s="456"/>
      <c r="GM256" s="456"/>
      <c r="GN256" s="456"/>
      <c r="GO256" s="456"/>
      <c r="GP256" s="456"/>
      <c r="GQ256" s="456"/>
      <c r="GR256" s="456"/>
      <c r="GS256" s="456"/>
      <c r="GT256" s="456"/>
      <c r="GU256" s="456"/>
      <c r="GV256" s="456"/>
      <c r="GW256" s="456"/>
      <c r="GX256" s="456"/>
      <c r="GY256" s="456"/>
      <c r="GZ256" s="456"/>
      <c r="HA256" s="456"/>
      <c r="HB256" s="456"/>
      <c r="HC256" s="456"/>
      <c r="HD256" s="456"/>
      <c r="HE256" s="456"/>
      <c r="HF256" s="456"/>
      <c r="HG256" s="456"/>
      <c r="HH256" s="456"/>
      <c r="HI256" s="456"/>
      <c r="HJ256" s="456"/>
      <c r="HK256" s="456"/>
      <c r="HL256" s="456"/>
      <c r="HM256" s="456"/>
      <c r="HN256" s="456"/>
      <c r="HO256" s="456"/>
      <c r="HP256" s="456"/>
      <c r="HQ256" s="456"/>
      <c r="HR256" s="456"/>
      <c r="HS256" s="456"/>
      <c r="HT256" s="456"/>
      <c r="HU256" s="456"/>
      <c r="HV256" s="456"/>
      <c r="HW256" s="456"/>
      <c r="HX256" s="456"/>
      <c r="HY256" s="456"/>
      <c r="HZ256" s="456"/>
      <c r="IA256" s="456"/>
      <c r="IB256" s="456"/>
      <c r="IC256" s="456"/>
      <c r="ID256" s="456"/>
      <c r="IE256" s="456"/>
      <c r="IF256" s="456"/>
      <c r="IG256" s="456"/>
      <c r="IH256" s="456"/>
      <c r="II256" s="456"/>
      <c r="IJ256" s="456"/>
      <c r="IK256" s="456"/>
      <c r="IL256" s="456"/>
      <c r="IM256" s="456"/>
    </row>
    <row r="257" spans="6:247" x14ac:dyDescent="0.2">
      <c r="F257" s="456"/>
      <c r="G257" s="456"/>
      <c r="H257" s="456"/>
      <c r="I257" s="456"/>
      <c r="J257" s="456"/>
      <c r="K257" s="456"/>
      <c r="L257" s="456"/>
      <c r="M257" s="456"/>
      <c r="N257" s="456"/>
      <c r="O257" s="456"/>
      <c r="P257" s="456"/>
      <c r="Q257" s="456"/>
      <c r="R257" s="456"/>
      <c r="S257" s="456"/>
      <c r="T257" s="456"/>
      <c r="U257" s="456"/>
      <c r="V257" s="456"/>
      <c r="W257" s="456"/>
      <c r="X257" s="456"/>
      <c r="Y257" s="456"/>
      <c r="Z257" s="456"/>
      <c r="AA257" s="456"/>
      <c r="AB257" s="456"/>
      <c r="AC257" s="456"/>
      <c r="AD257" s="456"/>
      <c r="AE257" s="456"/>
      <c r="AF257" s="456"/>
      <c r="AG257" s="456"/>
      <c r="AH257" s="456"/>
      <c r="AI257" s="456"/>
      <c r="AJ257" s="456"/>
      <c r="AK257" s="456"/>
      <c r="AL257" s="456"/>
      <c r="AM257" s="456"/>
      <c r="AN257" s="456"/>
      <c r="AO257" s="456"/>
      <c r="AP257" s="456"/>
      <c r="AQ257" s="456"/>
      <c r="AR257" s="456"/>
      <c r="AS257" s="456"/>
      <c r="AT257" s="456"/>
      <c r="AU257" s="456"/>
      <c r="AV257" s="456"/>
      <c r="AW257" s="456"/>
      <c r="AX257" s="456"/>
      <c r="AY257" s="456"/>
      <c r="AZ257" s="456"/>
      <c r="BA257" s="456"/>
      <c r="BB257" s="456"/>
      <c r="BC257" s="456"/>
      <c r="BD257" s="456"/>
      <c r="BE257" s="456"/>
      <c r="BF257" s="456"/>
      <c r="BG257" s="456"/>
      <c r="BH257" s="456"/>
      <c r="BI257" s="456"/>
      <c r="BJ257" s="456"/>
      <c r="BK257" s="456"/>
      <c r="BL257" s="456"/>
      <c r="BM257" s="456"/>
      <c r="BN257" s="456"/>
      <c r="BO257" s="456"/>
      <c r="BP257" s="456"/>
      <c r="BQ257" s="456"/>
      <c r="BR257" s="456"/>
      <c r="BS257" s="456"/>
      <c r="BT257" s="456"/>
      <c r="BU257" s="456"/>
      <c r="BV257" s="456"/>
      <c r="BW257" s="456"/>
      <c r="BX257" s="456"/>
      <c r="BY257" s="456"/>
      <c r="BZ257" s="456"/>
      <c r="CA257" s="456"/>
      <c r="CB257" s="456"/>
      <c r="CC257" s="456"/>
      <c r="CD257" s="456"/>
      <c r="CE257" s="456"/>
      <c r="CF257" s="456"/>
      <c r="CG257" s="456"/>
      <c r="CH257" s="456"/>
      <c r="CI257" s="456"/>
      <c r="CJ257" s="456"/>
      <c r="CK257" s="456"/>
      <c r="CL257" s="456"/>
      <c r="CM257" s="456"/>
      <c r="CN257" s="456"/>
      <c r="CO257" s="456"/>
      <c r="CP257" s="456"/>
      <c r="CQ257" s="456"/>
      <c r="CR257" s="456"/>
      <c r="CS257" s="456"/>
      <c r="CT257" s="456"/>
      <c r="CU257" s="456"/>
      <c r="CV257" s="456"/>
      <c r="CW257" s="456"/>
      <c r="CX257" s="456"/>
      <c r="CY257" s="456"/>
      <c r="CZ257" s="456"/>
      <c r="DA257" s="456"/>
      <c r="DB257" s="456"/>
      <c r="DC257" s="456"/>
      <c r="DD257" s="456"/>
      <c r="DE257" s="456"/>
      <c r="DF257" s="456"/>
      <c r="DG257" s="456"/>
      <c r="DH257" s="456"/>
      <c r="DI257" s="456"/>
      <c r="DJ257" s="456"/>
      <c r="DK257" s="456"/>
      <c r="DL257" s="456"/>
      <c r="DM257" s="456"/>
      <c r="DN257" s="456"/>
      <c r="DO257" s="456"/>
      <c r="DP257" s="456"/>
      <c r="DQ257" s="456"/>
      <c r="DR257" s="456"/>
      <c r="DS257" s="456"/>
      <c r="DT257" s="456"/>
      <c r="DU257" s="456"/>
      <c r="DV257" s="456"/>
      <c r="DW257" s="456"/>
      <c r="DX257" s="456"/>
      <c r="DY257" s="456"/>
      <c r="DZ257" s="456"/>
      <c r="EA257" s="456"/>
      <c r="EB257" s="456"/>
      <c r="EC257" s="456"/>
      <c r="ED257" s="456"/>
      <c r="EE257" s="456"/>
      <c r="EF257" s="456"/>
      <c r="EG257" s="456"/>
      <c r="EH257" s="456"/>
      <c r="EI257" s="456"/>
      <c r="EJ257" s="456"/>
      <c r="EK257" s="456"/>
      <c r="EL257" s="456"/>
      <c r="EM257" s="456"/>
      <c r="EN257" s="456"/>
      <c r="EO257" s="456"/>
      <c r="EP257" s="456"/>
      <c r="EQ257" s="456"/>
      <c r="ER257" s="456"/>
      <c r="ES257" s="456"/>
      <c r="ET257" s="456"/>
      <c r="EU257" s="456"/>
      <c r="EV257" s="456"/>
      <c r="EW257" s="456"/>
      <c r="EX257" s="456"/>
      <c r="EY257" s="456"/>
      <c r="EZ257" s="456"/>
      <c r="FA257" s="456"/>
      <c r="FB257" s="456"/>
      <c r="FC257" s="456"/>
      <c r="FD257" s="456"/>
      <c r="FE257" s="456"/>
      <c r="FF257" s="456"/>
      <c r="FG257" s="456"/>
      <c r="FH257" s="456"/>
      <c r="FI257" s="456"/>
      <c r="FJ257" s="456"/>
      <c r="FK257" s="456"/>
      <c r="FL257" s="456"/>
      <c r="FM257" s="456"/>
      <c r="FN257" s="456"/>
      <c r="FO257" s="456"/>
      <c r="FP257" s="456"/>
      <c r="FQ257" s="456"/>
      <c r="FR257" s="456"/>
      <c r="FS257" s="456"/>
      <c r="FT257" s="456"/>
      <c r="FU257" s="456"/>
      <c r="FV257" s="456"/>
      <c r="FW257" s="456"/>
      <c r="FX257" s="456"/>
      <c r="FY257" s="456"/>
      <c r="FZ257" s="456"/>
      <c r="GA257" s="456"/>
      <c r="GB257" s="456"/>
      <c r="GC257" s="456"/>
      <c r="GD257" s="456"/>
      <c r="GE257" s="456"/>
      <c r="GF257" s="456"/>
      <c r="GG257" s="456"/>
      <c r="GH257" s="456"/>
      <c r="GI257" s="456"/>
      <c r="GJ257" s="456"/>
      <c r="GK257" s="456"/>
      <c r="GL257" s="456"/>
      <c r="GM257" s="456"/>
      <c r="GN257" s="456"/>
      <c r="GO257" s="456"/>
      <c r="GP257" s="456"/>
      <c r="GQ257" s="456"/>
      <c r="GR257" s="456"/>
      <c r="GS257" s="456"/>
      <c r="GT257" s="456"/>
      <c r="GU257" s="456"/>
      <c r="GV257" s="456"/>
      <c r="GW257" s="456"/>
      <c r="GX257" s="456"/>
      <c r="GY257" s="456"/>
      <c r="GZ257" s="456"/>
      <c r="HA257" s="456"/>
      <c r="HB257" s="456"/>
      <c r="HC257" s="456"/>
      <c r="HD257" s="456"/>
      <c r="HE257" s="456"/>
      <c r="HF257" s="456"/>
      <c r="HG257" s="456"/>
      <c r="HH257" s="456"/>
      <c r="HI257" s="456"/>
      <c r="HJ257" s="456"/>
      <c r="HK257" s="456"/>
      <c r="HL257" s="456"/>
      <c r="HM257" s="456"/>
      <c r="HN257" s="456"/>
      <c r="HO257" s="456"/>
      <c r="HP257" s="456"/>
      <c r="HQ257" s="456"/>
      <c r="HR257" s="456"/>
      <c r="HS257" s="456"/>
      <c r="HT257" s="456"/>
      <c r="HU257" s="456"/>
      <c r="HV257" s="456"/>
      <c r="HW257" s="456"/>
      <c r="HX257" s="456"/>
      <c r="HY257" s="456"/>
      <c r="HZ257" s="456"/>
      <c r="IA257" s="456"/>
      <c r="IB257" s="456"/>
      <c r="IC257" s="456"/>
      <c r="ID257" s="456"/>
      <c r="IE257" s="456"/>
      <c r="IF257" s="456"/>
      <c r="IG257" s="456"/>
      <c r="IH257" s="456"/>
      <c r="II257" s="456"/>
      <c r="IJ257" s="456"/>
      <c r="IK257" s="456"/>
      <c r="IL257" s="456"/>
      <c r="IM257" s="456"/>
    </row>
    <row r="258" spans="6:247" x14ac:dyDescent="0.2">
      <c r="F258" s="456"/>
      <c r="G258" s="456"/>
      <c r="H258" s="456"/>
      <c r="I258" s="456"/>
      <c r="J258" s="456"/>
      <c r="K258" s="456"/>
      <c r="L258" s="456"/>
      <c r="M258" s="456"/>
      <c r="N258" s="456"/>
      <c r="O258" s="456"/>
      <c r="P258" s="456"/>
      <c r="Q258" s="456"/>
      <c r="R258" s="456"/>
      <c r="S258" s="456"/>
      <c r="T258" s="456"/>
      <c r="U258" s="456"/>
      <c r="V258" s="456"/>
      <c r="W258" s="456"/>
      <c r="X258" s="456"/>
      <c r="Y258" s="456"/>
      <c r="Z258" s="456"/>
      <c r="AA258" s="456"/>
      <c r="AB258" s="456"/>
      <c r="AC258" s="456"/>
      <c r="AD258" s="456"/>
      <c r="AE258" s="456"/>
      <c r="AF258" s="456"/>
      <c r="AG258" s="456"/>
      <c r="AH258" s="456"/>
      <c r="AI258" s="456"/>
      <c r="AJ258" s="456"/>
      <c r="AK258" s="456"/>
      <c r="AL258" s="456"/>
      <c r="AM258" s="456"/>
      <c r="AN258" s="456"/>
      <c r="AO258" s="456"/>
      <c r="AP258" s="456"/>
      <c r="AQ258" s="456"/>
      <c r="AR258" s="456"/>
      <c r="AS258" s="456"/>
      <c r="AT258" s="456"/>
      <c r="AU258" s="456"/>
      <c r="AV258" s="456"/>
      <c r="AW258" s="456"/>
      <c r="AX258" s="456"/>
      <c r="AY258" s="456"/>
      <c r="AZ258" s="456"/>
      <c r="BA258" s="456"/>
      <c r="BB258" s="456"/>
      <c r="BC258" s="456"/>
      <c r="BD258" s="456"/>
      <c r="BE258" s="456"/>
      <c r="BF258" s="456"/>
      <c r="BG258" s="456"/>
      <c r="BH258" s="456"/>
      <c r="BI258" s="456"/>
      <c r="BJ258" s="456"/>
      <c r="BK258" s="456"/>
      <c r="BL258" s="456"/>
      <c r="BM258" s="456"/>
      <c r="BN258" s="456"/>
      <c r="BO258" s="456"/>
      <c r="BP258" s="456"/>
      <c r="BQ258" s="456"/>
      <c r="BR258" s="456"/>
      <c r="BS258" s="456"/>
      <c r="BT258" s="456"/>
      <c r="BU258" s="456"/>
      <c r="BV258" s="456"/>
      <c r="BW258" s="456"/>
      <c r="BX258" s="456"/>
      <c r="BY258" s="456"/>
      <c r="BZ258" s="456"/>
      <c r="CA258" s="456"/>
      <c r="CB258" s="456"/>
      <c r="CC258" s="456"/>
      <c r="CD258" s="456"/>
      <c r="CE258" s="456"/>
      <c r="CF258" s="456"/>
      <c r="CG258" s="456"/>
      <c r="CH258" s="456"/>
      <c r="CI258" s="456"/>
      <c r="CJ258" s="456"/>
      <c r="CK258" s="456"/>
      <c r="CL258" s="456"/>
      <c r="CM258" s="456"/>
      <c r="CN258" s="456"/>
      <c r="CO258" s="456"/>
      <c r="CP258" s="456"/>
      <c r="CQ258" s="456"/>
      <c r="CR258" s="456"/>
      <c r="CS258" s="456"/>
      <c r="CT258" s="456"/>
      <c r="CU258" s="456"/>
      <c r="CV258" s="456"/>
      <c r="CW258" s="456"/>
      <c r="CX258" s="456"/>
      <c r="CY258" s="456"/>
      <c r="CZ258" s="456"/>
      <c r="DA258" s="456"/>
      <c r="DB258" s="456"/>
      <c r="DC258" s="456"/>
      <c r="DD258" s="456"/>
      <c r="DE258" s="456"/>
      <c r="DF258" s="456"/>
      <c r="DG258" s="456"/>
      <c r="DH258" s="456"/>
      <c r="DI258" s="456"/>
      <c r="DJ258" s="456"/>
      <c r="DK258" s="456"/>
      <c r="DL258" s="456"/>
      <c r="DM258" s="456"/>
      <c r="DN258" s="456"/>
      <c r="DO258" s="456"/>
      <c r="DP258" s="456"/>
      <c r="DQ258" s="456"/>
      <c r="DR258" s="456"/>
      <c r="DS258" s="456"/>
      <c r="DT258" s="456"/>
      <c r="DU258" s="456"/>
      <c r="DV258" s="456"/>
      <c r="DW258" s="456"/>
      <c r="DX258" s="456"/>
      <c r="DY258" s="456"/>
      <c r="DZ258" s="456"/>
      <c r="EA258" s="456"/>
      <c r="EB258" s="456"/>
      <c r="EC258" s="456"/>
      <c r="ED258" s="456"/>
      <c r="EE258" s="456"/>
      <c r="EF258" s="456"/>
      <c r="EG258" s="456"/>
      <c r="EH258" s="456"/>
      <c r="EI258" s="456"/>
      <c r="EJ258" s="456"/>
      <c r="EK258" s="456"/>
      <c r="EL258" s="456"/>
      <c r="EM258" s="456"/>
      <c r="EN258" s="456"/>
      <c r="EO258" s="456"/>
      <c r="EP258" s="456"/>
      <c r="EQ258" s="456"/>
      <c r="ER258" s="456"/>
      <c r="ES258" s="456"/>
      <c r="ET258" s="456"/>
      <c r="EU258" s="456"/>
      <c r="EV258" s="456"/>
      <c r="EW258" s="456"/>
      <c r="EX258" s="456"/>
      <c r="EY258" s="456"/>
      <c r="EZ258" s="456"/>
      <c r="FA258" s="456"/>
      <c r="FB258" s="456"/>
      <c r="FC258" s="456"/>
      <c r="FD258" s="456"/>
      <c r="FE258" s="456"/>
      <c r="FF258" s="456"/>
      <c r="FG258" s="456"/>
      <c r="FH258" s="456"/>
      <c r="FI258" s="456"/>
      <c r="FJ258" s="456"/>
      <c r="FK258" s="456"/>
      <c r="FL258" s="456"/>
      <c r="FM258" s="456"/>
      <c r="FN258" s="456"/>
      <c r="FO258" s="456"/>
      <c r="FP258" s="456"/>
      <c r="FQ258" s="456"/>
      <c r="FR258" s="456"/>
      <c r="FS258" s="456"/>
      <c r="FT258" s="456"/>
      <c r="FU258" s="456"/>
      <c r="FV258" s="456"/>
      <c r="FW258" s="456"/>
      <c r="FX258" s="456"/>
      <c r="FY258" s="456"/>
      <c r="FZ258" s="456"/>
      <c r="GA258" s="456"/>
      <c r="GB258" s="456"/>
      <c r="GC258" s="456"/>
      <c r="GD258" s="456"/>
      <c r="GE258" s="456"/>
      <c r="GF258" s="456"/>
      <c r="GG258" s="456"/>
      <c r="GH258" s="456"/>
      <c r="GI258" s="456"/>
      <c r="GJ258" s="456"/>
      <c r="GK258" s="456"/>
      <c r="GL258" s="456"/>
      <c r="GM258" s="456"/>
      <c r="GN258" s="456"/>
      <c r="GO258" s="456"/>
      <c r="GP258" s="456"/>
      <c r="GQ258" s="456"/>
      <c r="GR258" s="456"/>
      <c r="GS258" s="456"/>
      <c r="GT258" s="456"/>
      <c r="GU258" s="456"/>
      <c r="GV258" s="456"/>
      <c r="GW258" s="456"/>
      <c r="GX258" s="456"/>
      <c r="GY258" s="456"/>
      <c r="GZ258" s="456"/>
      <c r="HA258" s="456"/>
      <c r="HB258" s="456"/>
      <c r="HC258" s="456"/>
      <c r="HD258" s="456"/>
      <c r="HE258" s="456"/>
      <c r="HF258" s="456"/>
      <c r="HG258" s="456"/>
      <c r="HH258" s="456"/>
      <c r="HI258" s="456"/>
      <c r="HJ258" s="456"/>
      <c r="HK258" s="456"/>
      <c r="HL258" s="456"/>
      <c r="HM258" s="456"/>
      <c r="HN258" s="456"/>
      <c r="HO258" s="456"/>
      <c r="HP258" s="456"/>
      <c r="HQ258" s="456"/>
      <c r="HR258" s="456"/>
      <c r="HS258" s="456"/>
      <c r="HT258" s="456"/>
      <c r="HU258" s="456"/>
      <c r="HV258" s="456"/>
      <c r="HW258" s="456"/>
      <c r="HX258" s="456"/>
      <c r="HY258" s="456"/>
      <c r="HZ258" s="456"/>
      <c r="IA258" s="456"/>
      <c r="IB258" s="456"/>
      <c r="IC258" s="456"/>
      <c r="ID258" s="456"/>
      <c r="IE258" s="456"/>
      <c r="IF258" s="456"/>
      <c r="IG258" s="456"/>
      <c r="IH258" s="456"/>
      <c r="II258" s="456"/>
      <c r="IJ258" s="456"/>
      <c r="IK258" s="456"/>
      <c r="IL258" s="456"/>
      <c r="IM258" s="456"/>
    </row>
    <row r="259" spans="6:247" x14ac:dyDescent="0.2">
      <c r="F259" s="456"/>
      <c r="G259" s="456"/>
      <c r="H259" s="456"/>
      <c r="I259" s="456"/>
      <c r="J259" s="456"/>
      <c r="K259" s="456"/>
      <c r="L259" s="456"/>
      <c r="M259" s="456"/>
      <c r="N259" s="456"/>
      <c r="O259" s="456"/>
      <c r="P259" s="456"/>
      <c r="Q259" s="456"/>
      <c r="R259" s="456"/>
      <c r="S259" s="456"/>
      <c r="T259" s="456"/>
      <c r="U259" s="456"/>
      <c r="V259" s="456"/>
      <c r="W259" s="456"/>
      <c r="X259" s="456"/>
      <c r="Y259" s="456"/>
      <c r="Z259" s="456"/>
      <c r="AA259" s="456"/>
      <c r="AB259" s="456"/>
      <c r="AC259" s="456"/>
      <c r="AD259" s="456"/>
      <c r="AE259" s="456"/>
      <c r="AF259" s="456"/>
      <c r="AG259" s="456"/>
      <c r="AH259" s="456"/>
      <c r="AI259" s="456"/>
      <c r="AJ259" s="456"/>
      <c r="AK259" s="456"/>
      <c r="AL259" s="456"/>
      <c r="AM259" s="456"/>
      <c r="AN259" s="456"/>
      <c r="AO259" s="456"/>
      <c r="AP259" s="456"/>
      <c r="AQ259" s="456"/>
      <c r="AR259" s="456"/>
      <c r="AS259" s="456"/>
      <c r="AT259" s="456"/>
      <c r="AU259" s="456"/>
      <c r="AV259" s="456"/>
      <c r="AW259" s="456"/>
      <c r="AX259" s="456"/>
      <c r="AY259" s="456"/>
      <c r="AZ259" s="456"/>
      <c r="BA259" s="456"/>
      <c r="BB259" s="456"/>
      <c r="BC259" s="456"/>
      <c r="BD259" s="456"/>
      <c r="BE259" s="456"/>
      <c r="BF259" s="456"/>
      <c r="BG259" s="456"/>
      <c r="BH259" s="456"/>
      <c r="BI259" s="456"/>
      <c r="BJ259" s="456"/>
      <c r="BK259" s="456"/>
      <c r="BL259" s="456"/>
      <c r="BM259" s="456"/>
      <c r="BN259" s="456"/>
      <c r="BO259" s="456"/>
      <c r="BP259" s="456"/>
      <c r="BQ259" s="456"/>
      <c r="BR259" s="456"/>
      <c r="BS259" s="456"/>
      <c r="BT259" s="456"/>
      <c r="BU259" s="456"/>
      <c r="BV259" s="456"/>
      <c r="BW259" s="456"/>
      <c r="BX259" s="456"/>
      <c r="BY259" s="456"/>
      <c r="BZ259" s="456"/>
      <c r="CA259" s="456"/>
      <c r="CB259" s="456"/>
      <c r="CC259" s="456"/>
      <c r="CD259" s="456"/>
      <c r="CE259" s="456"/>
      <c r="CF259" s="456"/>
      <c r="CG259" s="456"/>
      <c r="CH259" s="456"/>
      <c r="CI259" s="456"/>
      <c r="CJ259" s="456"/>
      <c r="CK259" s="456"/>
      <c r="CL259" s="456"/>
      <c r="CM259" s="456"/>
      <c r="CN259" s="456"/>
      <c r="CO259" s="456"/>
      <c r="CP259" s="456"/>
      <c r="CQ259" s="456"/>
      <c r="CR259" s="456"/>
      <c r="CS259" s="456"/>
      <c r="CT259" s="456"/>
      <c r="CU259" s="456"/>
      <c r="CV259" s="456"/>
      <c r="CW259" s="456"/>
      <c r="CX259" s="456"/>
      <c r="CY259" s="456"/>
      <c r="CZ259" s="456"/>
      <c r="DA259" s="456"/>
      <c r="DB259" s="456"/>
      <c r="DC259" s="456"/>
      <c r="DD259" s="456"/>
      <c r="DE259" s="456"/>
      <c r="DF259" s="456"/>
      <c r="DG259" s="456"/>
      <c r="DH259" s="456"/>
      <c r="DI259" s="456"/>
      <c r="DJ259" s="456"/>
      <c r="DK259" s="456"/>
      <c r="DL259" s="456"/>
      <c r="DM259" s="456"/>
      <c r="DN259" s="456"/>
      <c r="DO259" s="456"/>
      <c r="DP259" s="456"/>
      <c r="DQ259" s="456"/>
      <c r="DR259" s="456"/>
      <c r="DS259" s="456"/>
      <c r="DT259" s="456"/>
      <c r="DU259" s="456"/>
      <c r="DV259" s="456"/>
      <c r="DW259" s="456"/>
      <c r="DX259" s="456"/>
      <c r="DY259" s="456"/>
      <c r="DZ259" s="456"/>
      <c r="EA259" s="456"/>
      <c r="EB259" s="456"/>
      <c r="EC259" s="456"/>
      <c r="ED259" s="456"/>
      <c r="EE259" s="456"/>
      <c r="EF259" s="456"/>
      <c r="EG259" s="456"/>
      <c r="EH259" s="456"/>
      <c r="EI259" s="456"/>
      <c r="EJ259" s="456"/>
      <c r="EK259" s="456"/>
      <c r="EL259" s="456"/>
      <c r="EM259" s="456"/>
      <c r="EN259" s="456"/>
      <c r="EO259" s="456"/>
      <c r="EP259" s="456"/>
      <c r="EQ259" s="456"/>
      <c r="ER259" s="456"/>
      <c r="ES259" s="456"/>
      <c r="ET259" s="456"/>
      <c r="EU259" s="456"/>
      <c r="EV259" s="456"/>
      <c r="EW259" s="456"/>
      <c r="EX259" s="456"/>
      <c r="EY259" s="456"/>
      <c r="EZ259" s="456"/>
      <c r="FA259" s="456"/>
      <c r="FB259" s="456"/>
      <c r="FC259" s="456"/>
      <c r="FD259" s="456"/>
      <c r="FE259" s="456"/>
      <c r="FF259" s="456"/>
      <c r="FG259" s="456"/>
      <c r="FH259" s="456"/>
      <c r="FI259" s="456"/>
      <c r="FJ259" s="456"/>
      <c r="FK259" s="456"/>
      <c r="FL259" s="456"/>
      <c r="FM259" s="456"/>
      <c r="FN259" s="456"/>
      <c r="FO259" s="456"/>
      <c r="FP259" s="456"/>
      <c r="FQ259" s="456"/>
      <c r="FR259" s="456"/>
      <c r="FS259" s="456"/>
      <c r="FT259" s="456"/>
      <c r="FU259" s="456"/>
      <c r="FV259" s="456"/>
      <c r="FW259" s="456"/>
      <c r="FX259" s="456"/>
      <c r="FY259" s="456"/>
      <c r="FZ259" s="456"/>
      <c r="GA259" s="456"/>
      <c r="GB259" s="456"/>
      <c r="GC259" s="456"/>
      <c r="GD259" s="456"/>
      <c r="GE259" s="456"/>
      <c r="GF259" s="456"/>
      <c r="GG259" s="456"/>
      <c r="GH259" s="456"/>
      <c r="GI259" s="456"/>
      <c r="GJ259" s="456"/>
      <c r="GK259" s="456"/>
      <c r="GL259" s="456"/>
      <c r="GM259" s="456"/>
      <c r="GN259" s="456"/>
      <c r="GO259" s="456"/>
      <c r="GP259" s="456"/>
      <c r="GQ259" s="456"/>
      <c r="GR259" s="456"/>
      <c r="GS259" s="456"/>
      <c r="GT259" s="456"/>
      <c r="GU259" s="456"/>
      <c r="GV259" s="456"/>
      <c r="GW259" s="456"/>
      <c r="GX259" s="456"/>
      <c r="GY259" s="456"/>
      <c r="GZ259" s="456"/>
      <c r="HA259" s="456"/>
      <c r="HB259" s="456"/>
      <c r="HC259" s="456"/>
      <c r="HD259" s="456"/>
      <c r="HE259" s="456"/>
      <c r="HF259" s="456"/>
      <c r="HG259" s="456"/>
      <c r="HH259" s="456"/>
      <c r="HI259" s="456"/>
      <c r="HJ259" s="456"/>
      <c r="HK259" s="456"/>
      <c r="HL259" s="456"/>
      <c r="HM259" s="456"/>
      <c r="HN259" s="456"/>
      <c r="HO259" s="456"/>
      <c r="HP259" s="456"/>
      <c r="HQ259" s="456"/>
      <c r="HR259" s="456"/>
      <c r="HS259" s="456"/>
      <c r="HT259" s="456"/>
      <c r="HU259" s="456"/>
      <c r="HV259" s="456"/>
      <c r="HW259" s="456"/>
      <c r="HX259" s="456"/>
      <c r="HY259" s="456"/>
      <c r="HZ259" s="456"/>
      <c r="IA259" s="456"/>
      <c r="IB259" s="456"/>
      <c r="IC259" s="456"/>
      <c r="ID259" s="456"/>
      <c r="IE259" s="456"/>
      <c r="IF259" s="456"/>
      <c r="IG259" s="456"/>
      <c r="IH259" s="456"/>
      <c r="II259" s="456"/>
      <c r="IJ259" s="456"/>
      <c r="IK259" s="456"/>
      <c r="IL259" s="456"/>
      <c r="IM259" s="456"/>
    </row>
    <row r="260" spans="6:247" x14ac:dyDescent="0.2">
      <c r="F260" s="456"/>
      <c r="G260" s="456"/>
      <c r="H260" s="456"/>
      <c r="I260" s="456"/>
      <c r="J260" s="456"/>
      <c r="K260" s="456"/>
      <c r="L260" s="456"/>
      <c r="M260" s="456"/>
      <c r="N260" s="456"/>
      <c r="O260" s="456"/>
      <c r="P260" s="456"/>
      <c r="Q260" s="456"/>
      <c r="R260" s="456"/>
      <c r="S260" s="456"/>
      <c r="T260" s="456"/>
      <c r="U260" s="456"/>
      <c r="V260" s="456"/>
      <c r="W260" s="456"/>
      <c r="X260" s="456"/>
      <c r="Y260" s="456"/>
      <c r="Z260" s="456"/>
      <c r="AA260" s="456"/>
      <c r="AB260" s="456"/>
      <c r="AC260" s="456"/>
      <c r="AD260" s="456"/>
      <c r="AE260" s="456"/>
      <c r="AF260" s="456"/>
      <c r="AG260" s="456"/>
      <c r="AH260" s="456"/>
      <c r="AI260" s="456"/>
      <c r="AJ260" s="456"/>
      <c r="AK260" s="456"/>
      <c r="AL260" s="456"/>
      <c r="AM260" s="456"/>
      <c r="AN260" s="456"/>
      <c r="AO260" s="456"/>
      <c r="AP260" s="456"/>
      <c r="AQ260" s="456"/>
      <c r="AR260" s="456"/>
      <c r="AS260" s="456"/>
      <c r="AT260" s="456"/>
      <c r="AU260" s="456"/>
      <c r="AV260" s="456"/>
      <c r="AW260" s="456"/>
      <c r="AX260" s="456"/>
      <c r="AY260" s="456"/>
      <c r="AZ260" s="456"/>
      <c r="BA260" s="456"/>
      <c r="BB260" s="456"/>
      <c r="BC260" s="456"/>
      <c r="BD260" s="456"/>
      <c r="BE260" s="456"/>
      <c r="BF260" s="456"/>
      <c r="BG260" s="456"/>
      <c r="BH260" s="456"/>
      <c r="BI260" s="456"/>
      <c r="BJ260" s="456"/>
      <c r="BK260" s="456"/>
      <c r="BL260" s="456"/>
      <c r="BM260" s="456"/>
      <c r="BN260" s="456"/>
      <c r="BO260" s="456"/>
      <c r="BP260" s="456"/>
      <c r="BQ260" s="456"/>
      <c r="BR260" s="456"/>
      <c r="BS260" s="456"/>
      <c r="BT260" s="456"/>
      <c r="BU260" s="456"/>
      <c r="BV260" s="456"/>
      <c r="BW260" s="456"/>
      <c r="BX260" s="456"/>
      <c r="BY260" s="456"/>
      <c r="BZ260" s="456"/>
      <c r="CA260" s="456"/>
      <c r="CB260" s="456"/>
      <c r="CC260" s="456"/>
      <c r="CD260" s="456"/>
      <c r="CE260" s="456"/>
      <c r="CF260" s="456"/>
      <c r="CG260" s="456"/>
      <c r="CH260" s="456"/>
      <c r="CI260" s="456"/>
      <c r="CJ260" s="456"/>
      <c r="CK260" s="456"/>
      <c r="CL260" s="456"/>
      <c r="CM260" s="456"/>
      <c r="CN260" s="456"/>
      <c r="CO260" s="456"/>
      <c r="CP260" s="456"/>
      <c r="CQ260" s="456"/>
      <c r="CR260" s="456"/>
      <c r="CS260" s="456"/>
      <c r="CT260" s="456"/>
      <c r="CU260" s="456"/>
      <c r="CV260" s="456"/>
      <c r="CW260" s="456"/>
      <c r="CX260" s="456"/>
      <c r="CY260" s="456"/>
      <c r="CZ260" s="456"/>
      <c r="DA260" s="456"/>
      <c r="DB260" s="456"/>
      <c r="DC260" s="456"/>
      <c r="DD260" s="456"/>
      <c r="DE260" s="456"/>
      <c r="DF260" s="456"/>
      <c r="DG260" s="456"/>
      <c r="DH260" s="456"/>
      <c r="DI260" s="456"/>
      <c r="DJ260" s="456"/>
      <c r="DK260" s="456"/>
      <c r="DL260" s="456"/>
      <c r="DM260" s="456"/>
      <c r="DN260" s="456"/>
      <c r="DO260" s="456"/>
      <c r="DP260" s="456"/>
      <c r="DQ260" s="456"/>
      <c r="DR260" s="456"/>
      <c r="DS260" s="456"/>
      <c r="DT260" s="456"/>
      <c r="DU260" s="456"/>
      <c r="DV260" s="456"/>
      <c r="DW260" s="456"/>
      <c r="DX260" s="456"/>
      <c r="DY260" s="456"/>
      <c r="DZ260" s="456"/>
      <c r="EA260" s="456"/>
      <c r="EB260" s="456"/>
      <c r="EC260" s="456"/>
      <c r="ED260" s="456"/>
      <c r="EE260" s="456"/>
      <c r="EF260" s="456"/>
      <c r="EG260" s="456"/>
      <c r="EH260" s="456"/>
      <c r="EI260" s="456"/>
      <c r="EJ260" s="456"/>
      <c r="EK260" s="456"/>
      <c r="EL260" s="456"/>
      <c r="EM260" s="456"/>
      <c r="EN260" s="456"/>
      <c r="EO260" s="456"/>
      <c r="EP260" s="456"/>
      <c r="EQ260" s="456"/>
      <c r="ER260" s="456"/>
      <c r="ES260" s="456"/>
      <c r="ET260" s="456"/>
      <c r="EU260" s="456"/>
      <c r="EV260" s="456"/>
      <c r="EW260" s="456"/>
      <c r="EX260" s="456"/>
      <c r="EY260" s="456"/>
      <c r="EZ260" s="456"/>
      <c r="FA260" s="456"/>
      <c r="FB260" s="456"/>
      <c r="FC260" s="456"/>
      <c r="FD260" s="456"/>
      <c r="FE260" s="456"/>
      <c r="FF260" s="456"/>
      <c r="FG260" s="456"/>
      <c r="FH260" s="456"/>
      <c r="FI260" s="456"/>
      <c r="FJ260" s="456"/>
      <c r="FK260" s="456"/>
      <c r="FL260" s="456"/>
      <c r="FM260" s="456"/>
      <c r="FN260" s="456"/>
      <c r="FO260" s="456"/>
      <c r="FP260" s="456"/>
      <c r="FQ260" s="456"/>
      <c r="FR260" s="456"/>
      <c r="FS260" s="456"/>
      <c r="FT260" s="456"/>
      <c r="FU260" s="456"/>
      <c r="FV260" s="456"/>
      <c r="FW260" s="456"/>
      <c r="FX260" s="456"/>
      <c r="FY260" s="456"/>
      <c r="FZ260" s="456"/>
      <c r="GA260" s="456"/>
      <c r="GB260" s="456"/>
      <c r="GC260" s="456"/>
      <c r="GD260" s="456"/>
      <c r="GE260" s="456"/>
      <c r="GF260" s="456"/>
      <c r="GG260" s="456"/>
      <c r="GH260" s="456"/>
      <c r="GI260" s="456"/>
      <c r="GJ260" s="456"/>
      <c r="GK260" s="456"/>
      <c r="GL260" s="456"/>
      <c r="GM260" s="456"/>
      <c r="GN260" s="456"/>
      <c r="GO260" s="456"/>
      <c r="GP260" s="456"/>
      <c r="GQ260" s="456"/>
      <c r="GR260" s="456"/>
      <c r="GS260" s="456"/>
      <c r="GT260" s="456"/>
      <c r="GU260" s="456"/>
      <c r="GV260" s="456"/>
      <c r="GW260" s="456"/>
      <c r="GX260" s="456"/>
      <c r="GY260" s="456"/>
      <c r="GZ260" s="456"/>
      <c r="HA260" s="456"/>
      <c r="HB260" s="456"/>
      <c r="HC260" s="456"/>
      <c r="HD260" s="456"/>
      <c r="HE260" s="456"/>
      <c r="HF260" s="456"/>
      <c r="HG260" s="456"/>
      <c r="HH260" s="456"/>
      <c r="HI260" s="456"/>
      <c r="HJ260" s="456"/>
      <c r="HK260" s="456"/>
      <c r="HL260" s="456"/>
      <c r="HM260" s="456"/>
      <c r="HN260" s="456"/>
      <c r="HO260" s="456"/>
      <c r="HP260" s="456"/>
      <c r="HQ260" s="456"/>
      <c r="HR260" s="456"/>
      <c r="HS260" s="456"/>
      <c r="HT260" s="456"/>
      <c r="HU260" s="456"/>
      <c r="HV260" s="456"/>
      <c r="HW260" s="456"/>
      <c r="HX260" s="456"/>
      <c r="HY260" s="456"/>
      <c r="HZ260" s="456"/>
      <c r="IA260" s="456"/>
      <c r="IB260" s="456"/>
      <c r="IC260" s="456"/>
      <c r="ID260" s="456"/>
      <c r="IE260" s="456"/>
      <c r="IF260" s="456"/>
      <c r="IG260" s="456"/>
      <c r="IH260" s="456"/>
      <c r="II260" s="456"/>
      <c r="IJ260" s="456"/>
      <c r="IK260" s="456"/>
      <c r="IL260" s="456"/>
      <c r="IM260" s="456"/>
    </row>
    <row r="261" spans="6:247" x14ac:dyDescent="0.2">
      <c r="F261" s="456"/>
      <c r="G261" s="456"/>
      <c r="H261" s="456"/>
      <c r="I261" s="456"/>
      <c r="J261" s="456"/>
      <c r="K261" s="456"/>
      <c r="L261" s="456"/>
      <c r="M261" s="456"/>
      <c r="N261" s="456"/>
      <c r="O261" s="456"/>
      <c r="P261" s="456"/>
      <c r="Q261" s="456"/>
      <c r="R261" s="456"/>
      <c r="S261" s="456"/>
      <c r="T261" s="456"/>
      <c r="U261" s="456"/>
      <c r="V261" s="456"/>
      <c r="W261" s="456"/>
      <c r="X261" s="456"/>
      <c r="Y261" s="456"/>
      <c r="Z261" s="456"/>
      <c r="AA261" s="456"/>
      <c r="AB261" s="456"/>
      <c r="AC261" s="456"/>
      <c r="AD261" s="456"/>
      <c r="AE261" s="456"/>
      <c r="AF261" s="456"/>
      <c r="AG261" s="456"/>
      <c r="AH261" s="456"/>
      <c r="AI261" s="456"/>
      <c r="AJ261" s="456"/>
      <c r="AK261" s="456"/>
      <c r="AL261" s="456"/>
      <c r="AM261" s="456"/>
      <c r="AN261" s="456"/>
      <c r="AO261" s="456"/>
      <c r="AP261" s="456"/>
      <c r="AQ261" s="456"/>
      <c r="AR261" s="456"/>
      <c r="AS261" s="456"/>
      <c r="AT261" s="456"/>
      <c r="AU261" s="456"/>
      <c r="AV261" s="456"/>
      <c r="AW261" s="456"/>
      <c r="AX261" s="456"/>
      <c r="AY261" s="456"/>
      <c r="AZ261" s="456"/>
      <c r="BA261" s="456"/>
      <c r="BB261" s="456"/>
      <c r="BC261" s="456"/>
      <c r="BD261" s="456"/>
      <c r="BE261" s="456"/>
      <c r="BF261" s="456"/>
      <c r="BG261" s="456"/>
      <c r="BH261" s="456"/>
      <c r="BI261" s="456"/>
      <c r="BJ261" s="456"/>
      <c r="BK261" s="456"/>
      <c r="BL261" s="456"/>
      <c r="BM261" s="456"/>
      <c r="BN261" s="456"/>
      <c r="BO261" s="456"/>
      <c r="BP261" s="456"/>
      <c r="BQ261" s="456"/>
      <c r="BR261" s="456"/>
      <c r="BS261" s="456"/>
      <c r="BT261" s="456"/>
      <c r="BU261" s="456"/>
      <c r="BV261" s="456"/>
      <c r="BW261" s="456"/>
      <c r="BX261" s="456"/>
      <c r="BY261" s="456"/>
      <c r="BZ261" s="456"/>
      <c r="CA261" s="456"/>
      <c r="CB261" s="456"/>
      <c r="CC261" s="456"/>
      <c r="CD261" s="456"/>
      <c r="CE261" s="456"/>
      <c r="CF261" s="456"/>
      <c r="CG261" s="456"/>
      <c r="CH261" s="456"/>
      <c r="CI261" s="456"/>
      <c r="CJ261" s="456"/>
      <c r="CK261" s="456"/>
      <c r="CL261" s="456"/>
      <c r="CM261" s="456"/>
      <c r="CN261" s="456"/>
      <c r="CO261" s="456"/>
      <c r="CP261" s="456"/>
      <c r="CQ261" s="456"/>
      <c r="CR261" s="456"/>
      <c r="CS261" s="456"/>
      <c r="CT261" s="456"/>
      <c r="CU261" s="456"/>
      <c r="CV261" s="456"/>
      <c r="CW261" s="456"/>
      <c r="CX261" s="456"/>
      <c r="CY261" s="456"/>
      <c r="CZ261" s="456"/>
      <c r="DA261" s="456"/>
      <c r="DB261" s="456"/>
      <c r="DC261" s="456"/>
      <c r="DD261" s="456"/>
      <c r="DE261" s="456"/>
      <c r="DF261" s="456"/>
      <c r="DG261" s="456"/>
      <c r="DH261" s="456"/>
      <c r="DI261" s="456"/>
      <c r="DJ261" s="456"/>
      <c r="DK261" s="456"/>
      <c r="DL261" s="456"/>
      <c r="DM261" s="456"/>
      <c r="DN261" s="456"/>
      <c r="DO261" s="456"/>
      <c r="DP261" s="456"/>
      <c r="DQ261" s="456"/>
      <c r="DR261" s="456"/>
      <c r="DS261" s="456"/>
      <c r="DT261" s="456"/>
      <c r="DU261" s="456"/>
      <c r="DV261" s="456"/>
      <c r="DW261" s="456"/>
      <c r="DX261" s="456"/>
      <c r="DY261" s="456"/>
      <c r="DZ261" s="456"/>
      <c r="EA261" s="456"/>
      <c r="EB261" s="456"/>
      <c r="EC261" s="456"/>
      <c r="ED261" s="456"/>
      <c r="EE261" s="456"/>
      <c r="EF261" s="456"/>
      <c r="EG261" s="456"/>
      <c r="EH261" s="456"/>
      <c r="EI261" s="456"/>
      <c r="EJ261" s="456"/>
      <c r="EK261" s="456"/>
      <c r="EL261" s="456"/>
      <c r="EM261" s="456"/>
      <c r="EN261" s="456"/>
      <c r="EO261" s="456"/>
      <c r="EP261" s="456"/>
      <c r="EQ261" s="456"/>
      <c r="ER261" s="456"/>
      <c r="ES261" s="456"/>
      <c r="ET261" s="456"/>
      <c r="EU261" s="456"/>
      <c r="EV261" s="456"/>
      <c r="EW261" s="456"/>
      <c r="EX261" s="456"/>
      <c r="EY261" s="456"/>
      <c r="EZ261" s="456"/>
      <c r="FA261" s="456"/>
      <c r="FB261" s="456"/>
      <c r="FC261" s="456"/>
      <c r="FD261" s="456"/>
      <c r="FE261" s="456"/>
      <c r="FF261" s="456"/>
      <c r="FG261" s="456"/>
      <c r="FH261" s="456"/>
      <c r="FI261" s="456"/>
      <c r="FJ261" s="456"/>
      <c r="FK261" s="456"/>
      <c r="FL261" s="456"/>
      <c r="FM261" s="456"/>
      <c r="FN261" s="456"/>
      <c r="FO261" s="456"/>
      <c r="FP261" s="456"/>
      <c r="FQ261" s="456"/>
      <c r="FR261" s="456"/>
      <c r="FS261" s="456"/>
      <c r="FT261" s="456"/>
      <c r="FU261" s="456"/>
      <c r="FV261" s="456"/>
      <c r="FW261" s="456"/>
      <c r="FX261" s="456"/>
      <c r="FY261" s="456"/>
      <c r="FZ261" s="456"/>
      <c r="GA261" s="456"/>
      <c r="GB261" s="456"/>
      <c r="GC261" s="456"/>
      <c r="GD261" s="456"/>
      <c r="GE261" s="456"/>
      <c r="GF261" s="456"/>
      <c r="GG261" s="456"/>
      <c r="GH261" s="456"/>
      <c r="GI261" s="456"/>
      <c r="GJ261" s="456"/>
      <c r="GK261" s="456"/>
      <c r="GL261" s="456"/>
      <c r="GM261" s="456"/>
      <c r="GN261" s="456"/>
      <c r="GO261" s="456"/>
      <c r="GP261" s="456"/>
      <c r="GQ261" s="456"/>
      <c r="GR261" s="456"/>
      <c r="GS261" s="456"/>
      <c r="GT261" s="456"/>
      <c r="GU261" s="456"/>
      <c r="GV261" s="456"/>
      <c r="GW261" s="456"/>
      <c r="GX261" s="456"/>
      <c r="GY261" s="456"/>
      <c r="GZ261" s="456"/>
      <c r="HA261" s="456"/>
      <c r="HB261" s="456"/>
      <c r="HC261" s="456"/>
      <c r="HD261" s="456"/>
      <c r="HE261" s="456"/>
      <c r="HF261" s="456"/>
      <c r="HG261" s="456"/>
      <c r="HH261" s="456"/>
      <c r="HI261" s="456"/>
      <c r="HJ261" s="456"/>
      <c r="HK261" s="456"/>
      <c r="HL261" s="456"/>
      <c r="HM261" s="456"/>
      <c r="HN261" s="456"/>
      <c r="HO261" s="456"/>
      <c r="HP261" s="456"/>
      <c r="HQ261" s="456"/>
      <c r="HR261" s="456"/>
      <c r="HS261" s="456"/>
      <c r="HT261" s="456"/>
      <c r="HU261" s="456"/>
      <c r="HV261" s="456"/>
      <c r="HW261" s="456"/>
      <c r="HX261" s="456"/>
      <c r="HY261" s="456"/>
      <c r="HZ261" s="456"/>
      <c r="IA261" s="456"/>
      <c r="IB261" s="456"/>
      <c r="IC261" s="456"/>
      <c r="ID261" s="456"/>
      <c r="IE261" s="456"/>
      <c r="IF261" s="456"/>
      <c r="IG261" s="456"/>
      <c r="IH261" s="456"/>
      <c r="II261" s="456"/>
      <c r="IJ261" s="456"/>
      <c r="IK261" s="456"/>
      <c r="IL261" s="456"/>
      <c r="IM261" s="456"/>
    </row>
    <row r="262" spans="6:247" x14ac:dyDescent="0.2">
      <c r="F262" s="456"/>
      <c r="G262" s="456"/>
      <c r="H262" s="456"/>
      <c r="I262" s="456"/>
      <c r="J262" s="456"/>
      <c r="K262" s="456"/>
      <c r="L262" s="456"/>
      <c r="M262" s="456"/>
      <c r="N262" s="456"/>
      <c r="O262" s="456"/>
      <c r="P262" s="456"/>
      <c r="Q262" s="456"/>
      <c r="R262" s="456"/>
      <c r="S262" s="456"/>
      <c r="T262" s="456"/>
      <c r="U262" s="456"/>
      <c r="V262" s="456"/>
      <c r="W262" s="456"/>
      <c r="X262" s="456"/>
      <c r="Y262" s="456"/>
      <c r="Z262" s="456"/>
      <c r="AA262" s="456"/>
      <c r="AB262" s="456"/>
      <c r="AC262" s="456"/>
      <c r="AD262" s="456"/>
      <c r="AE262" s="456"/>
      <c r="AF262" s="456"/>
      <c r="AG262" s="456"/>
      <c r="AH262" s="456"/>
      <c r="AI262" s="456"/>
      <c r="AJ262" s="456"/>
      <c r="AK262" s="456"/>
      <c r="AL262" s="456"/>
      <c r="AM262" s="456"/>
      <c r="AN262" s="456"/>
      <c r="AO262" s="456"/>
      <c r="AP262" s="456"/>
      <c r="AQ262" s="456"/>
      <c r="AR262" s="456"/>
      <c r="AS262" s="456"/>
      <c r="AT262" s="456"/>
      <c r="AU262" s="456"/>
      <c r="AV262" s="456"/>
      <c r="AW262" s="456"/>
      <c r="AX262" s="456"/>
      <c r="AY262" s="456"/>
      <c r="AZ262" s="456"/>
      <c r="BA262" s="456"/>
      <c r="BB262" s="456"/>
      <c r="BC262" s="456"/>
      <c r="BD262" s="456"/>
      <c r="BE262" s="456"/>
      <c r="BF262" s="456"/>
      <c r="BG262" s="456"/>
      <c r="BH262" s="456"/>
      <c r="BI262" s="456"/>
      <c r="BJ262" s="456"/>
      <c r="BK262" s="456"/>
      <c r="BL262" s="456"/>
      <c r="BM262" s="456"/>
      <c r="BN262" s="456"/>
      <c r="BO262" s="456"/>
      <c r="BP262" s="456"/>
      <c r="BQ262" s="456"/>
      <c r="BR262" s="456"/>
      <c r="BS262" s="456"/>
      <c r="BT262" s="456"/>
      <c r="BU262" s="456"/>
      <c r="BV262" s="456"/>
      <c r="BW262" s="456"/>
      <c r="BX262" s="456"/>
      <c r="BY262" s="456"/>
      <c r="BZ262" s="456"/>
      <c r="CA262" s="456"/>
      <c r="CB262" s="456"/>
      <c r="CC262" s="456"/>
      <c r="CD262" s="456"/>
      <c r="CE262" s="456"/>
      <c r="CF262" s="456"/>
      <c r="CG262" s="456"/>
      <c r="CH262" s="456"/>
      <c r="CI262" s="456"/>
      <c r="CJ262" s="456"/>
      <c r="CK262" s="456"/>
      <c r="CL262" s="456"/>
      <c r="CM262" s="456"/>
      <c r="CN262" s="456"/>
      <c r="CO262" s="456"/>
      <c r="CP262" s="456"/>
      <c r="CQ262" s="456"/>
      <c r="CR262" s="456"/>
      <c r="CS262" s="456"/>
      <c r="CT262" s="456"/>
      <c r="CU262" s="456"/>
      <c r="CV262" s="456"/>
      <c r="CW262" s="456"/>
      <c r="CX262" s="456"/>
      <c r="CY262" s="456"/>
      <c r="CZ262" s="456"/>
      <c r="DA262" s="456"/>
      <c r="DB262" s="456"/>
      <c r="DC262" s="456"/>
      <c r="DD262" s="456"/>
      <c r="DE262" s="456"/>
      <c r="DF262" s="456"/>
      <c r="DG262" s="456"/>
      <c r="DH262" s="456"/>
      <c r="DI262" s="456"/>
      <c r="DJ262" s="456"/>
      <c r="DK262" s="456"/>
      <c r="DL262" s="456"/>
      <c r="DM262" s="456"/>
      <c r="DN262" s="456"/>
      <c r="DO262" s="456"/>
      <c r="DP262" s="456"/>
      <c r="DQ262" s="456"/>
      <c r="DR262" s="456"/>
      <c r="DS262" s="456"/>
      <c r="DT262" s="456"/>
      <c r="DU262" s="456"/>
      <c r="DV262" s="456"/>
      <c r="DW262" s="456"/>
      <c r="DX262" s="456"/>
      <c r="DY262" s="456"/>
      <c r="DZ262" s="456"/>
      <c r="EA262" s="456"/>
      <c r="EB262" s="456"/>
      <c r="EC262" s="456"/>
      <c r="ED262" s="456"/>
      <c r="EE262" s="456"/>
      <c r="EF262" s="456"/>
      <c r="EG262" s="456"/>
      <c r="EH262" s="456"/>
      <c r="EI262" s="456"/>
      <c r="EJ262" s="456"/>
      <c r="EK262" s="456"/>
      <c r="EL262" s="456"/>
      <c r="EM262" s="456"/>
      <c r="EN262" s="456"/>
      <c r="EO262" s="456"/>
      <c r="EP262" s="456"/>
      <c r="EQ262" s="456"/>
      <c r="ER262" s="456"/>
      <c r="ES262" s="456"/>
      <c r="ET262" s="456"/>
      <c r="EU262" s="456"/>
      <c r="EV262" s="456"/>
      <c r="EW262" s="456"/>
      <c r="EX262" s="456"/>
      <c r="EY262" s="456"/>
      <c r="EZ262" s="456"/>
      <c r="FA262" s="456"/>
      <c r="FB262" s="456"/>
      <c r="FC262" s="456"/>
      <c r="FD262" s="456"/>
      <c r="FE262" s="456"/>
      <c r="FF262" s="456"/>
      <c r="FG262" s="456"/>
      <c r="FH262" s="456"/>
      <c r="FI262" s="456"/>
      <c r="FJ262" s="456"/>
      <c r="FK262" s="456"/>
      <c r="FL262" s="456"/>
      <c r="FM262" s="456"/>
      <c r="FN262" s="456"/>
      <c r="FO262" s="456"/>
      <c r="FP262" s="456"/>
      <c r="FQ262" s="456"/>
      <c r="FR262" s="456"/>
      <c r="FS262" s="456"/>
      <c r="FT262" s="456"/>
      <c r="FU262" s="456"/>
      <c r="FV262" s="456"/>
      <c r="FW262" s="456"/>
      <c r="FX262" s="456"/>
      <c r="FY262" s="456"/>
      <c r="FZ262" s="456"/>
      <c r="GA262" s="456"/>
      <c r="GB262" s="456"/>
      <c r="GC262" s="456"/>
      <c r="GD262" s="456"/>
      <c r="GE262" s="456"/>
      <c r="GF262" s="456"/>
      <c r="GG262" s="456"/>
      <c r="GH262" s="456"/>
      <c r="GI262" s="456"/>
      <c r="GJ262" s="456"/>
      <c r="GK262" s="456"/>
      <c r="GL262" s="456"/>
      <c r="GM262" s="456"/>
      <c r="GN262" s="456"/>
      <c r="GO262" s="456"/>
      <c r="GP262" s="456"/>
      <c r="GQ262" s="456"/>
      <c r="GR262" s="456"/>
      <c r="GS262" s="456"/>
      <c r="GT262" s="456"/>
      <c r="GU262" s="456"/>
      <c r="GV262" s="456"/>
      <c r="GW262" s="456"/>
      <c r="GX262" s="456"/>
      <c r="GY262" s="456"/>
      <c r="GZ262" s="456"/>
      <c r="HA262" s="456"/>
      <c r="HB262" s="456"/>
      <c r="HC262" s="456"/>
      <c r="HD262" s="456"/>
      <c r="HE262" s="456"/>
      <c r="HF262" s="456"/>
      <c r="HG262" s="456"/>
      <c r="HH262" s="456"/>
      <c r="HI262" s="456"/>
      <c r="HJ262" s="456"/>
      <c r="HK262" s="456"/>
      <c r="HL262" s="456"/>
      <c r="HM262" s="456"/>
      <c r="HN262" s="456"/>
      <c r="HO262" s="456"/>
      <c r="HP262" s="456"/>
      <c r="HQ262" s="456"/>
      <c r="HR262" s="456"/>
      <c r="HS262" s="456"/>
      <c r="HT262" s="456"/>
      <c r="HU262" s="456"/>
      <c r="HV262" s="456"/>
      <c r="HW262" s="456"/>
      <c r="HX262" s="456"/>
      <c r="HY262" s="456"/>
      <c r="HZ262" s="456"/>
      <c r="IA262" s="456"/>
      <c r="IB262" s="456"/>
      <c r="IC262" s="456"/>
      <c r="ID262" s="456"/>
      <c r="IE262" s="456"/>
      <c r="IF262" s="456"/>
      <c r="IG262" s="456"/>
      <c r="IH262" s="456"/>
      <c r="II262" s="456"/>
      <c r="IJ262" s="456"/>
      <c r="IK262" s="456"/>
      <c r="IL262" s="456"/>
      <c r="IM262" s="456"/>
    </row>
    <row r="263" spans="6:247" x14ac:dyDescent="0.2">
      <c r="F263" s="456"/>
      <c r="G263" s="456"/>
      <c r="H263" s="456"/>
      <c r="I263" s="456"/>
      <c r="J263" s="456"/>
      <c r="K263" s="456"/>
      <c r="L263" s="456"/>
      <c r="M263" s="456"/>
      <c r="N263" s="456"/>
      <c r="O263" s="456"/>
      <c r="P263" s="456"/>
      <c r="Q263" s="456"/>
      <c r="R263" s="456"/>
      <c r="S263" s="456"/>
      <c r="T263" s="456"/>
      <c r="U263" s="456"/>
      <c r="V263" s="456"/>
      <c r="W263" s="456"/>
      <c r="X263" s="456"/>
      <c r="Y263" s="456"/>
      <c r="Z263" s="456"/>
      <c r="AA263" s="456"/>
      <c r="AB263" s="456"/>
      <c r="AC263" s="456"/>
      <c r="AD263" s="456"/>
      <c r="AE263" s="456"/>
      <c r="AF263" s="456"/>
      <c r="AG263" s="456"/>
      <c r="AH263" s="456"/>
      <c r="AI263" s="456"/>
      <c r="AJ263" s="456"/>
      <c r="AK263" s="456"/>
      <c r="AL263" s="456"/>
      <c r="AM263" s="456"/>
      <c r="AN263" s="456"/>
      <c r="AO263" s="456"/>
      <c r="AP263" s="456"/>
      <c r="AQ263" s="456"/>
      <c r="AR263" s="456"/>
      <c r="AS263" s="456"/>
      <c r="AT263" s="456"/>
      <c r="AU263" s="456"/>
      <c r="AV263" s="456"/>
      <c r="AW263" s="456"/>
      <c r="AX263" s="456"/>
      <c r="AY263" s="456"/>
      <c r="AZ263" s="456"/>
      <c r="BA263" s="456"/>
      <c r="BB263" s="456"/>
      <c r="BC263" s="456"/>
      <c r="BD263" s="456"/>
      <c r="BE263" s="456"/>
      <c r="BF263" s="456"/>
      <c r="BG263" s="456"/>
      <c r="BH263" s="456"/>
      <c r="BI263" s="456"/>
      <c r="BJ263" s="456"/>
      <c r="BK263" s="456"/>
      <c r="BL263" s="456"/>
      <c r="BM263" s="456"/>
      <c r="BN263" s="456"/>
      <c r="BO263" s="456"/>
      <c r="BP263" s="456"/>
      <c r="BQ263" s="456"/>
      <c r="BR263" s="456"/>
      <c r="BS263" s="456"/>
      <c r="BT263" s="456"/>
      <c r="BU263" s="456"/>
      <c r="BV263" s="456"/>
      <c r="BW263" s="456"/>
      <c r="BX263" s="456"/>
      <c r="BY263" s="456"/>
      <c r="BZ263" s="456"/>
      <c r="CA263" s="456"/>
      <c r="CB263" s="456"/>
      <c r="CC263" s="456"/>
      <c r="CD263" s="456"/>
      <c r="CE263" s="456"/>
      <c r="CF263" s="456"/>
      <c r="CG263" s="456"/>
      <c r="CH263" s="456"/>
      <c r="CI263" s="456"/>
      <c r="CJ263" s="456"/>
      <c r="CK263" s="456"/>
      <c r="CL263" s="456"/>
      <c r="CM263" s="456"/>
      <c r="CN263" s="456"/>
      <c r="CO263" s="456"/>
      <c r="CP263" s="456"/>
      <c r="CQ263" s="456"/>
      <c r="CR263" s="456"/>
      <c r="CS263" s="456"/>
      <c r="CT263" s="456"/>
      <c r="CU263" s="456"/>
      <c r="CV263" s="456"/>
      <c r="CW263" s="456"/>
      <c r="CX263" s="456"/>
      <c r="CY263" s="456"/>
      <c r="CZ263" s="456"/>
      <c r="DA263" s="456"/>
      <c r="DB263" s="456"/>
      <c r="DC263" s="456"/>
      <c r="DD263" s="456"/>
      <c r="DE263" s="456"/>
      <c r="DF263" s="456"/>
      <c r="DG263" s="456"/>
      <c r="DH263" s="456"/>
      <c r="DI263" s="456"/>
      <c r="DJ263" s="456"/>
      <c r="DK263" s="456"/>
      <c r="DL263" s="456"/>
      <c r="DM263" s="456"/>
      <c r="DN263" s="456"/>
      <c r="DO263" s="456"/>
      <c r="DP263" s="456"/>
      <c r="DQ263" s="456"/>
      <c r="DR263" s="456"/>
      <c r="DS263" s="456"/>
      <c r="DT263" s="456"/>
      <c r="DU263" s="456"/>
      <c r="DV263" s="456"/>
      <c r="DW263" s="456"/>
      <c r="DX263" s="456"/>
      <c r="DY263" s="456"/>
      <c r="DZ263" s="456"/>
      <c r="EA263" s="456"/>
      <c r="EB263" s="456"/>
      <c r="EC263" s="456"/>
      <c r="ED263" s="456"/>
      <c r="EE263" s="456"/>
      <c r="EF263" s="456"/>
      <c r="EG263" s="456"/>
      <c r="EH263" s="456"/>
      <c r="EI263" s="456"/>
      <c r="EJ263" s="456"/>
      <c r="EK263" s="456"/>
      <c r="EL263" s="456"/>
      <c r="EM263" s="456"/>
      <c r="EN263" s="456"/>
      <c r="EO263" s="456"/>
      <c r="EP263" s="456"/>
      <c r="EQ263" s="456"/>
      <c r="ER263" s="456"/>
      <c r="ES263" s="456"/>
      <c r="ET263" s="456"/>
      <c r="EU263" s="456"/>
      <c r="EV263" s="456"/>
      <c r="EW263" s="456"/>
      <c r="EX263" s="456"/>
      <c r="EY263" s="456"/>
      <c r="EZ263" s="456"/>
      <c r="FA263" s="456"/>
      <c r="FB263" s="456"/>
      <c r="FC263" s="456"/>
      <c r="FD263" s="456"/>
      <c r="FE263" s="456"/>
      <c r="FF263" s="456"/>
      <c r="FG263" s="456"/>
      <c r="FH263" s="456"/>
      <c r="FI263" s="456"/>
      <c r="FJ263" s="456"/>
      <c r="FK263" s="456"/>
      <c r="FL263" s="456"/>
      <c r="FM263" s="456"/>
      <c r="FN263" s="456"/>
      <c r="FO263" s="456"/>
      <c r="FP263" s="456"/>
      <c r="FQ263" s="456"/>
      <c r="FR263" s="456"/>
      <c r="FS263" s="456"/>
      <c r="FT263" s="456"/>
      <c r="FU263" s="456"/>
      <c r="FV263" s="456"/>
      <c r="FW263" s="456"/>
      <c r="FX263" s="456"/>
      <c r="FY263" s="456"/>
      <c r="FZ263" s="456"/>
      <c r="GA263" s="456"/>
      <c r="GB263" s="456"/>
      <c r="GC263" s="456"/>
      <c r="GD263" s="456"/>
      <c r="GE263" s="456"/>
      <c r="GF263" s="456"/>
      <c r="GG263" s="456"/>
      <c r="GH263" s="456"/>
      <c r="GI263" s="456"/>
      <c r="GJ263" s="456"/>
      <c r="GK263" s="456"/>
      <c r="GL263" s="456"/>
      <c r="GM263" s="456"/>
      <c r="GN263" s="456"/>
      <c r="GO263" s="456"/>
      <c r="GP263" s="456"/>
      <c r="GQ263" s="456"/>
      <c r="GR263" s="456"/>
      <c r="GS263" s="456"/>
      <c r="GT263" s="456"/>
      <c r="GU263" s="456"/>
      <c r="GV263" s="456"/>
      <c r="GW263" s="456"/>
      <c r="GX263" s="456"/>
      <c r="GY263" s="456"/>
      <c r="GZ263" s="456"/>
      <c r="HA263" s="456"/>
      <c r="HB263" s="456"/>
      <c r="HC263" s="456"/>
      <c r="HD263" s="456"/>
      <c r="HE263" s="456"/>
      <c r="HF263" s="456"/>
      <c r="HG263" s="456"/>
      <c r="HH263" s="456"/>
      <c r="HI263" s="456"/>
      <c r="HJ263" s="456"/>
      <c r="HK263" s="456"/>
      <c r="HL263" s="456"/>
      <c r="HM263" s="456"/>
      <c r="HN263" s="456"/>
      <c r="HO263" s="456"/>
      <c r="HP263" s="456"/>
      <c r="HQ263" s="456"/>
      <c r="HR263" s="456"/>
      <c r="HS263" s="456"/>
      <c r="HT263" s="456"/>
      <c r="HU263" s="456"/>
      <c r="HV263" s="456"/>
      <c r="HW263" s="456"/>
      <c r="HX263" s="456"/>
      <c r="HY263" s="456"/>
      <c r="HZ263" s="456"/>
      <c r="IA263" s="456"/>
      <c r="IB263" s="456"/>
      <c r="IC263" s="456"/>
      <c r="ID263" s="456"/>
      <c r="IE263" s="456"/>
      <c r="IF263" s="456"/>
      <c r="IG263" s="456"/>
      <c r="IH263" s="456"/>
      <c r="II263" s="456"/>
      <c r="IJ263" s="456"/>
      <c r="IK263" s="456"/>
      <c r="IL263" s="456"/>
      <c r="IM263" s="456"/>
    </row>
    <row r="264" spans="6:247" x14ac:dyDescent="0.2">
      <c r="F264" s="456"/>
      <c r="G264" s="456"/>
      <c r="H264" s="456"/>
      <c r="I264" s="456"/>
      <c r="J264" s="456"/>
      <c r="K264" s="456"/>
      <c r="L264" s="456"/>
      <c r="M264" s="456"/>
      <c r="N264" s="456"/>
      <c r="O264" s="456"/>
      <c r="P264" s="456"/>
      <c r="Q264" s="456"/>
      <c r="R264" s="456"/>
      <c r="S264" s="456"/>
      <c r="T264" s="456"/>
      <c r="U264" s="456"/>
      <c r="V264" s="456"/>
      <c r="W264" s="456"/>
      <c r="X264" s="456"/>
      <c r="Y264" s="456"/>
      <c r="Z264" s="456"/>
      <c r="AA264" s="456"/>
      <c r="AB264" s="456"/>
      <c r="AC264" s="456"/>
      <c r="AD264" s="456"/>
      <c r="AE264" s="456"/>
      <c r="AF264" s="456"/>
      <c r="AG264" s="456"/>
      <c r="AH264" s="456"/>
      <c r="AI264" s="456"/>
      <c r="AJ264" s="456"/>
      <c r="AK264" s="456"/>
      <c r="AL264" s="456"/>
      <c r="AM264" s="456"/>
      <c r="AN264" s="456"/>
      <c r="AO264" s="456"/>
      <c r="AP264" s="456"/>
      <c r="AQ264" s="456"/>
      <c r="AR264" s="456"/>
      <c r="AS264" s="456"/>
      <c r="AT264" s="456"/>
      <c r="AU264" s="456"/>
      <c r="AV264" s="456"/>
      <c r="AW264" s="456"/>
      <c r="AX264" s="456"/>
      <c r="AY264" s="456"/>
      <c r="AZ264" s="456"/>
      <c r="BA264" s="456"/>
      <c r="BB264" s="456"/>
      <c r="BC264" s="456"/>
      <c r="BD264" s="456"/>
      <c r="BE264" s="456"/>
      <c r="BF264" s="456"/>
      <c r="BG264" s="456"/>
      <c r="BH264" s="456"/>
      <c r="BI264" s="456"/>
      <c r="BJ264" s="456"/>
      <c r="BK264" s="456"/>
      <c r="BL264" s="456"/>
      <c r="BM264" s="456"/>
      <c r="BN264" s="456"/>
      <c r="BO264" s="456"/>
      <c r="BP264" s="456"/>
      <c r="BQ264" s="456"/>
      <c r="BR264" s="456"/>
      <c r="BS264" s="456"/>
      <c r="BT264" s="456"/>
      <c r="BU264" s="456"/>
      <c r="BV264" s="456"/>
      <c r="BW264" s="456"/>
      <c r="BX264" s="456"/>
      <c r="BY264" s="456"/>
      <c r="BZ264" s="456"/>
      <c r="CA264" s="456"/>
      <c r="CB264" s="456"/>
      <c r="CC264" s="456"/>
      <c r="CD264" s="456"/>
      <c r="CE264" s="456"/>
      <c r="CF264" s="456"/>
      <c r="CG264" s="456"/>
      <c r="CH264" s="456"/>
      <c r="CI264" s="456"/>
      <c r="CJ264" s="456"/>
      <c r="CK264" s="456"/>
      <c r="CL264" s="456"/>
      <c r="CM264" s="456"/>
      <c r="CN264" s="456"/>
      <c r="CO264" s="456"/>
      <c r="CP264" s="456"/>
      <c r="CQ264" s="456"/>
      <c r="CR264" s="456"/>
      <c r="CS264" s="456"/>
      <c r="CT264" s="456"/>
      <c r="CU264" s="456"/>
      <c r="CV264" s="456"/>
      <c r="CW264" s="456"/>
      <c r="CX264" s="456"/>
      <c r="CY264" s="456"/>
      <c r="CZ264" s="456"/>
      <c r="DA264" s="456"/>
      <c r="DB264" s="456"/>
      <c r="DC264" s="456"/>
      <c r="DD264" s="456"/>
      <c r="DE264" s="456"/>
      <c r="DF264" s="456"/>
      <c r="DG264" s="456"/>
      <c r="DH264" s="456"/>
      <c r="DI264" s="456"/>
      <c r="DJ264" s="456"/>
      <c r="DK264" s="456"/>
      <c r="DL264" s="456"/>
      <c r="DM264" s="456"/>
      <c r="DN264" s="456"/>
      <c r="DO264" s="456"/>
      <c r="DP264" s="456"/>
      <c r="DQ264" s="456"/>
      <c r="DR264" s="456"/>
      <c r="DS264" s="456"/>
      <c r="DT264" s="456"/>
      <c r="DU264" s="456"/>
      <c r="DV264" s="456"/>
      <c r="DW264" s="456"/>
      <c r="DX264" s="456"/>
      <c r="DY264" s="456"/>
      <c r="DZ264" s="456"/>
      <c r="EA264" s="456"/>
      <c r="EB264" s="456"/>
      <c r="EC264" s="456"/>
      <c r="ED264" s="456"/>
      <c r="EE264" s="456"/>
      <c r="EF264" s="456"/>
      <c r="EG264" s="456"/>
      <c r="EH264" s="456"/>
      <c r="EI264" s="456"/>
      <c r="EJ264" s="456"/>
      <c r="EK264" s="456"/>
      <c r="EL264" s="456"/>
      <c r="EM264" s="456"/>
      <c r="EN264" s="456"/>
      <c r="EO264" s="456"/>
      <c r="EP264" s="456"/>
      <c r="EQ264" s="456"/>
      <c r="ER264" s="456"/>
      <c r="ES264" s="456"/>
      <c r="ET264" s="456"/>
      <c r="EU264" s="456"/>
      <c r="EV264" s="456"/>
      <c r="EW264" s="456"/>
      <c r="EX264" s="456"/>
      <c r="EY264" s="456"/>
      <c r="EZ264" s="456"/>
      <c r="FA264" s="456"/>
      <c r="FB264" s="456"/>
      <c r="FC264" s="456"/>
      <c r="FD264" s="456"/>
      <c r="FE264" s="456"/>
      <c r="FF264" s="456"/>
      <c r="FG264" s="456"/>
      <c r="FH264" s="456"/>
      <c r="FI264" s="456"/>
      <c r="FJ264" s="456"/>
      <c r="FK264" s="456"/>
      <c r="FL264" s="456"/>
      <c r="FM264" s="456"/>
      <c r="FN264" s="456"/>
      <c r="FO264" s="456"/>
      <c r="FP264" s="456"/>
      <c r="FQ264" s="456"/>
      <c r="FR264" s="456"/>
      <c r="FS264" s="456"/>
      <c r="FT264" s="456"/>
      <c r="FU264" s="456"/>
      <c r="FV264" s="456"/>
      <c r="FW264" s="456"/>
      <c r="FX264" s="456"/>
      <c r="FY264" s="456"/>
      <c r="FZ264" s="456"/>
      <c r="GA264" s="456"/>
      <c r="GB264" s="456"/>
      <c r="GC264" s="456"/>
      <c r="GD264" s="456"/>
      <c r="GE264" s="456"/>
      <c r="GF264" s="456"/>
      <c r="GG264" s="456"/>
      <c r="GH264" s="456"/>
      <c r="GI264" s="456"/>
      <c r="GJ264" s="456"/>
      <c r="GK264" s="456"/>
      <c r="GL264" s="456"/>
      <c r="GM264" s="456"/>
      <c r="GN264" s="456"/>
      <c r="GO264" s="456"/>
      <c r="GP264" s="456"/>
      <c r="GQ264" s="456"/>
      <c r="GR264" s="456"/>
      <c r="GS264" s="456"/>
      <c r="GT264" s="456"/>
      <c r="GU264" s="456"/>
      <c r="GV264" s="456"/>
      <c r="GW264" s="456"/>
      <c r="GX264" s="456"/>
      <c r="GY264" s="456"/>
      <c r="GZ264" s="456"/>
      <c r="HA264" s="456"/>
      <c r="HB264" s="456"/>
      <c r="HC264" s="456"/>
      <c r="HD264" s="456"/>
      <c r="HE264" s="456"/>
      <c r="HF264" s="456"/>
      <c r="HG264" s="456"/>
      <c r="HH264" s="456"/>
      <c r="HI264" s="456"/>
      <c r="HJ264" s="456"/>
      <c r="HK264" s="456"/>
      <c r="HL264" s="456"/>
      <c r="HM264" s="456"/>
      <c r="HN264" s="456"/>
      <c r="HO264" s="456"/>
      <c r="HP264" s="456"/>
      <c r="HQ264" s="456"/>
      <c r="HR264" s="456"/>
      <c r="HS264" s="456"/>
      <c r="HT264" s="456"/>
      <c r="HU264" s="456"/>
      <c r="HV264" s="456"/>
      <c r="HW264" s="456"/>
      <c r="HX264" s="456"/>
      <c r="HY264" s="456"/>
      <c r="HZ264" s="456"/>
      <c r="IA264" s="456"/>
      <c r="IB264" s="456"/>
      <c r="IC264" s="456"/>
      <c r="ID264" s="456"/>
      <c r="IE264" s="456"/>
      <c r="IF264" s="456"/>
      <c r="IG264" s="456"/>
      <c r="IH264" s="456"/>
      <c r="II264" s="456"/>
      <c r="IJ264" s="456"/>
      <c r="IK264" s="456"/>
      <c r="IL264" s="456"/>
      <c r="IM264" s="456"/>
    </row>
    <row r="265" spans="6:247" x14ac:dyDescent="0.2">
      <c r="F265" s="456"/>
      <c r="G265" s="456"/>
      <c r="H265" s="456"/>
      <c r="I265" s="456"/>
      <c r="J265" s="456"/>
      <c r="K265" s="456"/>
      <c r="L265" s="456"/>
      <c r="M265" s="456"/>
      <c r="N265" s="456"/>
      <c r="O265" s="456"/>
      <c r="P265" s="456"/>
      <c r="Q265" s="456"/>
      <c r="R265" s="456"/>
      <c r="S265" s="456"/>
      <c r="T265" s="456"/>
      <c r="U265" s="456"/>
      <c r="V265" s="456"/>
      <c r="W265" s="456"/>
      <c r="X265" s="456"/>
      <c r="Y265" s="456"/>
      <c r="Z265" s="456"/>
      <c r="AA265" s="456"/>
      <c r="AB265" s="456"/>
      <c r="AC265" s="456"/>
      <c r="AD265" s="456"/>
      <c r="AE265" s="456"/>
      <c r="AF265" s="456"/>
      <c r="AG265" s="456"/>
      <c r="AH265" s="456"/>
      <c r="AI265" s="456"/>
      <c r="AJ265" s="456"/>
      <c r="AK265" s="456"/>
      <c r="AL265" s="456"/>
      <c r="AM265" s="456"/>
      <c r="AN265" s="456"/>
      <c r="AO265" s="456"/>
      <c r="AP265" s="456"/>
      <c r="AQ265" s="456"/>
      <c r="AR265" s="456"/>
      <c r="AS265" s="456"/>
      <c r="AT265" s="456"/>
      <c r="AU265" s="456"/>
      <c r="AV265" s="456"/>
      <c r="AW265" s="456"/>
      <c r="AX265" s="456"/>
      <c r="AY265" s="456"/>
      <c r="AZ265" s="456"/>
      <c r="BA265" s="456"/>
      <c r="BB265" s="456"/>
      <c r="BC265" s="456"/>
      <c r="BD265" s="456"/>
      <c r="BE265" s="456"/>
      <c r="BF265" s="456"/>
      <c r="BG265" s="456"/>
      <c r="BH265" s="456"/>
      <c r="BI265" s="456"/>
      <c r="BJ265" s="456"/>
      <c r="BK265" s="456"/>
      <c r="BL265" s="456"/>
      <c r="BM265" s="456"/>
      <c r="BN265" s="456"/>
      <c r="BO265" s="456"/>
      <c r="BP265" s="456"/>
      <c r="BQ265" s="456"/>
      <c r="BR265" s="456"/>
      <c r="BS265" s="456"/>
      <c r="BT265" s="456"/>
      <c r="BU265" s="456"/>
      <c r="BV265" s="456"/>
      <c r="BW265" s="456"/>
      <c r="BX265" s="456"/>
      <c r="BY265" s="456"/>
      <c r="BZ265" s="456"/>
      <c r="CA265" s="456"/>
      <c r="CB265" s="456"/>
      <c r="CC265" s="456"/>
      <c r="CD265" s="456"/>
      <c r="CE265" s="456"/>
      <c r="CF265" s="456"/>
      <c r="CG265" s="456"/>
      <c r="CH265" s="456"/>
      <c r="CI265" s="456"/>
      <c r="CJ265" s="456"/>
      <c r="CK265" s="456"/>
      <c r="CL265" s="456"/>
      <c r="CM265" s="456"/>
      <c r="CN265" s="456"/>
      <c r="CO265" s="456"/>
      <c r="CP265" s="456"/>
      <c r="CQ265" s="456"/>
      <c r="CR265" s="456"/>
      <c r="CS265" s="456"/>
      <c r="CT265" s="456"/>
      <c r="CU265" s="456"/>
      <c r="CV265" s="456"/>
      <c r="CW265" s="456"/>
      <c r="CX265" s="456"/>
      <c r="CY265" s="456"/>
      <c r="CZ265" s="456"/>
      <c r="DA265" s="456"/>
      <c r="DB265" s="456"/>
      <c r="DC265" s="456"/>
      <c r="DD265" s="456"/>
      <c r="DE265" s="456"/>
      <c r="DF265" s="456"/>
      <c r="DG265" s="456"/>
      <c r="DH265" s="456"/>
      <c r="DI265" s="456"/>
      <c r="DJ265" s="456"/>
      <c r="DK265" s="456"/>
      <c r="DL265" s="456"/>
      <c r="DM265" s="456"/>
      <c r="DN265" s="456"/>
      <c r="DO265" s="456"/>
      <c r="DP265" s="456"/>
      <c r="DQ265" s="456"/>
      <c r="DR265" s="456"/>
      <c r="DS265" s="456"/>
      <c r="DT265" s="456"/>
      <c r="DU265" s="456"/>
      <c r="DV265" s="456"/>
      <c r="DW265" s="456"/>
      <c r="DX265" s="456"/>
      <c r="DY265" s="456"/>
      <c r="DZ265" s="456"/>
      <c r="EA265" s="456"/>
      <c r="EB265" s="456"/>
      <c r="EC265" s="456"/>
      <c r="ED265" s="456"/>
      <c r="EE265" s="456"/>
      <c r="EF265" s="456"/>
      <c r="EG265" s="456"/>
      <c r="EH265" s="456"/>
      <c r="EI265" s="456"/>
      <c r="EJ265" s="456"/>
      <c r="EK265" s="456"/>
      <c r="EL265" s="456"/>
      <c r="EM265" s="456"/>
      <c r="EN265" s="456"/>
      <c r="EO265" s="456"/>
      <c r="EP265" s="456"/>
      <c r="EQ265" s="456"/>
      <c r="ER265" s="456"/>
      <c r="ES265" s="456"/>
      <c r="ET265" s="456"/>
      <c r="EU265" s="456"/>
      <c r="EV265" s="456"/>
      <c r="EW265" s="456"/>
      <c r="EX265" s="456"/>
      <c r="EY265" s="456"/>
      <c r="EZ265" s="456"/>
      <c r="FA265" s="456"/>
      <c r="FB265" s="456"/>
      <c r="FC265" s="456"/>
      <c r="FD265" s="456"/>
      <c r="FE265" s="456"/>
      <c r="FF265" s="456"/>
      <c r="FG265" s="456"/>
      <c r="FH265" s="456"/>
      <c r="FI265" s="456"/>
      <c r="FJ265" s="456"/>
      <c r="FK265" s="456"/>
      <c r="FL265" s="456"/>
      <c r="FM265" s="456"/>
      <c r="FN265" s="456"/>
      <c r="FO265" s="456"/>
      <c r="FP265" s="456"/>
      <c r="FQ265" s="456"/>
      <c r="FR265" s="456"/>
      <c r="FS265" s="456"/>
      <c r="FT265" s="456"/>
      <c r="FU265" s="456"/>
      <c r="FV265" s="456"/>
      <c r="FW265" s="456"/>
      <c r="FX265" s="456"/>
      <c r="FY265" s="456"/>
      <c r="FZ265" s="456"/>
      <c r="GA265" s="456"/>
      <c r="GB265" s="456"/>
      <c r="GC265" s="456"/>
      <c r="GD265" s="456"/>
      <c r="GE265" s="456"/>
      <c r="GF265" s="456"/>
      <c r="GG265" s="456"/>
      <c r="GH265" s="456"/>
      <c r="GI265" s="456"/>
      <c r="GJ265" s="456"/>
      <c r="GK265" s="456"/>
      <c r="GL265" s="456"/>
      <c r="GM265" s="456"/>
      <c r="GN265" s="456"/>
      <c r="GO265" s="456"/>
      <c r="GP265" s="456"/>
      <c r="GQ265" s="456"/>
      <c r="GR265" s="456"/>
      <c r="GS265" s="456"/>
      <c r="GT265" s="456"/>
      <c r="GU265" s="456"/>
      <c r="GV265" s="456"/>
      <c r="GW265" s="456"/>
      <c r="GX265" s="456"/>
      <c r="GY265" s="456"/>
      <c r="GZ265" s="456"/>
      <c r="HA265" s="456"/>
      <c r="HB265" s="456"/>
      <c r="HC265" s="456"/>
      <c r="HD265" s="456"/>
      <c r="HE265" s="456"/>
      <c r="HF265" s="456"/>
      <c r="HG265" s="456"/>
      <c r="HH265" s="456"/>
      <c r="HI265" s="456"/>
      <c r="HJ265" s="456"/>
      <c r="HK265" s="456"/>
      <c r="HL265" s="456"/>
      <c r="HM265" s="456"/>
      <c r="HN265" s="456"/>
      <c r="HO265" s="456"/>
      <c r="HP265" s="456"/>
      <c r="HQ265" s="456"/>
      <c r="HR265" s="456"/>
      <c r="HS265" s="456"/>
      <c r="HT265" s="456"/>
      <c r="HU265" s="456"/>
      <c r="HV265" s="456"/>
      <c r="HW265" s="456"/>
      <c r="HX265" s="456"/>
      <c r="HY265" s="456"/>
      <c r="HZ265" s="456"/>
      <c r="IA265" s="456"/>
      <c r="IB265" s="456"/>
      <c r="IC265" s="456"/>
      <c r="ID265" s="456"/>
      <c r="IE265" s="456"/>
      <c r="IF265" s="456"/>
      <c r="IG265" s="456"/>
      <c r="IH265" s="456"/>
      <c r="II265" s="456"/>
      <c r="IJ265" s="456"/>
      <c r="IK265" s="456"/>
      <c r="IL265" s="456"/>
      <c r="IM265" s="456"/>
    </row>
    <row r="266" spans="6:247" x14ac:dyDescent="0.2">
      <c r="F266" s="456"/>
      <c r="G266" s="456"/>
      <c r="H266" s="456"/>
      <c r="I266" s="456"/>
      <c r="J266" s="456"/>
      <c r="K266" s="456"/>
      <c r="L266" s="456"/>
      <c r="M266" s="456"/>
      <c r="N266" s="456"/>
      <c r="O266" s="456"/>
      <c r="P266" s="456"/>
      <c r="Q266" s="456"/>
      <c r="R266" s="456"/>
      <c r="S266" s="456"/>
      <c r="T266" s="456"/>
      <c r="U266" s="456"/>
      <c r="V266" s="456"/>
      <c r="W266" s="456"/>
      <c r="X266" s="456"/>
      <c r="Y266" s="456"/>
      <c r="Z266" s="456"/>
      <c r="AA266" s="456"/>
      <c r="AB266" s="456"/>
      <c r="AC266" s="456"/>
      <c r="AD266" s="456"/>
      <c r="AE266" s="456"/>
      <c r="AF266" s="456"/>
      <c r="AG266" s="456"/>
      <c r="AH266" s="456"/>
      <c r="AI266" s="456"/>
      <c r="AJ266" s="456"/>
      <c r="AK266" s="456"/>
      <c r="AL266" s="456"/>
      <c r="AM266" s="456"/>
      <c r="AN266" s="456"/>
      <c r="AO266" s="456"/>
      <c r="AP266" s="456"/>
      <c r="AQ266" s="456"/>
      <c r="AR266" s="456"/>
      <c r="AS266" s="456"/>
      <c r="AT266" s="456"/>
      <c r="AU266" s="456"/>
      <c r="AV266" s="456"/>
      <c r="AW266" s="456"/>
      <c r="AX266" s="456"/>
      <c r="AY266" s="456"/>
      <c r="AZ266" s="456"/>
      <c r="BA266" s="456"/>
      <c r="BB266" s="456"/>
      <c r="BC266" s="456"/>
      <c r="BD266" s="456"/>
      <c r="BE266" s="456"/>
      <c r="BF266" s="456"/>
      <c r="BG266" s="456"/>
      <c r="BH266" s="456"/>
      <c r="BI266" s="456"/>
      <c r="BJ266" s="456"/>
      <c r="BK266" s="456"/>
      <c r="BL266" s="456"/>
      <c r="BM266" s="456"/>
      <c r="BN266" s="456"/>
      <c r="BO266" s="456"/>
      <c r="BP266" s="456"/>
      <c r="BQ266" s="456"/>
      <c r="BR266" s="456"/>
      <c r="BS266" s="456"/>
      <c r="BT266" s="456"/>
      <c r="BU266" s="456"/>
      <c r="BV266" s="456"/>
      <c r="BW266" s="456"/>
      <c r="BX266" s="456"/>
      <c r="BY266" s="456"/>
      <c r="BZ266" s="456"/>
      <c r="CA266" s="456"/>
      <c r="CB266" s="456"/>
      <c r="CC266" s="456"/>
      <c r="CD266" s="456"/>
      <c r="CE266" s="456"/>
      <c r="CF266" s="456"/>
      <c r="CG266" s="456"/>
      <c r="CH266" s="456"/>
      <c r="CI266" s="456"/>
      <c r="CJ266" s="456"/>
      <c r="CK266" s="456"/>
      <c r="CL266" s="456"/>
      <c r="CM266" s="456"/>
      <c r="CN266" s="456"/>
      <c r="CO266" s="456"/>
      <c r="CP266" s="456"/>
      <c r="CQ266" s="456"/>
      <c r="CR266" s="456"/>
      <c r="CS266" s="456"/>
      <c r="CT266" s="456"/>
      <c r="CU266" s="456"/>
      <c r="CV266" s="456"/>
      <c r="CW266" s="456"/>
      <c r="CX266" s="456"/>
      <c r="CY266" s="456"/>
      <c r="CZ266" s="456"/>
      <c r="DA266" s="456"/>
      <c r="DB266" s="456"/>
      <c r="DC266" s="456"/>
      <c r="DD266" s="456"/>
      <c r="DE266" s="456"/>
      <c r="DF266" s="456"/>
      <c r="DG266" s="456"/>
      <c r="DH266" s="456"/>
      <c r="DI266" s="456"/>
      <c r="DJ266" s="456"/>
      <c r="DK266" s="456"/>
      <c r="DL266" s="456"/>
      <c r="DM266" s="456"/>
      <c r="DN266" s="456"/>
      <c r="DO266" s="456"/>
      <c r="DP266" s="456"/>
      <c r="DQ266" s="456"/>
      <c r="DR266" s="456"/>
      <c r="DS266" s="456"/>
      <c r="DT266" s="456"/>
      <c r="DU266" s="456"/>
      <c r="DV266" s="456"/>
      <c r="DW266" s="456"/>
      <c r="DX266" s="456"/>
      <c r="DY266" s="456"/>
      <c r="DZ266" s="456"/>
      <c r="EA266" s="456"/>
      <c r="EB266" s="456"/>
      <c r="EC266" s="456"/>
      <c r="ED266" s="456"/>
      <c r="EE266" s="456"/>
      <c r="EF266" s="456"/>
      <c r="EG266" s="456"/>
      <c r="EH266" s="456"/>
      <c r="EI266" s="456"/>
      <c r="EJ266" s="456"/>
      <c r="EK266" s="456"/>
      <c r="EL266" s="456"/>
      <c r="EM266" s="456"/>
      <c r="EN266" s="456"/>
      <c r="EO266" s="456"/>
      <c r="EP266" s="456"/>
      <c r="EQ266" s="456"/>
      <c r="ER266" s="456"/>
      <c r="ES266" s="456"/>
      <c r="ET266" s="456"/>
      <c r="EU266" s="456"/>
      <c r="EV266" s="456"/>
      <c r="EW266" s="456"/>
      <c r="EX266" s="456"/>
      <c r="EY266" s="456"/>
      <c r="EZ266" s="456"/>
      <c r="FA266" s="456"/>
      <c r="FB266" s="456"/>
      <c r="FC266" s="456"/>
      <c r="FD266" s="456"/>
      <c r="FE266" s="456"/>
      <c r="FF266" s="456"/>
      <c r="FG266" s="456"/>
      <c r="FH266" s="456"/>
      <c r="FI266" s="456"/>
      <c r="FJ266" s="456"/>
      <c r="FK266" s="456"/>
      <c r="FL266" s="456"/>
      <c r="FM266" s="456"/>
      <c r="FN266" s="456"/>
      <c r="FO266" s="456"/>
      <c r="FP266" s="456"/>
      <c r="FQ266" s="456"/>
      <c r="FR266" s="456"/>
      <c r="FS266" s="456"/>
      <c r="FT266" s="456"/>
      <c r="FU266" s="456"/>
      <c r="FV266" s="456"/>
      <c r="FW266" s="456"/>
      <c r="FX266" s="456"/>
      <c r="FY266" s="456"/>
      <c r="FZ266" s="456"/>
      <c r="GA266" s="456"/>
      <c r="GB266" s="456"/>
      <c r="GC266" s="456"/>
      <c r="GD266" s="456"/>
      <c r="GE266" s="456"/>
      <c r="GF266" s="456"/>
      <c r="GG266" s="456"/>
      <c r="GH266" s="456"/>
      <c r="GI266" s="456"/>
      <c r="GJ266" s="456"/>
      <c r="GK266" s="456"/>
      <c r="GL266" s="456"/>
      <c r="GM266" s="456"/>
      <c r="GN266" s="456"/>
      <c r="GO266" s="456"/>
      <c r="GP266" s="456"/>
      <c r="GQ266" s="456"/>
      <c r="GR266" s="456"/>
      <c r="GS266" s="456"/>
      <c r="GT266" s="456"/>
      <c r="GU266" s="456"/>
      <c r="GV266" s="456"/>
      <c r="GW266" s="456"/>
      <c r="GX266" s="456"/>
      <c r="GY266" s="456"/>
      <c r="GZ266" s="456"/>
      <c r="HA266" s="456"/>
      <c r="HB266" s="456"/>
      <c r="HC266" s="456"/>
      <c r="HD266" s="456"/>
      <c r="HE266" s="456"/>
      <c r="HF266" s="456"/>
      <c r="HG266" s="456"/>
      <c r="HH266" s="456"/>
      <c r="HI266" s="456"/>
      <c r="HJ266" s="456"/>
      <c r="HK266" s="456"/>
      <c r="HL266" s="456"/>
      <c r="HM266" s="456"/>
      <c r="HN266" s="456"/>
      <c r="HO266" s="456"/>
      <c r="HP266" s="456"/>
      <c r="HQ266" s="456"/>
      <c r="HR266" s="456"/>
      <c r="HS266" s="456"/>
      <c r="HT266" s="456"/>
      <c r="HU266" s="456"/>
      <c r="HV266" s="456"/>
      <c r="HW266" s="456"/>
      <c r="HX266" s="456"/>
      <c r="HY266" s="456"/>
      <c r="HZ266" s="456"/>
      <c r="IA266" s="456"/>
      <c r="IB266" s="456"/>
      <c r="IC266" s="456"/>
      <c r="ID266" s="456"/>
      <c r="IE266" s="456"/>
      <c r="IF266" s="456"/>
      <c r="IG266" s="456"/>
      <c r="IH266" s="456"/>
      <c r="II266" s="456"/>
      <c r="IJ266" s="456"/>
      <c r="IK266" s="456"/>
      <c r="IL266" s="456"/>
      <c r="IM266" s="456"/>
    </row>
    <row r="267" spans="6:247" x14ac:dyDescent="0.2">
      <c r="F267" s="456"/>
      <c r="G267" s="456"/>
      <c r="H267" s="456"/>
      <c r="I267" s="456"/>
      <c r="J267" s="456"/>
      <c r="K267" s="456"/>
      <c r="L267" s="456"/>
      <c r="M267" s="456"/>
      <c r="N267" s="456"/>
      <c r="O267" s="456"/>
      <c r="P267" s="456"/>
      <c r="Q267" s="456"/>
      <c r="R267" s="456"/>
      <c r="S267" s="456"/>
      <c r="T267" s="456"/>
      <c r="U267" s="456"/>
      <c r="V267" s="456"/>
      <c r="W267" s="456"/>
      <c r="X267" s="456"/>
      <c r="Y267" s="456"/>
      <c r="Z267" s="456"/>
      <c r="AA267" s="456"/>
      <c r="AB267" s="456"/>
      <c r="AC267" s="456"/>
      <c r="AD267" s="456"/>
      <c r="AE267" s="456"/>
      <c r="AF267" s="456"/>
      <c r="AG267" s="456"/>
      <c r="AH267" s="456"/>
      <c r="AI267" s="456"/>
      <c r="AJ267" s="456"/>
      <c r="AK267" s="456"/>
      <c r="AL267" s="456"/>
      <c r="AM267" s="456"/>
      <c r="AN267" s="456"/>
      <c r="AO267" s="456"/>
      <c r="AP267" s="456"/>
      <c r="AQ267" s="456"/>
      <c r="AR267" s="456"/>
      <c r="AS267" s="456"/>
      <c r="AT267" s="456"/>
      <c r="AU267" s="456"/>
      <c r="AV267" s="456"/>
      <c r="AW267" s="456"/>
      <c r="AX267" s="456"/>
      <c r="AY267" s="456"/>
      <c r="AZ267" s="456"/>
      <c r="BA267" s="456"/>
      <c r="BB267" s="456"/>
      <c r="BC267" s="456"/>
      <c r="BD267" s="456"/>
      <c r="BE267" s="456"/>
      <c r="BF267" s="456"/>
      <c r="BG267" s="456"/>
      <c r="BH267" s="456"/>
      <c r="BI267" s="456"/>
      <c r="BJ267" s="456"/>
      <c r="BK267" s="456"/>
      <c r="BL267" s="456"/>
      <c r="BM267" s="456"/>
      <c r="BN267" s="456"/>
      <c r="BO267" s="456"/>
      <c r="BP267" s="456"/>
      <c r="BQ267" s="456"/>
      <c r="BR267" s="456"/>
      <c r="BS267" s="456"/>
      <c r="BT267" s="456"/>
      <c r="BU267" s="456"/>
      <c r="BV267" s="456"/>
      <c r="BW267" s="456"/>
      <c r="BX267" s="456"/>
      <c r="BY267" s="456"/>
      <c r="BZ267" s="456"/>
      <c r="CA267" s="456"/>
      <c r="CB267" s="456"/>
      <c r="CC267" s="456"/>
      <c r="CD267" s="456"/>
      <c r="CE267" s="456"/>
      <c r="CF267" s="456"/>
      <c r="CG267" s="456"/>
      <c r="CH267" s="456"/>
      <c r="CI267" s="456"/>
      <c r="CJ267" s="456"/>
      <c r="CK267" s="456"/>
      <c r="CL267" s="456"/>
      <c r="CM267" s="456"/>
      <c r="CN267" s="456"/>
      <c r="CO267" s="456"/>
      <c r="CP267" s="456"/>
      <c r="CQ267" s="456"/>
      <c r="CR267" s="456"/>
      <c r="CS267" s="456"/>
      <c r="CT267" s="456"/>
      <c r="CU267" s="456"/>
      <c r="CV267" s="456"/>
      <c r="CW267" s="456"/>
      <c r="CX267" s="456"/>
      <c r="CY267" s="456"/>
      <c r="CZ267" s="456"/>
      <c r="DA267" s="456"/>
      <c r="DB267" s="456"/>
      <c r="DC267" s="456"/>
      <c r="DD267" s="456"/>
      <c r="DE267" s="456"/>
      <c r="DF267" s="456"/>
      <c r="DG267" s="456"/>
      <c r="DH267" s="456"/>
      <c r="DI267" s="456"/>
      <c r="DJ267" s="456"/>
      <c r="DK267" s="456"/>
      <c r="DL267" s="456"/>
      <c r="DM267" s="456"/>
      <c r="DN267" s="456"/>
      <c r="DO267" s="456"/>
      <c r="DP267" s="456"/>
      <c r="DQ267" s="456"/>
      <c r="DR267" s="456"/>
      <c r="DS267" s="456"/>
      <c r="DT267" s="456"/>
      <c r="DU267" s="456"/>
      <c r="DV267" s="456"/>
      <c r="DW267" s="456"/>
      <c r="DX267" s="456"/>
      <c r="DY267" s="456"/>
      <c r="DZ267" s="456"/>
      <c r="EA267" s="456"/>
      <c r="EB267" s="456"/>
      <c r="EC267" s="456"/>
      <c r="ED267" s="456"/>
      <c r="EE267" s="456"/>
      <c r="EF267" s="456"/>
      <c r="EG267" s="456"/>
      <c r="EH267" s="456"/>
      <c r="EI267" s="456"/>
      <c r="EJ267" s="456"/>
      <c r="EK267" s="456"/>
      <c r="EL267" s="456"/>
      <c r="EM267" s="456"/>
      <c r="EN267" s="456"/>
      <c r="EO267" s="456"/>
      <c r="EP267" s="456"/>
      <c r="EQ267" s="456"/>
      <c r="ER267" s="456"/>
      <c r="ES267" s="456"/>
      <c r="ET267" s="456"/>
      <c r="EU267" s="456"/>
      <c r="EV267" s="456"/>
      <c r="EW267" s="456"/>
      <c r="EX267" s="456"/>
      <c r="EY267" s="456"/>
      <c r="EZ267" s="456"/>
      <c r="FA267" s="456"/>
      <c r="FB267" s="456"/>
      <c r="FC267" s="456"/>
      <c r="FD267" s="456"/>
      <c r="FE267" s="456"/>
      <c r="FF267" s="456"/>
      <c r="FG267" s="456"/>
      <c r="FH267" s="456"/>
      <c r="FI267" s="456"/>
      <c r="FJ267" s="456"/>
      <c r="FK267" s="456"/>
      <c r="FL267" s="456"/>
      <c r="FM267" s="456"/>
      <c r="FN267" s="456"/>
      <c r="FO267" s="456"/>
      <c r="FP267" s="456"/>
      <c r="FQ267" s="456"/>
      <c r="FR267" s="456"/>
      <c r="FS267" s="456"/>
      <c r="FT267" s="456"/>
      <c r="FU267" s="456"/>
      <c r="FV267" s="456"/>
      <c r="FW267" s="456"/>
      <c r="FX267" s="456"/>
      <c r="FY267" s="456"/>
      <c r="FZ267" s="456"/>
      <c r="GA267" s="456"/>
      <c r="GB267" s="456"/>
      <c r="GC267" s="456"/>
      <c r="GD267" s="456"/>
      <c r="GE267" s="456"/>
      <c r="GF267" s="456"/>
      <c r="GG267" s="456"/>
      <c r="GH267" s="456"/>
      <c r="GI267" s="456"/>
      <c r="GJ267" s="456"/>
      <c r="GK267" s="456"/>
      <c r="GL267" s="456"/>
      <c r="GM267" s="456"/>
      <c r="GN267" s="456"/>
      <c r="GO267" s="456"/>
      <c r="GP267" s="456"/>
      <c r="GQ267" s="456"/>
      <c r="GR267" s="456"/>
      <c r="GS267" s="456"/>
      <c r="GT267" s="456"/>
      <c r="GU267" s="456"/>
      <c r="GV267" s="456"/>
      <c r="GW267" s="456"/>
      <c r="GX267" s="456"/>
      <c r="GY267" s="456"/>
      <c r="GZ267" s="456"/>
      <c r="HA267" s="456"/>
      <c r="HB267" s="456"/>
      <c r="HC267" s="456"/>
      <c r="HD267" s="456"/>
      <c r="HE267" s="456"/>
      <c r="HF267" s="456"/>
      <c r="HG267" s="456"/>
      <c r="HH267" s="456"/>
      <c r="HI267" s="456"/>
      <c r="HJ267" s="456"/>
      <c r="HK267" s="456"/>
      <c r="HL267" s="456"/>
      <c r="HM267" s="456"/>
      <c r="HN267" s="456"/>
      <c r="HO267" s="456"/>
      <c r="HP267" s="456"/>
      <c r="HQ267" s="456"/>
      <c r="HR267" s="456"/>
      <c r="HS267" s="456"/>
      <c r="HT267" s="456"/>
      <c r="HU267" s="456"/>
      <c r="HV267" s="456"/>
      <c r="HW267" s="456"/>
      <c r="HX267" s="456"/>
      <c r="HY267" s="456"/>
      <c r="HZ267" s="456"/>
      <c r="IA267" s="456"/>
      <c r="IB267" s="456"/>
      <c r="IC267" s="456"/>
      <c r="ID267" s="456"/>
      <c r="IE267" s="456"/>
      <c r="IF267" s="456"/>
      <c r="IG267" s="456"/>
      <c r="IH267" s="456"/>
      <c r="II267" s="456"/>
      <c r="IJ267" s="456"/>
      <c r="IK267" s="456"/>
      <c r="IL267" s="456"/>
      <c r="IM267" s="456"/>
    </row>
    <row r="268" spans="6:247" x14ac:dyDescent="0.2">
      <c r="F268" s="456"/>
      <c r="G268" s="456"/>
      <c r="H268" s="456"/>
      <c r="I268" s="456"/>
      <c r="J268" s="456"/>
      <c r="K268" s="456"/>
      <c r="L268" s="456"/>
      <c r="M268" s="456"/>
      <c r="N268" s="456"/>
      <c r="O268" s="456"/>
      <c r="P268" s="456"/>
      <c r="Q268" s="456"/>
      <c r="R268" s="456"/>
      <c r="S268" s="456"/>
      <c r="T268" s="456"/>
      <c r="U268" s="456"/>
      <c r="V268" s="456"/>
      <c r="W268" s="456"/>
      <c r="X268" s="456"/>
      <c r="Y268" s="456"/>
      <c r="Z268" s="456"/>
      <c r="AA268" s="456"/>
      <c r="AB268" s="456"/>
      <c r="AC268" s="456"/>
      <c r="AD268" s="456"/>
      <c r="AE268" s="456"/>
      <c r="AF268" s="456"/>
      <c r="AG268" s="456"/>
      <c r="AH268" s="456"/>
      <c r="AI268" s="456"/>
      <c r="AJ268" s="456"/>
      <c r="AK268" s="456"/>
      <c r="AL268" s="456"/>
      <c r="AM268" s="456"/>
      <c r="AN268" s="456"/>
      <c r="AO268" s="456"/>
      <c r="AP268" s="456"/>
      <c r="AQ268" s="456"/>
      <c r="AR268" s="456"/>
      <c r="AS268" s="456"/>
      <c r="AT268" s="456"/>
      <c r="AU268" s="456"/>
      <c r="AV268" s="456"/>
      <c r="AW268" s="456"/>
      <c r="AX268" s="456"/>
      <c r="AY268" s="456"/>
      <c r="AZ268" s="456"/>
      <c r="BA268" s="456"/>
      <c r="BB268" s="456"/>
      <c r="BC268" s="456"/>
      <c r="BD268" s="456"/>
      <c r="BE268" s="456"/>
      <c r="BF268" s="456"/>
      <c r="BG268" s="456"/>
      <c r="BH268" s="456"/>
      <c r="BI268" s="456"/>
      <c r="BJ268" s="456"/>
      <c r="BK268" s="456"/>
      <c r="BL268" s="456"/>
      <c r="BM268" s="456"/>
      <c r="BN268" s="456"/>
      <c r="BO268" s="456"/>
      <c r="BP268" s="456"/>
      <c r="BQ268" s="456"/>
      <c r="BR268" s="456"/>
      <c r="BS268" s="456"/>
      <c r="BT268" s="456"/>
      <c r="BU268" s="456"/>
      <c r="BV268" s="456"/>
      <c r="BW268" s="456"/>
      <c r="BX268" s="456"/>
      <c r="BY268" s="456"/>
      <c r="BZ268" s="456"/>
      <c r="CA268" s="456"/>
      <c r="CB268" s="456"/>
      <c r="CC268" s="456"/>
      <c r="CD268" s="456"/>
      <c r="CE268" s="456"/>
      <c r="CF268" s="456"/>
      <c r="CG268" s="456"/>
      <c r="CH268" s="456"/>
      <c r="CI268" s="456"/>
      <c r="CJ268" s="456"/>
      <c r="CK268" s="456"/>
      <c r="CL268" s="456"/>
      <c r="CM268" s="456"/>
      <c r="CN268" s="456"/>
      <c r="CO268" s="456"/>
      <c r="CP268" s="456"/>
      <c r="CQ268" s="456"/>
      <c r="CR268" s="456"/>
      <c r="CS268" s="456"/>
      <c r="CT268" s="456"/>
      <c r="CU268" s="456"/>
      <c r="CV268" s="456"/>
      <c r="CW268" s="456"/>
      <c r="CX268" s="456"/>
      <c r="CY268" s="456"/>
      <c r="CZ268" s="456"/>
      <c r="DA268" s="456"/>
      <c r="DB268" s="456"/>
      <c r="DC268" s="456"/>
      <c r="DD268" s="456"/>
      <c r="DE268" s="456"/>
      <c r="DF268" s="456"/>
      <c r="DG268" s="456"/>
      <c r="DH268" s="456"/>
      <c r="DI268" s="456"/>
      <c r="DJ268" s="456"/>
      <c r="DK268" s="456"/>
      <c r="DL268" s="456"/>
      <c r="DM268" s="456"/>
      <c r="DN268" s="456"/>
      <c r="DO268" s="456"/>
      <c r="DP268" s="456"/>
      <c r="DQ268" s="456"/>
      <c r="DR268" s="456"/>
      <c r="DS268" s="456"/>
      <c r="DT268" s="456"/>
      <c r="DU268" s="456"/>
      <c r="DV268" s="456"/>
      <c r="DW268" s="456"/>
      <c r="DX268" s="456"/>
      <c r="DY268" s="456"/>
      <c r="DZ268" s="456"/>
      <c r="EA268" s="456"/>
      <c r="EB268" s="456"/>
      <c r="EC268" s="456"/>
      <c r="ED268" s="456"/>
      <c r="EE268" s="456"/>
      <c r="EF268" s="456"/>
      <c r="EG268" s="456"/>
      <c r="EH268" s="456"/>
      <c r="EI268" s="456"/>
      <c r="EJ268" s="456"/>
      <c r="EK268" s="456"/>
      <c r="EL268" s="456"/>
      <c r="EM268" s="456"/>
      <c r="EN268" s="456"/>
      <c r="EO268" s="456"/>
      <c r="EP268" s="456"/>
      <c r="EQ268" s="456"/>
      <c r="ER268" s="456"/>
      <c r="ES268" s="456"/>
      <c r="ET268" s="456"/>
      <c r="EU268" s="456"/>
      <c r="EV268" s="456"/>
      <c r="EW268" s="456"/>
      <c r="EX268" s="456"/>
      <c r="EY268" s="456"/>
      <c r="EZ268" s="456"/>
      <c r="FA268" s="456"/>
      <c r="FB268" s="456"/>
      <c r="FC268" s="456"/>
      <c r="FD268" s="456"/>
      <c r="FE268" s="456"/>
      <c r="FF268" s="456"/>
      <c r="FG268" s="456"/>
      <c r="FH268" s="456"/>
      <c r="FI268" s="456"/>
      <c r="FJ268" s="456"/>
      <c r="FK268" s="456"/>
      <c r="FL268" s="456"/>
      <c r="FM268" s="456"/>
      <c r="FN268" s="456"/>
      <c r="FO268" s="456"/>
      <c r="FP268" s="456"/>
      <c r="FQ268" s="456"/>
      <c r="FR268" s="456"/>
      <c r="FS268" s="456"/>
      <c r="FT268" s="456"/>
      <c r="FU268" s="456"/>
      <c r="FV268" s="456"/>
      <c r="FW268" s="456"/>
      <c r="FX268" s="456"/>
      <c r="FY268" s="456"/>
      <c r="FZ268" s="456"/>
      <c r="GA268" s="456"/>
      <c r="GB268" s="456"/>
      <c r="GC268" s="456"/>
      <c r="GD268" s="456"/>
      <c r="GE268" s="456"/>
      <c r="GF268" s="456"/>
      <c r="GG268" s="456"/>
      <c r="GH268" s="456"/>
      <c r="GI268" s="456"/>
      <c r="GJ268" s="456"/>
      <c r="GK268" s="456"/>
      <c r="GL268" s="456"/>
      <c r="GM268" s="456"/>
      <c r="GN268" s="456"/>
      <c r="GO268" s="456"/>
      <c r="GP268" s="456"/>
      <c r="GQ268" s="456"/>
      <c r="GR268" s="456"/>
      <c r="GS268" s="456"/>
      <c r="GT268" s="456"/>
      <c r="GU268" s="456"/>
      <c r="GV268" s="456"/>
      <c r="GW268" s="456"/>
      <c r="GX268" s="456"/>
      <c r="GY268" s="456"/>
      <c r="GZ268" s="456"/>
      <c r="HA268" s="456"/>
      <c r="HB268" s="456"/>
      <c r="HC268" s="456"/>
      <c r="HD268" s="456"/>
      <c r="HE268" s="456"/>
      <c r="HF268" s="456"/>
      <c r="HG268" s="456"/>
      <c r="HH268" s="456"/>
      <c r="HI268" s="456"/>
      <c r="HJ268" s="456"/>
      <c r="HK268" s="456"/>
      <c r="HL268" s="456"/>
      <c r="HM268" s="456"/>
      <c r="HN268" s="456"/>
      <c r="HO268" s="456"/>
      <c r="HP268" s="456"/>
      <c r="HQ268" s="456"/>
      <c r="HR268" s="456"/>
      <c r="HS268" s="456"/>
      <c r="HT268" s="456"/>
      <c r="HU268" s="456"/>
      <c r="HV268" s="456"/>
      <c r="HW268" s="456"/>
      <c r="HX268" s="456"/>
      <c r="HY268" s="456"/>
      <c r="HZ268" s="456"/>
      <c r="IA268" s="456"/>
      <c r="IB268" s="456"/>
      <c r="IC268" s="456"/>
      <c r="ID268" s="456"/>
      <c r="IE268" s="456"/>
      <c r="IF268" s="456"/>
      <c r="IG268" s="456"/>
      <c r="IH268" s="456"/>
      <c r="II268" s="456"/>
      <c r="IJ268" s="456"/>
      <c r="IK268" s="456"/>
      <c r="IL268" s="456"/>
      <c r="IM268" s="456"/>
    </row>
    <row r="269" spans="6:247" x14ac:dyDescent="0.2">
      <c r="F269" s="456"/>
      <c r="G269" s="456"/>
      <c r="H269" s="456"/>
      <c r="I269" s="456"/>
      <c r="J269" s="456"/>
      <c r="K269" s="456"/>
      <c r="L269" s="456"/>
      <c r="M269" s="456"/>
      <c r="N269" s="456"/>
      <c r="O269" s="456"/>
      <c r="P269" s="456"/>
      <c r="Q269" s="456"/>
      <c r="R269" s="456"/>
      <c r="S269" s="456"/>
      <c r="T269" s="456"/>
      <c r="U269" s="456"/>
      <c r="V269" s="456"/>
      <c r="W269" s="456"/>
      <c r="X269" s="456"/>
      <c r="Y269" s="456"/>
      <c r="Z269" s="456"/>
      <c r="AA269" s="456"/>
      <c r="AB269" s="456"/>
      <c r="AC269" s="456"/>
      <c r="AD269" s="456"/>
      <c r="AE269" s="456"/>
      <c r="AF269" s="456"/>
      <c r="AG269" s="456"/>
      <c r="AH269" s="456"/>
      <c r="AI269" s="456"/>
      <c r="AJ269" s="456"/>
      <c r="AK269" s="456"/>
      <c r="AL269" s="456"/>
      <c r="AM269" s="456"/>
      <c r="AN269" s="456"/>
      <c r="AO269" s="456"/>
      <c r="AP269" s="456"/>
      <c r="AQ269" s="456"/>
      <c r="AR269" s="456"/>
      <c r="AS269" s="456"/>
      <c r="AT269" s="456"/>
      <c r="AU269" s="456"/>
      <c r="AV269" s="456"/>
      <c r="AW269" s="456"/>
      <c r="AX269" s="456"/>
      <c r="AY269" s="456"/>
      <c r="AZ269" s="456"/>
      <c r="BA269" s="456"/>
      <c r="BB269" s="456"/>
      <c r="BC269" s="456"/>
      <c r="BD269" s="456"/>
      <c r="BE269" s="456"/>
      <c r="BF269" s="456"/>
      <c r="BG269" s="456"/>
      <c r="BH269" s="456"/>
      <c r="BI269" s="456"/>
      <c r="BJ269" s="456"/>
      <c r="BK269" s="456"/>
      <c r="BL269" s="456"/>
      <c r="BM269" s="456"/>
      <c r="BN269" s="456"/>
      <c r="BO269" s="456"/>
      <c r="BP269" s="456"/>
      <c r="BQ269" s="456"/>
      <c r="BR269" s="456"/>
      <c r="BS269" s="456"/>
      <c r="BT269" s="456"/>
      <c r="BU269" s="456"/>
      <c r="BV269" s="456"/>
      <c r="BW269" s="456"/>
      <c r="BX269" s="456"/>
      <c r="BY269" s="456"/>
      <c r="BZ269" s="456"/>
      <c r="CA269" s="456"/>
      <c r="CB269" s="456"/>
      <c r="CC269" s="456"/>
      <c r="CD269" s="456"/>
      <c r="CE269" s="456"/>
      <c r="CF269" s="456"/>
      <c r="CG269" s="456"/>
      <c r="CH269" s="456"/>
      <c r="CI269" s="456"/>
      <c r="CJ269" s="456"/>
      <c r="CK269" s="456"/>
      <c r="CL269" s="456"/>
      <c r="CM269" s="456"/>
      <c r="CN269" s="456"/>
      <c r="CO269" s="456"/>
      <c r="CP269" s="456"/>
      <c r="CQ269" s="456"/>
      <c r="CR269" s="456"/>
      <c r="CS269" s="456"/>
      <c r="CT269" s="456"/>
      <c r="CU269" s="456"/>
      <c r="CV269" s="456"/>
      <c r="CW269" s="456"/>
      <c r="CX269" s="456"/>
      <c r="CY269" s="456"/>
      <c r="CZ269" s="456"/>
      <c r="DA269" s="456"/>
      <c r="DB269" s="456"/>
      <c r="DC269" s="456"/>
      <c r="DD269" s="456"/>
      <c r="DE269" s="456"/>
      <c r="DF269" s="456"/>
      <c r="DG269" s="456"/>
      <c r="DH269" s="456"/>
      <c r="DI269" s="456"/>
      <c r="DJ269" s="456"/>
      <c r="DK269" s="456"/>
      <c r="DL269" s="456"/>
      <c r="DM269" s="456"/>
      <c r="DN269" s="456"/>
      <c r="DO269" s="456"/>
      <c r="DP269" s="456"/>
      <c r="DQ269" s="456"/>
      <c r="DR269" s="456"/>
      <c r="DS269" s="456"/>
      <c r="DT269" s="456"/>
      <c r="DU269" s="456"/>
      <c r="DV269" s="456"/>
      <c r="DW269" s="456"/>
      <c r="DX269" s="456"/>
      <c r="DY269" s="456"/>
      <c r="DZ269" s="456"/>
      <c r="EA269" s="456"/>
      <c r="EB269" s="456"/>
      <c r="EC269" s="456"/>
      <c r="ED269" s="456"/>
      <c r="EE269" s="456"/>
      <c r="EF269" s="456"/>
      <c r="EG269" s="456"/>
      <c r="EH269" s="456"/>
      <c r="EI269" s="456"/>
      <c r="EJ269" s="456"/>
      <c r="EK269" s="456"/>
      <c r="EL269" s="456"/>
      <c r="EM269" s="456"/>
      <c r="EN269" s="456"/>
      <c r="EO269" s="456"/>
      <c r="EP269" s="456"/>
      <c r="EQ269" s="456"/>
      <c r="ER269" s="456"/>
      <c r="ES269" s="456"/>
      <c r="ET269" s="456"/>
      <c r="EU269" s="456"/>
      <c r="EV269" s="456"/>
      <c r="EW269" s="456"/>
      <c r="EX269" s="456"/>
      <c r="EY269" s="456"/>
      <c r="EZ269" s="456"/>
      <c r="FA269" s="456"/>
      <c r="FB269" s="456"/>
      <c r="FC269" s="456"/>
      <c r="FD269" s="456"/>
      <c r="FE269" s="456"/>
      <c r="FF269" s="456"/>
      <c r="FG269" s="456"/>
      <c r="FH269" s="456"/>
      <c r="FI269" s="456"/>
      <c r="FJ269" s="456"/>
      <c r="FK269" s="456"/>
      <c r="FL269" s="456"/>
      <c r="FM269" s="456"/>
      <c r="FN269" s="456"/>
      <c r="FO269" s="456"/>
      <c r="FP269" s="456"/>
      <c r="FQ269" s="456"/>
      <c r="FR269" s="456"/>
      <c r="FS269" s="456"/>
      <c r="FT269" s="456"/>
      <c r="FU269" s="456"/>
      <c r="FV269" s="456"/>
      <c r="FW269" s="456"/>
      <c r="FX269" s="456"/>
      <c r="FY269" s="456"/>
      <c r="FZ269" s="456"/>
      <c r="GA269" s="456"/>
      <c r="GB269" s="456"/>
      <c r="GC269" s="456"/>
      <c r="GD269" s="456"/>
      <c r="GE269" s="456"/>
      <c r="GF269" s="456"/>
      <c r="GG269" s="456"/>
      <c r="GH269" s="456"/>
      <c r="GI269" s="456"/>
      <c r="GJ269" s="456"/>
      <c r="GK269" s="456"/>
      <c r="GL269" s="456"/>
      <c r="GM269" s="456"/>
      <c r="GN269" s="456"/>
      <c r="GO269" s="456"/>
      <c r="GP269" s="456"/>
      <c r="GQ269" s="456"/>
      <c r="GR269" s="456"/>
      <c r="GS269" s="456"/>
      <c r="GT269" s="456"/>
      <c r="GU269" s="456"/>
      <c r="GV269" s="456"/>
      <c r="GW269" s="456"/>
      <c r="GX269" s="456"/>
      <c r="GY269" s="456"/>
      <c r="GZ269" s="456"/>
      <c r="HA269" s="456"/>
      <c r="HB269" s="456"/>
      <c r="HC269" s="456"/>
      <c r="HD269" s="456"/>
      <c r="HE269" s="456"/>
      <c r="HF269" s="456"/>
      <c r="HG269" s="456"/>
      <c r="HH269" s="456"/>
      <c r="HI269" s="456"/>
      <c r="HJ269" s="456"/>
      <c r="HK269" s="456"/>
      <c r="HL269" s="456"/>
      <c r="HM269" s="456"/>
      <c r="HN269" s="456"/>
      <c r="HO269" s="456"/>
      <c r="HP269" s="456"/>
      <c r="HQ269" s="456"/>
      <c r="HR269" s="456"/>
      <c r="HS269" s="456"/>
      <c r="HT269" s="456"/>
      <c r="HU269" s="456"/>
      <c r="HV269" s="456"/>
      <c r="HW269" s="456"/>
      <c r="HX269" s="456"/>
      <c r="HY269" s="456"/>
      <c r="HZ269" s="456"/>
      <c r="IA269" s="456"/>
      <c r="IB269" s="456"/>
      <c r="IC269" s="456"/>
      <c r="ID269" s="456"/>
      <c r="IE269" s="456"/>
      <c r="IF269" s="456"/>
      <c r="IG269" s="456"/>
      <c r="IH269" s="456"/>
      <c r="II269" s="456"/>
      <c r="IJ269" s="456"/>
      <c r="IK269" s="456"/>
      <c r="IL269" s="456"/>
      <c r="IM269" s="456"/>
    </row>
    <row r="270" spans="6:247" x14ac:dyDescent="0.2">
      <c r="F270" s="456"/>
      <c r="G270" s="456"/>
      <c r="H270" s="456"/>
      <c r="I270" s="456"/>
      <c r="J270" s="456"/>
      <c r="K270" s="456"/>
      <c r="L270" s="456"/>
      <c r="M270" s="456"/>
      <c r="N270" s="456"/>
      <c r="O270" s="456"/>
      <c r="P270" s="456"/>
      <c r="Q270" s="456"/>
      <c r="R270" s="456"/>
      <c r="S270" s="456"/>
      <c r="T270" s="456"/>
      <c r="U270" s="456"/>
      <c r="V270" s="456"/>
      <c r="W270" s="456"/>
      <c r="X270" s="456"/>
      <c r="Y270" s="456"/>
      <c r="Z270" s="456"/>
      <c r="AA270" s="456"/>
      <c r="AB270" s="456"/>
      <c r="AC270" s="456"/>
      <c r="AD270" s="456"/>
      <c r="AE270" s="456"/>
      <c r="AF270" s="456"/>
      <c r="AG270" s="456"/>
      <c r="AH270" s="456"/>
      <c r="AI270" s="456"/>
      <c r="AJ270" s="456"/>
      <c r="AK270" s="456"/>
      <c r="AL270" s="456"/>
      <c r="AM270" s="456"/>
      <c r="AN270" s="456"/>
      <c r="AO270" s="456"/>
      <c r="AP270" s="456"/>
      <c r="AQ270" s="456"/>
      <c r="AR270" s="456"/>
      <c r="AS270" s="456"/>
      <c r="AT270" s="456"/>
      <c r="AU270" s="456"/>
      <c r="AV270" s="456"/>
      <c r="AW270" s="456"/>
      <c r="AX270" s="456"/>
      <c r="AY270" s="456"/>
      <c r="AZ270" s="456"/>
      <c r="BA270" s="456"/>
      <c r="BB270" s="456"/>
      <c r="BC270" s="456"/>
      <c r="BD270" s="456"/>
      <c r="BE270" s="456"/>
      <c r="BF270" s="456"/>
      <c r="BG270" s="456"/>
      <c r="BH270" s="456"/>
      <c r="BI270" s="456"/>
      <c r="BJ270" s="456"/>
      <c r="BK270" s="456"/>
      <c r="BL270" s="456"/>
      <c r="BM270" s="456"/>
      <c r="BN270" s="456"/>
      <c r="BO270" s="456"/>
      <c r="BP270" s="456"/>
      <c r="BQ270" s="456"/>
      <c r="BR270" s="456"/>
      <c r="BS270" s="456"/>
      <c r="BT270" s="456"/>
      <c r="BU270" s="456"/>
      <c r="BV270" s="456"/>
      <c r="BW270" s="456"/>
      <c r="BX270" s="456"/>
      <c r="BY270" s="456"/>
      <c r="BZ270" s="456"/>
      <c r="CA270" s="456"/>
      <c r="CB270" s="456"/>
      <c r="CC270" s="456"/>
      <c r="CD270" s="456"/>
      <c r="CE270" s="456"/>
      <c r="CF270" s="456"/>
      <c r="CG270" s="456"/>
      <c r="CH270" s="456"/>
      <c r="CI270" s="456"/>
      <c r="CJ270" s="456"/>
      <c r="CK270" s="456"/>
      <c r="CL270" s="456"/>
      <c r="CM270" s="456"/>
      <c r="CN270" s="456"/>
      <c r="CO270" s="456"/>
      <c r="CP270" s="456"/>
      <c r="CQ270" s="456"/>
      <c r="CR270" s="456"/>
      <c r="CS270" s="456"/>
      <c r="CT270" s="456"/>
      <c r="CU270" s="456"/>
      <c r="CV270" s="456"/>
      <c r="CW270" s="456"/>
      <c r="CX270" s="456"/>
      <c r="CY270" s="456"/>
      <c r="CZ270" s="456"/>
      <c r="DA270" s="456"/>
      <c r="DB270" s="456"/>
      <c r="DC270" s="456"/>
      <c r="DD270" s="456"/>
      <c r="DE270" s="456"/>
      <c r="DF270" s="456"/>
      <c r="DG270" s="456"/>
      <c r="DH270" s="456"/>
      <c r="DI270" s="456"/>
      <c r="DJ270" s="456"/>
      <c r="DK270" s="456"/>
      <c r="DL270" s="456"/>
      <c r="DM270" s="456"/>
      <c r="DN270" s="456"/>
      <c r="DO270" s="456"/>
      <c r="DP270" s="456"/>
      <c r="DQ270" s="456"/>
      <c r="DR270" s="456"/>
      <c r="DS270" s="456"/>
      <c r="DT270" s="456"/>
      <c r="DU270" s="456"/>
      <c r="DV270" s="456"/>
      <c r="DW270" s="456"/>
      <c r="DX270" s="456"/>
      <c r="DY270" s="456"/>
      <c r="DZ270" s="456"/>
      <c r="EA270" s="456"/>
      <c r="EB270" s="456"/>
      <c r="EC270" s="456"/>
      <c r="ED270" s="456"/>
      <c r="EE270" s="456"/>
      <c r="EF270" s="456"/>
      <c r="EG270" s="456"/>
      <c r="EH270" s="456"/>
      <c r="EI270" s="456"/>
      <c r="EJ270" s="456"/>
      <c r="EK270" s="456"/>
      <c r="EL270" s="456"/>
      <c r="EM270" s="456"/>
      <c r="EN270" s="456"/>
      <c r="EO270" s="456"/>
      <c r="EP270" s="456"/>
      <c r="EQ270" s="456"/>
      <c r="ER270" s="456"/>
      <c r="ES270" s="456"/>
      <c r="ET270" s="456"/>
      <c r="EU270" s="456"/>
      <c r="EV270" s="456"/>
      <c r="EW270" s="456"/>
      <c r="EX270" s="456"/>
      <c r="EY270" s="456"/>
      <c r="EZ270" s="456"/>
      <c r="FA270" s="456"/>
      <c r="FB270" s="456"/>
      <c r="FC270" s="456"/>
      <c r="FD270" s="456"/>
      <c r="FE270" s="456"/>
      <c r="FF270" s="456"/>
      <c r="FG270" s="456"/>
      <c r="FH270" s="456"/>
      <c r="FI270" s="456"/>
      <c r="FJ270" s="456"/>
      <c r="FK270" s="456"/>
      <c r="FL270" s="456"/>
      <c r="FM270" s="456"/>
      <c r="FN270" s="456"/>
      <c r="FO270" s="456"/>
      <c r="FP270" s="456"/>
      <c r="FQ270" s="456"/>
      <c r="FR270" s="456"/>
      <c r="FS270" s="456"/>
      <c r="FT270" s="456"/>
      <c r="FU270" s="456"/>
      <c r="FV270" s="456"/>
      <c r="FW270" s="456"/>
      <c r="FX270" s="456"/>
      <c r="FY270" s="456"/>
      <c r="FZ270" s="456"/>
      <c r="GA270" s="456"/>
      <c r="GB270" s="456"/>
      <c r="GC270" s="456"/>
      <c r="GD270" s="456"/>
      <c r="GE270" s="456"/>
      <c r="GF270" s="456"/>
      <c r="GG270" s="456"/>
      <c r="GH270" s="456"/>
      <c r="GI270" s="456"/>
      <c r="GJ270" s="456"/>
      <c r="GK270" s="456"/>
      <c r="GL270" s="456"/>
      <c r="GM270" s="456"/>
      <c r="GN270" s="456"/>
      <c r="GO270" s="456"/>
      <c r="GP270" s="456"/>
      <c r="GQ270" s="456"/>
      <c r="GR270" s="456"/>
      <c r="GS270" s="456"/>
      <c r="GT270" s="456"/>
      <c r="GU270" s="456"/>
      <c r="GV270" s="456"/>
      <c r="GW270" s="456"/>
      <c r="GX270" s="456"/>
      <c r="GY270" s="456"/>
      <c r="GZ270" s="456"/>
      <c r="HA270" s="456"/>
      <c r="HB270" s="456"/>
      <c r="HC270" s="456"/>
      <c r="HD270" s="456"/>
      <c r="HE270" s="456"/>
      <c r="HF270" s="456"/>
      <c r="HG270" s="456"/>
      <c r="HH270" s="456"/>
      <c r="HI270" s="456"/>
      <c r="HJ270" s="456"/>
      <c r="HK270" s="456"/>
      <c r="HL270" s="456"/>
      <c r="HM270" s="456"/>
      <c r="HN270" s="456"/>
      <c r="HO270" s="456"/>
      <c r="HP270" s="456"/>
      <c r="HQ270" s="456"/>
      <c r="HR270" s="456"/>
      <c r="HS270" s="456"/>
      <c r="HT270" s="456"/>
      <c r="HU270" s="456"/>
      <c r="HV270" s="456"/>
      <c r="HW270" s="456"/>
      <c r="HX270" s="456"/>
      <c r="HY270" s="456"/>
      <c r="HZ270" s="456"/>
      <c r="IA270" s="456"/>
      <c r="IB270" s="456"/>
      <c r="IC270" s="456"/>
      <c r="ID270" s="456"/>
      <c r="IE270" s="456"/>
      <c r="IF270" s="456"/>
      <c r="IG270" s="456"/>
      <c r="IH270" s="456"/>
      <c r="II270" s="456"/>
      <c r="IJ270" s="456"/>
      <c r="IK270" s="456"/>
      <c r="IL270" s="456"/>
      <c r="IM270" s="456"/>
    </row>
    <row r="271" spans="6:247" x14ac:dyDescent="0.2">
      <c r="F271" s="456"/>
      <c r="G271" s="456"/>
      <c r="H271" s="456"/>
      <c r="I271" s="456"/>
      <c r="J271" s="456"/>
      <c r="K271" s="456"/>
      <c r="L271" s="456"/>
      <c r="M271" s="456"/>
      <c r="N271" s="456"/>
      <c r="O271" s="456"/>
      <c r="P271" s="456"/>
      <c r="Q271" s="456"/>
      <c r="R271" s="456"/>
      <c r="S271" s="456"/>
      <c r="T271" s="456"/>
      <c r="U271" s="456"/>
      <c r="V271" s="456"/>
      <c r="W271" s="456"/>
      <c r="X271" s="456"/>
      <c r="Y271" s="456"/>
      <c r="Z271" s="456"/>
      <c r="AA271" s="456"/>
      <c r="AB271" s="456"/>
      <c r="AC271" s="456"/>
      <c r="AD271" s="456"/>
      <c r="AE271" s="456"/>
      <c r="AF271" s="456"/>
      <c r="AG271" s="456"/>
      <c r="AH271" s="456"/>
      <c r="AI271" s="456"/>
      <c r="AJ271" s="456"/>
      <c r="AK271" s="456"/>
      <c r="AL271" s="456"/>
      <c r="AM271" s="456"/>
      <c r="AN271" s="456"/>
      <c r="AO271" s="456"/>
      <c r="AP271" s="456"/>
      <c r="AQ271" s="456"/>
      <c r="AR271" s="456"/>
      <c r="AS271" s="456"/>
      <c r="AT271" s="456"/>
      <c r="AU271" s="456"/>
      <c r="AV271" s="456"/>
      <c r="AW271" s="456"/>
      <c r="AX271" s="456"/>
      <c r="AY271" s="456"/>
      <c r="AZ271" s="456"/>
      <c r="BA271" s="456"/>
      <c r="BB271" s="456"/>
      <c r="BC271" s="456"/>
      <c r="BD271" s="456"/>
      <c r="BE271" s="456"/>
      <c r="BF271" s="456"/>
      <c r="BG271" s="456"/>
      <c r="BH271" s="456"/>
      <c r="BI271" s="456"/>
      <c r="BJ271" s="456"/>
      <c r="BK271" s="456"/>
      <c r="BL271" s="456"/>
      <c r="BM271" s="456"/>
      <c r="BN271" s="456"/>
      <c r="BO271" s="456"/>
      <c r="BP271" s="456"/>
      <c r="BQ271" s="456"/>
      <c r="BR271" s="456"/>
      <c r="BS271" s="456"/>
      <c r="BT271" s="456"/>
      <c r="BU271" s="456"/>
      <c r="BV271" s="456"/>
      <c r="BW271" s="456"/>
      <c r="BX271" s="456"/>
      <c r="BY271" s="456"/>
      <c r="BZ271" s="456"/>
      <c r="CA271" s="456"/>
      <c r="CB271" s="456"/>
      <c r="CC271" s="456"/>
      <c r="CD271" s="456"/>
      <c r="CE271" s="456"/>
      <c r="CF271" s="456"/>
      <c r="CG271" s="456"/>
      <c r="CH271" s="456"/>
      <c r="CI271" s="456"/>
      <c r="CJ271" s="456"/>
      <c r="CK271" s="456"/>
      <c r="CL271" s="456"/>
      <c r="CM271" s="456"/>
      <c r="CN271" s="456"/>
      <c r="CO271" s="456"/>
      <c r="CP271" s="456"/>
      <c r="CQ271" s="456"/>
      <c r="CR271" s="456"/>
      <c r="CS271" s="456"/>
      <c r="CT271" s="456"/>
      <c r="CU271" s="456"/>
      <c r="CV271" s="456"/>
      <c r="CW271" s="456"/>
      <c r="CX271" s="456"/>
      <c r="CY271" s="456"/>
      <c r="CZ271" s="456"/>
      <c r="DA271" s="456"/>
      <c r="DB271" s="456"/>
      <c r="DC271" s="456"/>
      <c r="DD271" s="456"/>
      <c r="DE271" s="456"/>
      <c r="DF271" s="456"/>
      <c r="DG271" s="456"/>
      <c r="DH271" s="456"/>
      <c r="DI271" s="456"/>
      <c r="DJ271" s="456"/>
      <c r="DK271" s="456"/>
      <c r="DL271" s="456"/>
      <c r="DM271" s="456"/>
      <c r="DN271" s="456"/>
      <c r="DO271" s="456"/>
      <c r="DP271" s="456"/>
      <c r="DQ271" s="456"/>
      <c r="DR271" s="456"/>
      <c r="DS271" s="456"/>
      <c r="DT271" s="456"/>
      <c r="DU271" s="456"/>
      <c r="DV271" s="456"/>
      <c r="DW271" s="456"/>
      <c r="DX271" s="456"/>
      <c r="DY271" s="456"/>
      <c r="DZ271" s="456"/>
      <c r="EA271" s="456"/>
      <c r="EB271" s="456"/>
      <c r="EC271" s="456"/>
      <c r="ED271" s="456"/>
      <c r="EE271" s="456"/>
      <c r="EF271" s="456"/>
      <c r="EG271" s="456"/>
      <c r="EH271" s="456"/>
      <c r="EI271" s="456"/>
      <c r="EJ271" s="456"/>
      <c r="EK271" s="456"/>
      <c r="EL271" s="456"/>
      <c r="EM271" s="456"/>
      <c r="EN271" s="456"/>
      <c r="EO271" s="456"/>
      <c r="EP271" s="456"/>
      <c r="EQ271" s="456"/>
      <c r="ER271" s="456"/>
      <c r="ES271" s="456"/>
      <c r="ET271" s="456"/>
      <c r="EU271" s="456"/>
      <c r="EV271" s="456"/>
      <c r="EW271" s="456"/>
      <c r="EX271" s="456"/>
      <c r="EY271" s="456"/>
      <c r="EZ271" s="456"/>
      <c r="FA271" s="456"/>
      <c r="FB271" s="456"/>
      <c r="FC271" s="456"/>
      <c r="FD271" s="456"/>
      <c r="FE271" s="456"/>
      <c r="FF271" s="456"/>
      <c r="FG271" s="456"/>
      <c r="FH271" s="456"/>
      <c r="FI271" s="456"/>
      <c r="FJ271" s="456"/>
      <c r="FK271" s="456"/>
      <c r="FL271" s="456"/>
      <c r="FM271" s="456"/>
      <c r="FN271" s="456"/>
      <c r="FO271" s="456"/>
      <c r="FP271" s="456"/>
      <c r="FQ271" s="456"/>
      <c r="FR271" s="456"/>
      <c r="FS271" s="456"/>
      <c r="FT271" s="456"/>
      <c r="FU271" s="456"/>
      <c r="FV271" s="456"/>
      <c r="FW271" s="456"/>
      <c r="FX271" s="456"/>
      <c r="FY271" s="456"/>
      <c r="FZ271" s="456"/>
      <c r="GA271" s="456"/>
      <c r="GB271" s="456"/>
      <c r="GC271" s="456"/>
      <c r="GD271" s="456"/>
      <c r="GE271" s="456"/>
      <c r="GF271" s="456"/>
      <c r="GG271" s="456"/>
      <c r="GH271" s="456"/>
      <c r="GI271" s="456"/>
      <c r="GJ271" s="456"/>
      <c r="GK271" s="456"/>
      <c r="GL271" s="456"/>
      <c r="GM271" s="456"/>
      <c r="GN271" s="456"/>
      <c r="GO271" s="456"/>
      <c r="GP271" s="456"/>
      <c r="GQ271" s="456"/>
      <c r="GR271" s="456"/>
      <c r="GS271" s="456"/>
      <c r="GT271" s="456"/>
      <c r="GU271" s="456"/>
      <c r="GV271" s="456"/>
      <c r="GW271" s="456"/>
      <c r="GX271" s="456"/>
      <c r="GY271" s="456"/>
      <c r="GZ271" s="456"/>
      <c r="HA271" s="456"/>
      <c r="HB271" s="456"/>
      <c r="HC271" s="456"/>
      <c r="HD271" s="456"/>
      <c r="HE271" s="456"/>
      <c r="HF271" s="456"/>
      <c r="HG271" s="456"/>
      <c r="HH271" s="456"/>
      <c r="HI271" s="456"/>
      <c r="HJ271" s="456"/>
      <c r="HK271" s="456"/>
      <c r="HL271" s="456"/>
      <c r="HM271" s="456"/>
      <c r="HN271" s="456"/>
      <c r="HO271" s="456"/>
      <c r="HP271" s="456"/>
      <c r="HQ271" s="456"/>
      <c r="HR271" s="456"/>
      <c r="HS271" s="456"/>
      <c r="HT271" s="456"/>
      <c r="HU271" s="456"/>
      <c r="HV271" s="456"/>
      <c r="HW271" s="456"/>
      <c r="HX271" s="456"/>
      <c r="HY271" s="456"/>
      <c r="HZ271" s="456"/>
      <c r="IA271" s="456"/>
      <c r="IB271" s="456"/>
      <c r="IC271" s="456"/>
      <c r="ID271" s="456"/>
      <c r="IE271" s="456"/>
      <c r="IF271" s="456"/>
      <c r="IG271" s="456"/>
      <c r="IH271" s="456"/>
      <c r="II271" s="456"/>
      <c r="IJ271" s="456"/>
      <c r="IK271" s="456"/>
      <c r="IL271" s="456"/>
      <c r="IM271" s="456"/>
    </row>
    <row r="272" spans="6:247" x14ac:dyDescent="0.2">
      <c r="F272" s="456"/>
      <c r="G272" s="456"/>
      <c r="H272" s="456"/>
      <c r="I272" s="456"/>
      <c r="J272" s="456"/>
      <c r="K272" s="456"/>
      <c r="L272" s="456"/>
      <c r="M272" s="456"/>
      <c r="N272" s="456"/>
      <c r="O272" s="456"/>
      <c r="P272" s="456"/>
      <c r="Q272" s="456"/>
      <c r="R272" s="456"/>
      <c r="S272" s="456"/>
      <c r="T272" s="456"/>
      <c r="U272" s="456"/>
      <c r="V272" s="456"/>
      <c r="W272" s="456"/>
      <c r="X272" s="456"/>
      <c r="Y272" s="456"/>
      <c r="Z272" s="456"/>
      <c r="AA272" s="456"/>
      <c r="AB272" s="456"/>
      <c r="AC272" s="456"/>
      <c r="AD272" s="456"/>
      <c r="AE272" s="456"/>
      <c r="AF272" s="456"/>
      <c r="AG272" s="456"/>
      <c r="AH272" s="456"/>
      <c r="AI272" s="456"/>
      <c r="AJ272" s="456"/>
      <c r="AK272" s="456"/>
      <c r="AL272" s="456"/>
      <c r="AM272" s="456"/>
      <c r="AN272" s="456"/>
      <c r="AO272" s="456"/>
      <c r="AP272" s="456"/>
      <c r="AQ272" s="456"/>
      <c r="AR272" s="456"/>
      <c r="AS272" s="456"/>
      <c r="AT272" s="456"/>
      <c r="AU272" s="456"/>
      <c r="AV272" s="456"/>
      <c r="AW272" s="456"/>
      <c r="AX272" s="456"/>
      <c r="AY272" s="456"/>
      <c r="AZ272" s="456"/>
      <c r="BA272" s="456"/>
      <c r="BB272" s="456"/>
      <c r="BC272" s="456"/>
      <c r="BD272" s="456"/>
      <c r="BE272" s="456"/>
      <c r="BF272" s="456"/>
      <c r="BG272" s="456"/>
      <c r="BH272" s="456"/>
      <c r="BI272" s="456"/>
      <c r="BJ272" s="456"/>
      <c r="BK272" s="456"/>
      <c r="BL272" s="456"/>
      <c r="BM272" s="456"/>
      <c r="BN272" s="456"/>
      <c r="BO272" s="456"/>
      <c r="BP272" s="456"/>
      <c r="BQ272" s="456"/>
      <c r="BR272" s="456"/>
      <c r="BS272" s="456"/>
      <c r="BT272" s="456"/>
      <c r="BU272" s="456"/>
      <c r="BV272" s="456"/>
      <c r="BW272" s="456"/>
      <c r="BX272" s="456"/>
      <c r="BY272" s="456"/>
      <c r="BZ272" s="456"/>
      <c r="CA272" s="456"/>
      <c r="CB272" s="456"/>
      <c r="CC272" s="456"/>
      <c r="CD272" s="456"/>
      <c r="CE272" s="456"/>
      <c r="CF272" s="456"/>
      <c r="CG272" s="456"/>
      <c r="CH272" s="456"/>
      <c r="CI272" s="456"/>
      <c r="CJ272" s="456"/>
      <c r="CK272" s="456"/>
      <c r="CL272" s="456"/>
      <c r="CM272" s="456"/>
      <c r="CN272" s="456"/>
      <c r="CO272" s="456"/>
      <c r="CP272" s="456"/>
      <c r="CQ272" s="456"/>
      <c r="CR272" s="456"/>
      <c r="CS272" s="456"/>
      <c r="CT272" s="456"/>
      <c r="CU272" s="456"/>
      <c r="CV272" s="456"/>
      <c r="CW272" s="456"/>
      <c r="CX272" s="456"/>
      <c r="CY272" s="456"/>
      <c r="CZ272" s="456"/>
      <c r="DA272" s="456"/>
      <c r="DB272" s="456"/>
      <c r="DC272" s="456"/>
      <c r="DD272" s="456"/>
      <c r="DE272" s="456"/>
      <c r="DF272" s="456"/>
      <c r="DG272" s="456"/>
      <c r="DH272" s="456"/>
      <c r="DI272" s="456"/>
      <c r="DJ272" s="456"/>
      <c r="DK272" s="456"/>
      <c r="DL272" s="456"/>
      <c r="DM272" s="456"/>
      <c r="DN272" s="456"/>
      <c r="DO272" s="456"/>
      <c r="DP272" s="456"/>
      <c r="DQ272" s="456"/>
      <c r="DR272" s="456"/>
      <c r="DS272" s="456"/>
      <c r="DT272" s="456"/>
      <c r="DU272" s="456"/>
      <c r="DV272" s="456"/>
      <c r="DW272" s="456"/>
      <c r="DX272" s="456"/>
      <c r="DY272" s="456"/>
      <c r="DZ272" s="456"/>
      <c r="EA272" s="456"/>
      <c r="EB272" s="456"/>
      <c r="EC272" s="456"/>
      <c r="ED272" s="456"/>
      <c r="EE272" s="456"/>
      <c r="EF272" s="456"/>
      <c r="EG272" s="456"/>
      <c r="EH272" s="456"/>
      <c r="EI272" s="456"/>
      <c r="EJ272" s="456"/>
      <c r="EK272" s="456"/>
      <c r="EL272" s="456"/>
      <c r="EM272" s="456"/>
      <c r="EN272" s="456"/>
      <c r="EO272" s="456"/>
      <c r="EP272" s="456"/>
      <c r="EQ272" s="456"/>
      <c r="ER272" s="456"/>
      <c r="ES272" s="456"/>
      <c r="ET272" s="456"/>
      <c r="EU272" s="456"/>
      <c r="EV272" s="456"/>
      <c r="EW272" s="456"/>
      <c r="EX272" s="456"/>
      <c r="EY272" s="456"/>
      <c r="EZ272" s="456"/>
      <c r="FA272" s="456"/>
      <c r="FB272" s="456"/>
      <c r="FC272" s="456"/>
      <c r="FD272" s="456"/>
      <c r="FE272" s="456"/>
      <c r="FF272" s="456"/>
      <c r="FG272" s="456"/>
      <c r="FH272" s="456"/>
      <c r="FI272" s="456"/>
      <c r="FJ272" s="456"/>
      <c r="FK272" s="456"/>
      <c r="FL272" s="456"/>
      <c r="FM272" s="456"/>
      <c r="FN272" s="456"/>
      <c r="FO272" s="456"/>
      <c r="FP272" s="456"/>
      <c r="FQ272" s="456"/>
      <c r="FR272" s="456"/>
      <c r="FS272" s="456"/>
      <c r="FT272" s="456"/>
      <c r="FU272" s="456"/>
      <c r="FV272" s="456"/>
      <c r="FW272" s="456"/>
      <c r="FX272" s="456"/>
      <c r="FY272" s="456"/>
      <c r="FZ272" s="456"/>
      <c r="GA272" s="456"/>
      <c r="GB272" s="456"/>
      <c r="GC272" s="456"/>
      <c r="GD272" s="456"/>
      <c r="GE272" s="456"/>
      <c r="GF272" s="456"/>
      <c r="GG272" s="456"/>
      <c r="GH272" s="456"/>
      <c r="GI272" s="456"/>
      <c r="GJ272" s="456"/>
      <c r="GK272" s="456"/>
      <c r="GL272" s="456"/>
      <c r="GM272" s="456"/>
      <c r="GN272" s="456"/>
      <c r="GO272" s="456"/>
      <c r="GP272" s="456"/>
      <c r="GQ272" s="456"/>
      <c r="GR272" s="456"/>
      <c r="GS272" s="456"/>
      <c r="GT272" s="456"/>
      <c r="GU272" s="456"/>
      <c r="GV272" s="456"/>
      <c r="GW272" s="456"/>
      <c r="GX272" s="456"/>
      <c r="GY272" s="456"/>
      <c r="GZ272" s="456"/>
      <c r="HA272" s="456"/>
      <c r="HB272" s="456"/>
      <c r="HC272" s="456"/>
      <c r="HD272" s="456"/>
      <c r="HE272" s="456"/>
      <c r="HF272" s="456"/>
      <c r="HG272" s="456"/>
      <c r="HH272" s="456"/>
      <c r="HI272" s="456"/>
      <c r="HJ272" s="456"/>
      <c r="HK272" s="456"/>
      <c r="HL272" s="456"/>
      <c r="HM272" s="456"/>
      <c r="HN272" s="456"/>
      <c r="HO272" s="456"/>
      <c r="HP272" s="456"/>
      <c r="HQ272" s="456"/>
      <c r="HR272" s="456"/>
      <c r="HS272" s="456"/>
      <c r="HT272" s="456"/>
      <c r="HU272" s="456"/>
      <c r="HV272" s="456"/>
      <c r="HW272" s="456"/>
      <c r="HX272" s="456"/>
      <c r="HY272" s="456"/>
      <c r="HZ272" s="456"/>
      <c r="IA272" s="456"/>
      <c r="IB272" s="456"/>
      <c r="IC272" s="456"/>
      <c r="ID272" s="456"/>
      <c r="IE272" s="456"/>
      <c r="IF272" s="456"/>
      <c r="IG272" s="456"/>
      <c r="IH272" s="456"/>
      <c r="II272" s="456"/>
      <c r="IJ272" s="456"/>
      <c r="IK272" s="456"/>
      <c r="IL272" s="456"/>
      <c r="IM272" s="456"/>
    </row>
    <row r="273" spans="6:247" x14ac:dyDescent="0.2">
      <c r="F273" s="456"/>
      <c r="G273" s="456"/>
      <c r="H273" s="456"/>
      <c r="I273" s="456"/>
      <c r="J273" s="456"/>
      <c r="K273" s="456"/>
      <c r="L273" s="456"/>
      <c r="M273" s="456"/>
      <c r="N273" s="456"/>
      <c r="O273" s="456"/>
      <c r="P273" s="456"/>
      <c r="Q273" s="456"/>
      <c r="R273" s="456"/>
      <c r="S273" s="456"/>
      <c r="T273" s="456"/>
      <c r="U273" s="456"/>
      <c r="V273" s="456"/>
      <c r="W273" s="456"/>
      <c r="X273" s="456"/>
      <c r="Y273" s="456"/>
      <c r="Z273" s="456"/>
      <c r="AA273" s="456"/>
      <c r="AB273" s="456"/>
      <c r="AC273" s="456"/>
      <c r="AD273" s="456"/>
      <c r="AE273" s="456"/>
      <c r="AF273" s="456"/>
      <c r="AG273" s="456"/>
      <c r="AH273" s="456"/>
      <c r="AI273" s="456"/>
      <c r="AJ273" s="456"/>
      <c r="AK273" s="456"/>
      <c r="AL273" s="456"/>
      <c r="AM273" s="456"/>
      <c r="AN273" s="456"/>
      <c r="AO273" s="456"/>
      <c r="AP273" s="456"/>
      <c r="AQ273" s="456"/>
      <c r="AR273" s="456"/>
      <c r="AS273" s="456"/>
      <c r="AT273" s="456"/>
      <c r="AU273" s="456"/>
      <c r="AV273" s="456"/>
      <c r="AW273" s="456"/>
      <c r="AX273" s="456"/>
      <c r="AY273" s="456"/>
      <c r="AZ273" s="456"/>
      <c r="BA273" s="456"/>
      <c r="BB273" s="456"/>
      <c r="BC273" s="456"/>
      <c r="BD273" s="456"/>
      <c r="BE273" s="456"/>
      <c r="BF273" s="456"/>
      <c r="BG273" s="456"/>
      <c r="BH273" s="456"/>
      <c r="BI273" s="456"/>
      <c r="BJ273" s="456"/>
      <c r="BK273" s="456"/>
      <c r="BL273" s="456"/>
      <c r="BM273" s="456"/>
      <c r="BN273" s="456"/>
      <c r="BO273" s="456"/>
      <c r="BP273" s="456"/>
      <c r="BQ273" s="456"/>
      <c r="BR273" s="456"/>
      <c r="BS273" s="456"/>
      <c r="BT273" s="456"/>
      <c r="BU273" s="456"/>
      <c r="BV273" s="456"/>
      <c r="BW273" s="456"/>
      <c r="BX273" s="456"/>
      <c r="BY273" s="456"/>
      <c r="BZ273" s="456"/>
      <c r="CA273" s="456"/>
      <c r="CB273" s="456"/>
      <c r="CC273" s="456"/>
      <c r="CD273" s="456"/>
      <c r="CE273" s="456"/>
      <c r="CF273" s="456"/>
      <c r="CG273" s="456"/>
      <c r="CH273" s="456"/>
      <c r="CI273" s="456"/>
      <c r="CJ273" s="456"/>
      <c r="CK273" s="456"/>
      <c r="CL273" s="456"/>
      <c r="CM273" s="456"/>
      <c r="CN273" s="456"/>
      <c r="CO273" s="456"/>
      <c r="CP273" s="456"/>
      <c r="CQ273" s="456"/>
      <c r="CR273" s="456"/>
      <c r="CS273" s="456"/>
      <c r="CT273" s="456"/>
      <c r="CU273" s="456"/>
      <c r="CV273" s="456"/>
      <c r="CW273" s="456"/>
      <c r="CX273" s="456"/>
      <c r="CY273" s="456"/>
      <c r="CZ273" s="456"/>
      <c r="DA273" s="456"/>
      <c r="DB273" s="456"/>
      <c r="DC273" s="456"/>
      <c r="DD273" s="456"/>
      <c r="DE273" s="456"/>
      <c r="DF273" s="456"/>
      <c r="DG273" s="456"/>
      <c r="DH273" s="456"/>
      <c r="DI273" s="456"/>
      <c r="DJ273" s="456"/>
      <c r="DK273" s="456"/>
      <c r="DL273" s="456"/>
      <c r="DM273" s="456"/>
      <c r="DN273" s="456"/>
      <c r="DO273" s="456"/>
      <c r="DP273" s="456"/>
      <c r="DQ273" s="456"/>
      <c r="DR273" s="456"/>
      <c r="DS273" s="456"/>
      <c r="DT273" s="456"/>
      <c r="DU273" s="456"/>
      <c r="DV273" s="456"/>
      <c r="DW273" s="456"/>
      <c r="DX273" s="456"/>
      <c r="DY273" s="456"/>
      <c r="DZ273" s="456"/>
      <c r="EA273" s="456"/>
      <c r="EB273" s="456"/>
      <c r="EC273" s="456"/>
      <c r="ED273" s="456"/>
      <c r="EE273" s="456"/>
      <c r="EF273" s="456"/>
      <c r="EG273" s="456"/>
      <c r="EH273" s="456"/>
      <c r="EI273" s="456"/>
      <c r="EJ273" s="456"/>
      <c r="EK273" s="456"/>
      <c r="EL273" s="456"/>
      <c r="EM273" s="456"/>
      <c r="EN273" s="456"/>
      <c r="EO273" s="456"/>
      <c r="EP273" s="456"/>
      <c r="EQ273" s="456"/>
      <c r="ER273" s="456"/>
      <c r="ES273" s="456"/>
      <c r="ET273" s="456"/>
      <c r="EU273" s="456"/>
      <c r="EV273" s="456"/>
      <c r="EW273" s="456"/>
      <c r="EX273" s="456"/>
      <c r="EY273" s="456"/>
      <c r="EZ273" s="456"/>
      <c r="FA273" s="456"/>
      <c r="FB273" s="456"/>
      <c r="FC273" s="456"/>
      <c r="FD273" s="456"/>
      <c r="FE273" s="456"/>
      <c r="FF273" s="456"/>
      <c r="FG273" s="456"/>
      <c r="FH273" s="456"/>
      <c r="FI273" s="456"/>
      <c r="FJ273" s="456"/>
      <c r="FK273" s="456"/>
      <c r="FL273" s="456"/>
      <c r="FM273" s="456"/>
      <c r="FN273" s="456"/>
      <c r="FO273" s="456"/>
      <c r="FP273" s="456"/>
      <c r="FQ273" s="456"/>
      <c r="FR273" s="456"/>
      <c r="FS273" s="456"/>
      <c r="FT273" s="456"/>
      <c r="FU273" s="456"/>
      <c r="FV273" s="456"/>
      <c r="FW273" s="456"/>
      <c r="FX273" s="456"/>
      <c r="FY273" s="456"/>
      <c r="FZ273" s="456"/>
      <c r="GA273" s="456"/>
      <c r="GB273" s="456"/>
      <c r="GC273" s="456"/>
      <c r="GD273" s="456"/>
      <c r="GE273" s="456"/>
      <c r="GF273" s="456"/>
      <c r="GG273" s="456"/>
      <c r="GH273" s="456"/>
      <c r="GI273" s="456"/>
      <c r="GJ273" s="456"/>
      <c r="GK273" s="456"/>
      <c r="GL273" s="456"/>
      <c r="GM273" s="456"/>
      <c r="GN273" s="456"/>
      <c r="GO273" s="456"/>
      <c r="GP273" s="456"/>
      <c r="GQ273" s="456"/>
      <c r="GR273" s="456"/>
      <c r="GS273" s="456"/>
      <c r="GT273" s="456"/>
      <c r="GU273" s="456"/>
      <c r="GV273" s="456"/>
      <c r="GW273" s="456"/>
      <c r="GX273" s="456"/>
      <c r="GY273" s="456"/>
      <c r="GZ273" s="456"/>
      <c r="HA273" s="456"/>
      <c r="HB273" s="456"/>
      <c r="HC273" s="456"/>
      <c r="HD273" s="456"/>
      <c r="HE273" s="456"/>
      <c r="HF273" s="456"/>
      <c r="HG273" s="456"/>
      <c r="HH273" s="456"/>
      <c r="HI273" s="456"/>
      <c r="HJ273" s="456"/>
      <c r="HK273" s="456"/>
      <c r="HL273" s="456"/>
      <c r="HM273" s="456"/>
      <c r="HN273" s="456"/>
      <c r="HO273" s="456"/>
      <c r="HP273" s="456"/>
      <c r="HQ273" s="456"/>
      <c r="HR273" s="456"/>
      <c r="HS273" s="456"/>
      <c r="HT273" s="456"/>
      <c r="HU273" s="456"/>
      <c r="HV273" s="456"/>
      <c r="HW273" s="456"/>
      <c r="HX273" s="456"/>
      <c r="HY273" s="456"/>
      <c r="HZ273" s="456"/>
      <c r="IA273" s="456"/>
      <c r="IB273" s="456"/>
      <c r="IC273" s="456"/>
      <c r="ID273" s="456"/>
      <c r="IE273" s="456"/>
      <c r="IF273" s="456"/>
      <c r="IG273" s="456"/>
      <c r="IH273" s="456"/>
      <c r="II273" s="456"/>
      <c r="IJ273" s="456"/>
      <c r="IK273" s="456"/>
      <c r="IL273" s="456"/>
      <c r="IM273" s="456"/>
    </row>
    <row r="274" spans="6:247" x14ac:dyDescent="0.2">
      <c r="F274" s="456"/>
      <c r="G274" s="456"/>
      <c r="H274" s="456"/>
      <c r="I274" s="456"/>
      <c r="J274" s="456"/>
      <c r="K274" s="456"/>
      <c r="L274" s="456"/>
      <c r="M274" s="456"/>
      <c r="N274" s="456"/>
      <c r="O274" s="456"/>
      <c r="P274" s="456"/>
      <c r="Q274" s="456"/>
      <c r="R274" s="456"/>
      <c r="S274" s="456"/>
      <c r="T274" s="456"/>
      <c r="U274" s="456"/>
      <c r="V274" s="456"/>
      <c r="W274" s="456"/>
      <c r="X274" s="456"/>
      <c r="Y274" s="456"/>
      <c r="Z274" s="456"/>
      <c r="AA274" s="456"/>
      <c r="AB274" s="456"/>
      <c r="AC274" s="456"/>
      <c r="AD274" s="456"/>
      <c r="AE274" s="456"/>
      <c r="AF274" s="456"/>
      <c r="AG274" s="456"/>
      <c r="AH274" s="456"/>
      <c r="AI274" s="456"/>
      <c r="AJ274" s="456"/>
      <c r="AK274" s="456"/>
      <c r="AL274" s="456"/>
      <c r="AM274" s="456"/>
      <c r="AN274" s="456"/>
      <c r="AO274" s="456"/>
      <c r="AP274" s="456"/>
      <c r="AQ274" s="456"/>
      <c r="AR274" s="456"/>
      <c r="AS274" s="456"/>
      <c r="AT274" s="456"/>
      <c r="AU274" s="456"/>
      <c r="AV274" s="456"/>
      <c r="AW274" s="456"/>
      <c r="AX274" s="456"/>
      <c r="AY274" s="456"/>
      <c r="AZ274" s="456"/>
      <c r="BA274" s="456"/>
      <c r="BB274" s="456"/>
      <c r="BC274" s="456"/>
      <c r="BD274" s="456"/>
      <c r="BE274" s="456"/>
      <c r="BF274" s="456"/>
      <c r="BG274" s="456"/>
      <c r="BH274" s="456"/>
      <c r="BI274" s="456"/>
      <c r="BJ274" s="456"/>
      <c r="BK274" s="456"/>
      <c r="BL274" s="456"/>
      <c r="BM274" s="456"/>
      <c r="BN274" s="456"/>
      <c r="BO274" s="456"/>
      <c r="BP274" s="456"/>
      <c r="BQ274" s="456"/>
      <c r="BR274" s="456"/>
      <c r="BS274" s="456"/>
      <c r="BT274" s="456"/>
      <c r="BU274" s="456"/>
      <c r="BV274" s="456"/>
      <c r="BW274" s="456"/>
      <c r="BX274" s="456"/>
      <c r="BY274" s="456"/>
      <c r="BZ274" s="456"/>
      <c r="CA274" s="456"/>
      <c r="CB274" s="456"/>
      <c r="CC274" s="456"/>
      <c r="CD274" s="456"/>
      <c r="CE274" s="456"/>
      <c r="CF274" s="456"/>
      <c r="CG274" s="456"/>
      <c r="CH274" s="456"/>
      <c r="CI274" s="456"/>
      <c r="CJ274" s="456"/>
      <c r="CK274" s="456"/>
      <c r="CL274" s="456"/>
      <c r="CM274" s="456"/>
      <c r="CN274" s="456"/>
      <c r="CO274" s="456"/>
      <c r="CP274" s="456"/>
      <c r="CQ274" s="456"/>
      <c r="CR274" s="456"/>
      <c r="CS274" s="456"/>
      <c r="CT274" s="456"/>
      <c r="CU274" s="456"/>
      <c r="CV274" s="456"/>
      <c r="CW274" s="456"/>
      <c r="CX274" s="456"/>
      <c r="CY274" s="456"/>
      <c r="CZ274" s="456"/>
      <c r="DA274" s="456"/>
      <c r="DB274" s="456"/>
      <c r="DC274" s="456"/>
      <c r="DD274" s="456"/>
      <c r="DE274" s="456"/>
      <c r="DF274" s="456"/>
      <c r="DG274" s="456"/>
      <c r="DH274" s="456"/>
      <c r="DI274" s="456"/>
      <c r="DJ274" s="456"/>
      <c r="DK274" s="456"/>
      <c r="DL274" s="456"/>
      <c r="DM274" s="456"/>
      <c r="DN274" s="456"/>
      <c r="DO274" s="456"/>
      <c r="DP274" s="456"/>
      <c r="DQ274" s="456"/>
      <c r="DR274" s="456"/>
      <c r="DS274" s="456"/>
      <c r="DT274" s="456"/>
      <c r="DU274" s="456"/>
      <c r="DV274" s="456"/>
      <c r="DW274" s="456"/>
      <c r="DX274" s="456"/>
      <c r="DY274" s="456"/>
      <c r="DZ274" s="456"/>
      <c r="EA274" s="456"/>
      <c r="EB274" s="456"/>
      <c r="EC274" s="456"/>
      <c r="ED274" s="456"/>
      <c r="EE274" s="456"/>
      <c r="EF274" s="456"/>
      <c r="EG274" s="456"/>
      <c r="EH274" s="456"/>
      <c r="EI274" s="456"/>
      <c r="EJ274" s="456"/>
      <c r="EK274" s="456"/>
      <c r="EL274" s="456"/>
      <c r="EM274" s="456"/>
      <c r="EN274" s="456"/>
      <c r="EO274" s="456"/>
      <c r="EP274" s="456"/>
      <c r="EQ274" s="456"/>
      <c r="ER274" s="456"/>
      <c r="ES274" s="456"/>
      <c r="ET274" s="456"/>
      <c r="EU274" s="456"/>
      <c r="EV274" s="456"/>
      <c r="EW274" s="456"/>
      <c r="EX274" s="456"/>
      <c r="EY274" s="456"/>
      <c r="EZ274" s="456"/>
      <c r="FA274" s="456"/>
      <c r="FB274" s="456"/>
      <c r="FC274" s="456"/>
      <c r="FD274" s="456"/>
      <c r="FE274" s="456"/>
      <c r="FF274" s="456"/>
      <c r="FG274" s="456"/>
      <c r="FH274" s="456"/>
      <c r="FI274" s="456"/>
      <c r="FJ274" s="456"/>
      <c r="FK274" s="456"/>
      <c r="FL274" s="456"/>
      <c r="FM274" s="456"/>
      <c r="FN274" s="456"/>
      <c r="FO274" s="456"/>
      <c r="FP274" s="456"/>
      <c r="FQ274" s="456"/>
      <c r="FR274" s="456"/>
      <c r="FS274" s="456"/>
      <c r="FT274" s="456"/>
      <c r="FU274" s="456"/>
      <c r="FV274" s="456"/>
      <c r="FW274" s="456"/>
      <c r="FX274" s="456"/>
      <c r="FY274" s="456"/>
      <c r="FZ274" s="456"/>
      <c r="GA274" s="456"/>
      <c r="GB274" s="456"/>
      <c r="GC274" s="456"/>
      <c r="GD274" s="456"/>
      <c r="GE274" s="456"/>
      <c r="GF274" s="456"/>
      <c r="GG274" s="456"/>
      <c r="GH274" s="456"/>
      <c r="GI274" s="456"/>
      <c r="GJ274" s="456"/>
      <c r="GK274" s="456"/>
      <c r="GL274" s="456"/>
      <c r="GM274" s="456"/>
      <c r="GN274" s="456"/>
      <c r="GO274" s="456"/>
      <c r="GP274" s="456"/>
      <c r="GQ274" s="456"/>
      <c r="GR274" s="456"/>
      <c r="GS274" s="456"/>
      <c r="GT274" s="456"/>
      <c r="GU274" s="456"/>
      <c r="GV274" s="456"/>
      <c r="GW274" s="456"/>
      <c r="GX274" s="456"/>
      <c r="GY274" s="456"/>
      <c r="GZ274" s="456"/>
      <c r="HA274" s="456"/>
      <c r="HB274" s="456"/>
      <c r="HC274" s="456"/>
      <c r="HD274" s="456"/>
      <c r="HE274" s="456"/>
      <c r="HF274" s="456"/>
      <c r="HG274" s="456"/>
      <c r="HH274" s="456"/>
      <c r="HI274" s="456"/>
      <c r="HJ274" s="456"/>
      <c r="HK274" s="456"/>
      <c r="HL274" s="456"/>
      <c r="HM274" s="456"/>
      <c r="HN274" s="456"/>
      <c r="HO274" s="456"/>
      <c r="HP274" s="456"/>
      <c r="HQ274" s="456"/>
      <c r="HR274" s="456"/>
      <c r="HS274" s="456"/>
      <c r="HT274" s="456"/>
      <c r="HU274" s="456"/>
      <c r="HV274" s="456"/>
      <c r="HW274" s="456"/>
      <c r="HX274" s="456"/>
      <c r="HY274" s="456"/>
      <c r="HZ274" s="456"/>
      <c r="IA274" s="456"/>
      <c r="IB274" s="456"/>
      <c r="IC274" s="456"/>
      <c r="ID274" s="456"/>
      <c r="IE274" s="456"/>
      <c r="IF274" s="456"/>
      <c r="IG274" s="456"/>
      <c r="IH274" s="456"/>
      <c r="II274" s="456"/>
      <c r="IJ274" s="456"/>
      <c r="IK274" s="456"/>
      <c r="IL274" s="456"/>
      <c r="IM274" s="456"/>
    </row>
    <row r="275" spans="6:247" x14ac:dyDescent="0.2">
      <c r="F275" s="456"/>
      <c r="G275" s="456"/>
      <c r="H275" s="456"/>
      <c r="I275" s="456"/>
      <c r="J275" s="456"/>
      <c r="K275" s="456"/>
      <c r="L275" s="456"/>
      <c r="M275" s="456"/>
      <c r="N275" s="456"/>
      <c r="O275" s="456"/>
      <c r="P275" s="456"/>
      <c r="Q275" s="456"/>
      <c r="R275" s="456"/>
      <c r="S275" s="456"/>
      <c r="T275" s="456"/>
      <c r="U275" s="456"/>
      <c r="V275" s="456"/>
      <c r="W275" s="456"/>
      <c r="X275" s="456"/>
      <c r="Y275" s="456"/>
      <c r="Z275" s="456"/>
      <c r="AA275" s="456"/>
      <c r="AB275" s="456"/>
      <c r="AC275" s="456"/>
      <c r="AD275" s="456"/>
      <c r="AE275" s="456"/>
      <c r="AF275" s="456"/>
      <c r="AG275" s="456"/>
      <c r="AH275" s="456"/>
      <c r="AI275" s="456"/>
      <c r="AJ275" s="456"/>
      <c r="AK275" s="456"/>
      <c r="AL275" s="456"/>
      <c r="AM275" s="456"/>
      <c r="AN275" s="456"/>
      <c r="AO275" s="456"/>
      <c r="AP275" s="456"/>
      <c r="AQ275" s="456"/>
      <c r="AR275" s="456"/>
      <c r="AS275" s="456"/>
      <c r="AT275" s="456"/>
      <c r="AU275" s="456"/>
      <c r="AV275" s="456"/>
      <c r="AW275" s="456"/>
      <c r="AX275" s="456"/>
      <c r="AY275" s="456"/>
      <c r="AZ275" s="456"/>
      <c r="BA275" s="456"/>
      <c r="BB275" s="456"/>
      <c r="BC275" s="456"/>
      <c r="BD275" s="456"/>
      <c r="BE275" s="456"/>
      <c r="BF275" s="456"/>
      <c r="BG275" s="456"/>
      <c r="BH275" s="456"/>
      <c r="BI275" s="456"/>
      <c r="BJ275" s="456"/>
      <c r="BK275" s="456"/>
      <c r="BL275" s="456"/>
      <c r="BM275" s="456"/>
      <c r="BN275" s="456"/>
      <c r="BO275" s="456"/>
      <c r="BP275" s="456"/>
      <c r="BQ275" s="456"/>
      <c r="BR275" s="456"/>
      <c r="BS275" s="456"/>
      <c r="BT275" s="456"/>
      <c r="BU275" s="456"/>
      <c r="BV275" s="456"/>
      <c r="BW275" s="456"/>
      <c r="BX275" s="456"/>
      <c r="BY275" s="456"/>
      <c r="BZ275" s="456"/>
      <c r="CA275" s="456"/>
      <c r="CB275" s="456"/>
      <c r="CC275" s="456"/>
      <c r="CD275" s="456"/>
      <c r="CE275" s="456"/>
      <c r="CF275" s="456"/>
      <c r="CG275" s="456"/>
      <c r="CH275" s="456"/>
      <c r="CI275" s="456"/>
      <c r="CJ275" s="456"/>
      <c r="CK275" s="456"/>
      <c r="CL275" s="456"/>
      <c r="CM275" s="456"/>
      <c r="CN275" s="456"/>
      <c r="CO275" s="456"/>
      <c r="CP275" s="456"/>
      <c r="CQ275" s="456"/>
      <c r="CR275" s="456"/>
      <c r="CS275" s="456"/>
      <c r="CT275" s="456"/>
      <c r="CU275" s="456"/>
      <c r="CV275" s="456"/>
      <c r="CW275" s="456"/>
      <c r="CX275" s="456"/>
      <c r="CY275" s="456"/>
      <c r="CZ275" s="456"/>
      <c r="DA275" s="456"/>
      <c r="DB275" s="456"/>
      <c r="DC275" s="456"/>
      <c r="DD275" s="456"/>
      <c r="DE275" s="456"/>
      <c r="DF275" s="456"/>
      <c r="DG275" s="456"/>
      <c r="DH275" s="456"/>
      <c r="DI275" s="456"/>
      <c r="DJ275" s="456"/>
      <c r="DK275" s="456"/>
      <c r="DL275" s="456"/>
      <c r="DM275" s="456"/>
      <c r="DN275" s="456"/>
      <c r="DO275" s="456"/>
      <c r="DP275" s="456"/>
      <c r="DQ275" s="456"/>
      <c r="DR275" s="456"/>
      <c r="DS275" s="456"/>
      <c r="DT275" s="456"/>
      <c r="DU275" s="456"/>
      <c r="DV275" s="456"/>
      <c r="DW275" s="456"/>
      <c r="DX275" s="456"/>
      <c r="DY275" s="456"/>
      <c r="DZ275" s="456"/>
      <c r="EA275" s="456"/>
      <c r="EB275" s="456"/>
      <c r="EC275" s="456"/>
      <c r="ED275" s="456"/>
      <c r="EE275" s="456"/>
      <c r="EF275" s="456"/>
      <c r="EG275" s="456"/>
      <c r="EH275" s="456"/>
      <c r="EI275" s="456"/>
      <c r="EJ275" s="456"/>
      <c r="EK275" s="456"/>
      <c r="EL275" s="456"/>
      <c r="EM275" s="456"/>
      <c r="EN275" s="456"/>
      <c r="EO275" s="456"/>
      <c r="EP275" s="456"/>
      <c r="EQ275" s="456"/>
      <c r="ER275" s="456"/>
      <c r="ES275" s="456"/>
      <c r="ET275" s="456"/>
      <c r="EU275" s="456"/>
      <c r="EV275" s="456"/>
      <c r="EW275" s="456"/>
      <c r="EX275" s="456"/>
      <c r="EY275" s="456"/>
      <c r="EZ275" s="456"/>
      <c r="FA275" s="456"/>
      <c r="FB275" s="456"/>
      <c r="FC275" s="456"/>
      <c r="FD275" s="456"/>
      <c r="FE275" s="456"/>
      <c r="FF275" s="456"/>
      <c r="FG275" s="456"/>
      <c r="FH275" s="456"/>
      <c r="FI275" s="456"/>
      <c r="FJ275" s="456"/>
      <c r="FK275" s="456"/>
      <c r="FL275" s="456"/>
      <c r="FM275" s="456"/>
      <c r="FN275" s="456"/>
      <c r="FO275" s="456"/>
      <c r="FP275" s="456"/>
      <c r="FQ275" s="456"/>
      <c r="FR275" s="456"/>
      <c r="FS275" s="456"/>
      <c r="FT275" s="456"/>
      <c r="FU275" s="456"/>
      <c r="FV275" s="456"/>
      <c r="FW275" s="456"/>
      <c r="FX275" s="456"/>
      <c r="FY275" s="456"/>
      <c r="FZ275" s="456"/>
      <c r="GA275" s="456"/>
      <c r="GB275" s="456"/>
      <c r="GC275" s="456"/>
      <c r="GD275" s="456"/>
      <c r="GE275" s="456"/>
      <c r="GF275" s="456"/>
      <c r="GG275" s="456"/>
      <c r="GH275" s="456"/>
      <c r="GI275" s="456"/>
      <c r="GJ275" s="456"/>
      <c r="GK275" s="456"/>
      <c r="GL275" s="456"/>
      <c r="GM275" s="456"/>
      <c r="GN275" s="456"/>
      <c r="GO275" s="456"/>
      <c r="GP275" s="456"/>
      <c r="GQ275" s="456"/>
      <c r="GR275" s="456"/>
      <c r="GS275" s="456"/>
      <c r="GT275" s="456"/>
      <c r="GU275" s="456"/>
      <c r="GV275" s="456"/>
      <c r="GW275" s="456"/>
      <c r="GX275" s="456"/>
      <c r="GY275" s="456"/>
      <c r="GZ275" s="456"/>
      <c r="HA275" s="456"/>
      <c r="HB275" s="456"/>
      <c r="HC275" s="456"/>
      <c r="HD275" s="456"/>
      <c r="HE275" s="456"/>
      <c r="HF275" s="456"/>
      <c r="HG275" s="456"/>
      <c r="HH275" s="456"/>
      <c r="HI275" s="456"/>
      <c r="HJ275" s="456"/>
      <c r="HK275" s="456"/>
      <c r="HL275" s="456"/>
      <c r="HM275" s="456"/>
      <c r="HN275" s="456"/>
      <c r="HO275" s="456"/>
      <c r="HP275" s="456"/>
      <c r="HQ275" s="456"/>
      <c r="HR275" s="456"/>
      <c r="HS275" s="456"/>
      <c r="HT275" s="456"/>
      <c r="HU275" s="456"/>
      <c r="HV275" s="456"/>
      <c r="HW275" s="456"/>
      <c r="HX275" s="456"/>
      <c r="HY275" s="456"/>
      <c r="HZ275" s="456"/>
      <c r="IA275" s="456"/>
      <c r="IB275" s="456"/>
      <c r="IC275" s="456"/>
      <c r="ID275" s="456"/>
      <c r="IE275" s="456"/>
      <c r="IF275" s="456"/>
      <c r="IG275" s="456"/>
      <c r="IH275" s="456"/>
      <c r="II275" s="456"/>
      <c r="IJ275" s="456"/>
      <c r="IK275" s="456"/>
      <c r="IL275" s="456"/>
      <c r="IM275" s="456"/>
    </row>
    <row r="276" spans="6:247" x14ac:dyDescent="0.2">
      <c r="F276" s="456"/>
      <c r="G276" s="456"/>
      <c r="H276" s="456"/>
      <c r="I276" s="456"/>
      <c r="J276" s="456"/>
      <c r="K276" s="456"/>
      <c r="L276" s="456"/>
      <c r="M276" s="456"/>
      <c r="N276" s="456"/>
      <c r="O276" s="456"/>
      <c r="P276" s="456"/>
      <c r="Q276" s="456"/>
      <c r="R276" s="456"/>
      <c r="S276" s="456"/>
      <c r="T276" s="456"/>
      <c r="U276" s="456"/>
      <c r="V276" s="456"/>
      <c r="W276" s="456"/>
      <c r="X276" s="456"/>
      <c r="Y276" s="456"/>
      <c r="Z276" s="456"/>
      <c r="AA276" s="456"/>
      <c r="AB276" s="456"/>
      <c r="AC276" s="456"/>
      <c r="AD276" s="456"/>
      <c r="AE276" s="456"/>
      <c r="AF276" s="456"/>
      <c r="AG276" s="456"/>
      <c r="AH276" s="456"/>
      <c r="AI276" s="456"/>
      <c r="AJ276" s="456"/>
      <c r="AK276" s="456"/>
      <c r="AL276" s="456"/>
      <c r="AM276" s="456"/>
      <c r="AN276" s="456"/>
      <c r="AO276" s="456"/>
      <c r="AP276" s="456"/>
      <c r="AQ276" s="456"/>
      <c r="AR276" s="456"/>
      <c r="AS276" s="456"/>
      <c r="AT276" s="456"/>
      <c r="AU276" s="456"/>
      <c r="AV276" s="456"/>
      <c r="AW276" s="456"/>
      <c r="AX276" s="456"/>
      <c r="AY276" s="456"/>
      <c r="AZ276" s="456"/>
      <c r="BA276" s="456"/>
      <c r="BB276" s="456"/>
      <c r="BC276" s="456"/>
      <c r="BD276" s="456"/>
      <c r="BE276" s="456"/>
      <c r="BF276" s="456"/>
      <c r="BG276" s="456"/>
      <c r="BH276" s="456"/>
      <c r="BI276" s="456"/>
      <c r="BJ276" s="456"/>
      <c r="BK276" s="456"/>
      <c r="BL276" s="456"/>
      <c r="BM276" s="456"/>
      <c r="BN276" s="456"/>
      <c r="BO276" s="456"/>
      <c r="BP276" s="456"/>
      <c r="BQ276" s="456"/>
      <c r="BR276" s="456"/>
      <c r="BS276" s="456"/>
      <c r="BT276" s="456"/>
      <c r="BU276" s="456"/>
      <c r="BV276" s="456"/>
      <c r="BW276" s="456"/>
      <c r="BX276" s="456"/>
      <c r="BY276" s="456"/>
      <c r="BZ276" s="456"/>
      <c r="CA276" s="456"/>
      <c r="CB276" s="456"/>
      <c r="CC276" s="456"/>
      <c r="CD276" s="456"/>
      <c r="CE276" s="456"/>
      <c r="CF276" s="456"/>
      <c r="CG276" s="456"/>
      <c r="CH276" s="456"/>
      <c r="CI276" s="456"/>
      <c r="CJ276" s="456"/>
      <c r="CK276" s="456"/>
      <c r="CL276" s="456"/>
      <c r="CM276" s="456"/>
      <c r="CN276" s="456"/>
      <c r="CO276" s="456"/>
      <c r="CP276" s="456"/>
      <c r="CQ276" s="456"/>
      <c r="CR276" s="456"/>
      <c r="CS276" s="456"/>
      <c r="CT276" s="456"/>
      <c r="CU276" s="456"/>
      <c r="CV276" s="456"/>
      <c r="CW276" s="456"/>
      <c r="CX276" s="456"/>
      <c r="CY276" s="456"/>
      <c r="CZ276" s="456"/>
      <c r="DA276" s="456"/>
      <c r="DB276" s="456"/>
      <c r="DC276" s="456"/>
      <c r="DD276" s="456"/>
      <c r="DE276" s="456"/>
      <c r="DF276" s="456"/>
      <c r="DG276" s="456"/>
      <c r="DH276" s="456"/>
      <c r="DI276" s="456"/>
      <c r="DJ276" s="456"/>
      <c r="DK276" s="456"/>
      <c r="DL276" s="456"/>
      <c r="DM276" s="456"/>
      <c r="DN276" s="456"/>
      <c r="DO276" s="456"/>
      <c r="DP276" s="456"/>
      <c r="DQ276" s="456"/>
      <c r="DR276" s="456"/>
      <c r="DS276" s="456"/>
      <c r="DT276" s="456"/>
      <c r="DU276" s="456"/>
      <c r="DV276" s="456"/>
      <c r="DW276" s="456"/>
      <c r="DX276" s="456"/>
      <c r="DY276" s="456"/>
      <c r="DZ276" s="456"/>
      <c r="EA276" s="456"/>
      <c r="EB276" s="456"/>
      <c r="EC276" s="456"/>
      <c r="ED276" s="456"/>
      <c r="EE276" s="456"/>
      <c r="EF276" s="456"/>
      <c r="EG276" s="456"/>
      <c r="EH276" s="456"/>
      <c r="EI276" s="456"/>
      <c r="EJ276" s="456"/>
      <c r="EK276" s="456"/>
      <c r="EL276" s="456"/>
      <c r="EM276" s="456"/>
      <c r="EN276" s="456"/>
      <c r="EO276" s="456"/>
      <c r="EP276" s="456"/>
      <c r="EQ276" s="456"/>
      <c r="ER276" s="456"/>
      <c r="ES276" s="456"/>
      <c r="ET276" s="456"/>
      <c r="EU276" s="456"/>
      <c r="EV276" s="456"/>
      <c r="EW276" s="456"/>
      <c r="EX276" s="456"/>
      <c r="EY276" s="456"/>
      <c r="EZ276" s="456"/>
      <c r="FA276" s="456"/>
      <c r="FB276" s="456"/>
      <c r="FC276" s="456"/>
      <c r="FD276" s="456"/>
      <c r="FE276" s="456"/>
      <c r="FF276" s="456"/>
      <c r="FG276" s="456"/>
      <c r="FH276" s="456"/>
      <c r="FI276" s="456"/>
      <c r="FJ276" s="456"/>
      <c r="FK276" s="456"/>
      <c r="FL276" s="456"/>
      <c r="FM276" s="456"/>
      <c r="FN276" s="456"/>
      <c r="FO276" s="456"/>
      <c r="FP276" s="456"/>
      <c r="FQ276" s="456"/>
      <c r="FR276" s="456"/>
      <c r="FS276" s="456"/>
      <c r="FT276" s="456"/>
      <c r="FU276" s="456"/>
      <c r="FV276" s="456"/>
      <c r="FW276" s="456"/>
      <c r="FX276" s="456"/>
      <c r="FY276" s="456"/>
      <c r="FZ276" s="456"/>
      <c r="GA276" s="456"/>
      <c r="GB276" s="456"/>
      <c r="GC276" s="456"/>
      <c r="GD276" s="456"/>
      <c r="GE276" s="456"/>
      <c r="GF276" s="456"/>
      <c r="GG276" s="456"/>
      <c r="GH276" s="456"/>
      <c r="GI276" s="456"/>
      <c r="GJ276" s="456"/>
      <c r="GK276" s="456"/>
      <c r="GL276" s="456"/>
      <c r="GM276" s="456"/>
      <c r="GN276" s="456"/>
      <c r="GO276" s="456"/>
      <c r="GP276" s="456"/>
      <c r="GQ276" s="456"/>
      <c r="GR276" s="456"/>
      <c r="GS276" s="456"/>
      <c r="GT276" s="456"/>
      <c r="GU276" s="456"/>
      <c r="GV276" s="456"/>
      <c r="GW276" s="456"/>
      <c r="GX276" s="456"/>
      <c r="GY276" s="456"/>
      <c r="GZ276" s="456"/>
      <c r="HA276" s="456"/>
      <c r="HB276" s="456"/>
      <c r="HC276" s="456"/>
      <c r="HD276" s="456"/>
      <c r="HE276" s="456"/>
      <c r="HF276" s="456"/>
      <c r="HG276" s="456"/>
      <c r="HH276" s="456"/>
      <c r="HI276" s="456"/>
      <c r="HJ276" s="456"/>
      <c r="HK276" s="456"/>
      <c r="HL276" s="456"/>
      <c r="HM276" s="456"/>
      <c r="HN276" s="456"/>
      <c r="HO276" s="456"/>
      <c r="HP276" s="456"/>
      <c r="HQ276" s="456"/>
      <c r="HR276" s="456"/>
      <c r="HS276" s="456"/>
      <c r="HT276" s="456"/>
      <c r="HU276" s="456"/>
      <c r="HV276" s="456"/>
      <c r="HW276" s="456"/>
      <c r="HX276" s="456"/>
      <c r="HY276" s="456"/>
      <c r="HZ276" s="456"/>
      <c r="IA276" s="456"/>
      <c r="IB276" s="456"/>
      <c r="IC276" s="456"/>
      <c r="ID276" s="456"/>
      <c r="IE276" s="456"/>
      <c r="IF276" s="456"/>
      <c r="IG276" s="456"/>
      <c r="IH276" s="456"/>
      <c r="II276" s="456"/>
      <c r="IJ276" s="456"/>
      <c r="IK276" s="456"/>
      <c r="IL276" s="456"/>
      <c r="IM276" s="456"/>
    </row>
    <row r="277" spans="6:247" x14ac:dyDescent="0.2">
      <c r="F277" s="456"/>
      <c r="G277" s="456"/>
      <c r="H277" s="456"/>
      <c r="I277" s="456"/>
      <c r="J277" s="456"/>
      <c r="K277" s="456"/>
      <c r="L277" s="456"/>
      <c r="M277" s="456"/>
      <c r="N277" s="456"/>
      <c r="O277" s="456"/>
      <c r="P277" s="456"/>
      <c r="Q277" s="456"/>
      <c r="R277" s="456"/>
      <c r="S277" s="456"/>
      <c r="T277" s="456"/>
      <c r="U277" s="456"/>
      <c r="V277" s="456"/>
      <c r="W277" s="456"/>
      <c r="X277" s="456"/>
      <c r="Y277" s="456"/>
      <c r="Z277" s="456"/>
      <c r="AA277" s="456"/>
      <c r="AB277" s="456"/>
      <c r="AC277" s="456"/>
      <c r="AD277" s="456"/>
      <c r="AE277" s="456"/>
      <c r="AF277" s="456"/>
      <c r="AG277" s="456"/>
      <c r="AH277" s="456"/>
      <c r="AI277" s="456"/>
      <c r="AJ277" s="456"/>
      <c r="AK277" s="456"/>
      <c r="AL277" s="456"/>
      <c r="AM277" s="456"/>
      <c r="AN277" s="456"/>
      <c r="AO277" s="456"/>
      <c r="AP277" s="456"/>
      <c r="AQ277" s="456"/>
      <c r="AR277" s="456"/>
      <c r="AS277" s="456"/>
      <c r="AT277" s="456"/>
      <c r="AU277" s="456"/>
      <c r="AV277" s="456"/>
      <c r="AW277" s="456"/>
      <c r="AX277" s="456"/>
      <c r="AY277" s="456"/>
      <c r="AZ277" s="456"/>
      <c r="BA277" s="456"/>
      <c r="BB277" s="456"/>
      <c r="BC277" s="456"/>
      <c r="BD277" s="456"/>
      <c r="BE277" s="456"/>
      <c r="BF277" s="456"/>
      <c r="BG277" s="456"/>
      <c r="BH277" s="456"/>
      <c r="BI277" s="456"/>
      <c r="BJ277" s="456"/>
      <c r="BK277" s="456"/>
      <c r="BL277" s="456"/>
      <c r="BM277" s="456"/>
      <c r="BN277" s="456"/>
      <c r="BO277" s="456"/>
      <c r="BP277" s="456"/>
      <c r="BQ277" s="456"/>
      <c r="BR277" s="456"/>
      <c r="BS277" s="456"/>
      <c r="BT277" s="456"/>
      <c r="BU277" s="456"/>
      <c r="BV277" s="456"/>
      <c r="BW277" s="456"/>
      <c r="BX277" s="456"/>
      <c r="BY277" s="456"/>
      <c r="BZ277" s="456"/>
      <c r="CA277" s="456"/>
      <c r="CB277" s="456"/>
      <c r="CC277" s="456"/>
      <c r="CD277" s="456"/>
      <c r="CE277" s="456"/>
      <c r="CF277" s="456"/>
      <c r="CG277" s="456"/>
      <c r="CH277" s="456"/>
      <c r="CI277" s="456"/>
      <c r="CJ277" s="456"/>
      <c r="CK277" s="456"/>
      <c r="CL277" s="456"/>
      <c r="CM277" s="456"/>
      <c r="CN277" s="456"/>
      <c r="CO277" s="456"/>
      <c r="CP277" s="456"/>
      <c r="CQ277" s="456"/>
      <c r="CR277" s="456"/>
      <c r="CS277" s="456"/>
      <c r="CT277" s="456"/>
      <c r="CU277" s="456"/>
      <c r="CV277" s="456"/>
      <c r="CW277" s="456"/>
      <c r="CX277" s="456"/>
      <c r="CY277" s="456"/>
      <c r="CZ277" s="456"/>
      <c r="DA277" s="456"/>
      <c r="DB277" s="456"/>
      <c r="DC277" s="456"/>
      <c r="DD277" s="456"/>
      <c r="DE277" s="456"/>
      <c r="DF277" s="456"/>
      <c r="DG277" s="456"/>
      <c r="DH277" s="456"/>
      <c r="DI277" s="456"/>
      <c r="DJ277" s="456"/>
      <c r="DK277" s="456"/>
      <c r="DL277" s="456"/>
      <c r="DM277" s="456"/>
      <c r="DN277" s="456"/>
      <c r="DO277" s="456"/>
      <c r="DP277" s="456"/>
      <c r="DQ277" s="456"/>
      <c r="DR277" s="456"/>
      <c r="DS277" s="456"/>
      <c r="DT277" s="456"/>
      <c r="DU277" s="456"/>
      <c r="DV277" s="456"/>
      <c r="DW277" s="456"/>
      <c r="DX277" s="456"/>
      <c r="DY277" s="456"/>
      <c r="DZ277" s="456"/>
      <c r="EA277" s="456"/>
      <c r="EB277" s="456"/>
      <c r="EC277" s="456"/>
      <c r="ED277" s="456"/>
      <c r="EE277" s="456"/>
      <c r="EF277" s="456"/>
      <c r="EG277" s="456"/>
      <c r="EH277" s="456"/>
      <c r="EI277" s="456"/>
      <c r="EJ277" s="456"/>
      <c r="EK277" s="456"/>
      <c r="EL277" s="456"/>
      <c r="EM277" s="456"/>
      <c r="EN277" s="456"/>
      <c r="EO277" s="456"/>
      <c r="EP277" s="456"/>
      <c r="EQ277" s="456"/>
      <c r="ER277" s="456"/>
      <c r="ES277" s="456"/>
      <c r="ET277" s="456"/>
      <c r="EU277" s="456"/>
      <c r="EV277" s="456"/>
      <c r="EW277" s="456"/>
      <c r="EX277" s="456"/>
      <c r="EY277" s="456"/>
      <c r="EZ277" s="456"/>
      <c r="FA277" s="456"/>
      <c r="FB277" s="456"/>
      <c r="FC277" s="456"/>
      <c r="FD277" s="456"/>
      <c r="FE277" s="456"/>
      <c r="FF277" s="456"/>
      <c r="FG277" s="456"/>
      <c r="FH277" s="456"/>
      <c r="FI277" s="456"/>
      <c r="FJ277" s="456"/>
      <c r="FK277" s="456"/>
      <c r="FL277" s="456"/>
      <c r="FM277" s="456"/>
      <c r="FN277" s="456"/>
      <c r="FO277" s="456"/>
      <c r="FP277" s="456"/>
      <c r="FQ277" s="456"/>
      <c r="FR277" s="456"/>
      <c r="FS277" s="456"/>
      <c r="FT277" s="456"/>
      <c r="FU277" s="456"/>
      <c r="FV277" s="456"/>
      <c r="FW277" s="456"/>
      <c r="FX277" s="456"/>
      <c r="FY277" s="456"/>
      <c r="FZ277" s="456"/>
      <c r="GA277" s="456"/>
      <c r="GB277" s="456"/>
      <c r="GC277" s="456"/>
      <c r="GD277" s="456"/>
      <c r="GE277" s="456"/>
      <c r="GF277" s="456"/>
      <c r="GG277" s="456"/>
      <c r="GH277" s="456"/>
      <c r="GI277" s="456"/>
      <c r="GJ277" s="456"/>
      <c r="GK277" s="456"/>
      <c r="GL277" s="456"/>
      <c r="GM277" s="456"/>
      <c r="GN277" s="456"/>
      <c r="GO277" s="456"/>
      <c r="GP277" s="456"/>
      <c r="GQ277" s="456"/>
      <c r="GR277" s="456"/>
      <c r="GS277" s="456"/>
      <c r="GT277" s="456"/>
      <c r="GU277" s="456"/>
      <c r="GV277" s="456"/>
      <c r="GW277" s="456"/>
      <c r="GX277" s="456"/>
      <c r="GY277" s="456"/>
      <c r="GZ277" s="456"/>
      <c r="HA277" s="456"/>
      <c r="HB277" s="456"/>
      <c r="HC277" s="456"/>
      <c r="HD277" s="456"/>
      <c r="HE277" s="456"/>
      <c r="HF277" s="456"/>
      <c r="HG277" s="456"/>
      <c r="HH277" s="456"/>
      <c r="HI277" s="456"/>
      <c r="HJ277" s="456"/>
      <c r="HK277" s="456"/>
      <c r="HL277" s="456"/>
      <c r="HM277" s="456"/>
      <c r="HN277" s="456"/>
      <c r="HO277" s="456"/>
      <c r="HP277" s="456"/>
      <c r="HQ277" s="456"/>
      <c r="HR277" s="456"/>
      <c r="HS277" s="456"/>
      <c r="HT277" s="456"/>
      <c r="HU277" s="456"/>
      <c r="HV277" s="456"/>
      <c r="HW277" s="456"/>
      <c r="HX277" s="456"/>
      <c r="HY277" s="456"/>
      <c r="HZ277" s="456"/>
      <c r="IA277" s="456"/>
      <c r="IB277" s="456"/>
      <c r="IC277" s="456"/>
      <c r="ID277" s="456"/>
      <c r="IE277" s="456"/>
      <c r="IF277" s="456"/>
      <c r="IG277" s="456"/>
      <c r="IH277" s="456"/>
      <c r="II277" s="456"/>
      <c r="IJ277" s="456"/>
      <c r="IK277" s="456"/>
      <c r="IL277" s="456"/>
      <c r="IM277" s="456"/>
    </row>
    <row r="278" spans="6:247" x14ac:dyDescent="0.2">
      <c r="F278" s="456"/>
      <c r="G278" s="456"/>
      <c r="H278" s="456"/>
      <c r="I278" s="456"/>
      <c r="J278" s="456"/>
      <c r="K278" s="456"/>
      <c r="L278" s="456"/>
      <c r="M278" s="456"/>
      <c r="N278" s="456"/>
      <c r="O278" s="456"/>
      <c r="P278" s="456"/>
      <c r="Q278" s="456"/>
      <c r="R278" s="456"/>
      <c r="S278" s="456"/>
      <c r="T278" s="456"/>
      <c r="U278" s="456"/>
      <c r="V278" s="456"/>
      <c r="W278" s="456"/>
      <c r="X278" s="456"/>
      <c r="Y278" s="456"/>
      <c r="Z278" s="456"/>
      <c r="AA278" s="456"/>
      <c r="AB278" s="456"/>
      <c r="AC278" s="456"/>
      <c r="AD278" s="456"/>
      <c r="AE278" s="456"/>
      <c r="AF278" s="456"/>
      <c r="AG278" s="456"/>
      <c r="AH278" s="456"/>
      <c r="AI278" s="456"/>
      <c r="AJ278" s="456"/>
      <c r="AK278" s="456"/>
      <c r="AL278" s="456"/>
      <c r="AM278" s="456"/>
      <c r="AN278" s="456"/>
      <c r="AO278" s="456"/>
      <c r="AP278" s="456"/>
      <c r="AQ278" s="456"/>
      <c r="AR278" s="456"/>
      <c r="AS278" s="456"/>
      <c r="AT278" s="456"/>
      <c r="AU278" s="456"/>
      <c r="AV278" s="456"/>
      <c r="AW278" s="456"/>
      <c r="AX278" s="456"/>
      <c r="AY278" s="456"/>
      <c r="AZ278" s="456"/>
      <c r="BA278" s="456"/>
      <c r="BB278" s="456"/>
      <c r="BC278" s="456"/>
      <c r="BD278" s="456"/>
      <c r="BE278" s="456"/>
      <c r="BF278" s="456"/>
      <c r="BG278" s="456"/>
      <c r="BH278" s="456"/>
      <c r="BI278" s="456"/>
      <c r="BJ278" s="456"/>
      <c r="BK278" s="456"/>
      <c r="BL278" s="456"/>
      <c r="BM278" s="456"/>
      <c r="BN278" s="456"/>
      <c r="BO278" s="456"/>
      <c r="BP278" s="456"/>
      <c r="BQ278" s="456"/>
      <c r="BR278" s="456"/>
      <c r="BS278" s="456"/>
      <c r="BT278" s="456"/>
      <c r="BU278" s="456"/>
      <c r="BV278" s="456"/>
      <c r="BW278" s="456"/>
      <c r="BX278" s="456"/>
      <c r="BY278" s="456"/>
      <c r="BZ278" s="456"/>
      <c r="CA278" s="456"/>
      <c r="CB278" s="456"/>
      <c r="CC278" s="456"/>
      <c r="CD278" s="456"/>
      <c r="CE278" s="456"/>
      <c r="CF278" s="456"/>
      <c r="CG278" s="456"/>
      <c r="CH278" s="456"/>
      <c r="CI278" s="456"/>
      <c r="CJ278" s="456"/>
      <c r="CK278" s="456"/>
      <c r="CL278" s="456"/>
      <c r="CM278" s="456"/>
      <c r="CN278" s="456"/>
      <c r="CO278" s="456"/>
      <c r="CP278" s="456"/>
      <c r="CQ278" s="456"/>
      <c r="CR278" s="456"/>
      <c r="CS278" s="456"/>
      <c r="CT278" s="456"/>
      <c r="CU278" s="456"/>
      <c r="CV278" s="456"/>
      <c r="CW278" s="456"/>
      <c r="CX278" s="456"/>
      <c r="CY278" s="456"/>
      <c r="CZ278" s="456"/>
      <c r="DA278" s="456"/>
      <c r="DB278" s="456"/>
      <c r="DC278" s="456"/>
      <c r="DD278" s="456"/>
      <c r="DE278" s="456"/>
      <c r="DF278" s="456"/>
      <c r="DG278" s="456"/>
      <c r="DH278" s="456"/>
      <c r="DI278" s="456"/>
      <c r="DJ278" s="456"/>
      <c r="DK278" s="456"/>
      <c r="DL278" s="456"/>
      <c r="DM278" s="456"/>
      <c r="DN278" s="456"/>
      <c r="DO278" s="456"/>
      <c r="DP278" s="456"/>
      <c r="DQ278" s="456"/>
      <c r="DR278" s="456"/>
      <c r="DS278" s="456"/>
      <c r="DT278" s="456"/>
      <c r="DU278" s="456"/>
      <c r="DV278" s="456"/>
      <c r="DW278" s="456"/>
      <c r="DX278" s="456"/>
      <c r="DY278" s="456"/>
      <c r="DZ278" s="456"/>
      <c r="EA278" s="456"/>
      <c r="EB278" s="456"/>
      <c r="EC278" s="456"/>
      <c r="ED278" s="456"/>
      <c r="EE278" s="456"/>
      <c r="EF278" s="456"/>
      <c r="EG278" s="456"/>
      <c r="EH278" s="456"/>
      <c r="EI278" s="456"/>
      <c r="EJ278" s="456"/>
      <c r="EK278" s="456"/>
      <c r="EL278" s="456"/>
      <c r="EM278" s="456"/>
      <c r="EN278" s="456"/>
      <c r="EO278" s="456"/>
      <c r="EP278" s="456"/>
      <c r="EQ278" s="456"/>
      <c r="ER278" s="456"/>
      <c r="ES278" s="456"/>
      <c r="ET278" s="456"/>
      <c r="EU278" s="456"/>
      <c r="EV278" s="456"/>
      <c r="EW278" s="456"/>
      <c r="EX278" s="456"/>
      <c r="EY278" s="456"/>
      <c r="EZ278" s="456"/>
      <c r="FA278" s="456"/>
      <c r="FB278" s="456"/>
      <c r="FC278" s="456"/>
      <c r="FD278" s="456"/>
      <c r="FE278" s="456"/>
      <c r="FF278" s="456"/>
      <c r="FG278" s="456"/>
      <c r="FH278" s="456"/>
      <c r="FI278" s="456"/>
      <c r="FJ278" s="456"/>
      <c r="FK278" s="456"/>
      <c r="FL278" s="456"/>
      <c r="FM278" s="456"/>
      <c r="FN278" s="456"/>
      <c r="FO278" s="456"/>
      <c r="FP278" s="456"/>
      <c r="FQ278" s="456"/>
      <c r="FR278" s="456"/>
      <c r="FS278" s="456"/>
      <c r="FT278" s="456"/>
      <c r="FU278" s="456"/>
      <c r="FV278" s="456"/>
      <c r="FW278" s="456"/>
      <c r="FX278" s="456"/>
      <c r="FY278" s="456"/>
      <c r="FZ278" s="456"/>
      <c r="GA278" s="456"/>
      <c r="GB278" s="456"/>
      <c r="GC278" s="456"/>
      <c r="GD278" s="456"/>
      <c r="GE278" s="456"/>
      <c r="GF278" s="456"/>
      <c r="GG278" s="456"/>
      <c r="GH278" s="456"/>
      <c r="GI278" s="456"/>
      <c r="GJ278" s="456"/>
      <c r="GK278" s="456"/>
      <c r="GL278" s="456"/>
      <c r="GM278" s="456"/>
      <c r="GN278" s="456"/>
      <c r="GO278" s="456"/>
      <c r="GP278" s="456"/>
      <c r="GQ278" s="456"/>
      <c r="GR278" s="456"/>
      <c r="GS278" s="456"/>
      <c r="GT278" s="456"/>
      <c r="GU278" s="456"/>
      <c r="GV278" s="456"/>
      <c r="GW278" s="456"/>
      <c r="GX278" s="456"/>
      <c r="GY278" s="456"/>
      <c r="GZ278" s="456"/>
      <c r="HA278" s="456"/>
      <c r="HB278" s="456"/>
      <c r="HC278" s="456"/>
      <c r="HD278" s="456"/>
      <c r="HE278" s="456"/>
      <c r="HF278" s="456"/>
      <c r="HG278" s="456"/>
      <c r="HH278" s="456"/>
      <c r="HI278" s="456"/>
      <c r="HJ278" s="456"/>
      <c r="HK278" s="456"/>
      <c r="HL278" s="456"/>
      <c r="HM278" s="456"/>
      <c r="HN278" s="456"/>
      <c r="HO278" s="456"/>
      <c r="HP278" s="456"/>
      <c r="HQ278" s="456"/>
      <c r="HR278" s="456"/>
      <c r="HS278" s="456"/>
      <c r="HT278" s="456"/>
      <c r="HU278" s="456"/>
      <c r="HV278" s="456"/>
      <c r="HW278" s="456"/>
      <c r="HX278" s="456"/>
      <c r="HY278" s="456"/>
      <c r="HZ278" s="456"/>
      <c r="IA278" s="456"/>
      <c r="IB278" s="456"/>
      <c r="IC278" s="456"/>
      <c r="ID278" s="456"/>
      <c r="IE278" s="456"/>
      <c r="IF278" s="456"/>
      <c r="IG278" s="456"/>
      <c r="IH278" s="456"/>
      <c r="II278" s="456"/>
      <c r="IJ278" s="456"/>
      <c r="IK278" s="456"/>
      <c r="IL278" s="456"/>
      <c r="IM278" s="456"/>
    </row>
    <row r="279" spans="6:247" x14ac:dyDescent="0.2">
      <c r="F279" s="456"/>
      <c r="G279" s="456"/>
      <c r="H279" s="456"/>
      <c r="I279" s="456"/>
      <c r="J279" s="456"/>
      <c r="K279" s="456"/>
      <c r="L279" s="456"/>
      <c r="M279" s="456"/>
      <c r="N279" s="456"/>
      <c r="O279" s="456"/>
      <c r="P279" s="456"/>
      <c r="Q279" s="456"/>
      <c r="R279" s="456"/>
      <c r="S279" s="456"/>
      <c r="T279" s="456"/>
      <c r="U279" s="456"/>
      <c r="V279" s="456"/>
      <c r="W279" s="456"/>
      <c r="X279" s="456"/>
      <c r="Y279" s="456"/>
      <c r="Z279" s="456"/>
      <c r="AA279" s="456"/>
      <c r="AB279" s="456"/>
      <c r="AC279" s="456"/>
      <c r="AD279" s="456"/>
      <c r="AE279" s="456"/>
      <c r="AF279" s="456"/>
      <c r="AG279" s="456"/>
      <c r="AH279" s="456"/>
      <c r="AI279" s="456"/>
      <c r="AJ279" s="456"/>
      <c r="AK279" s="456"/>
      <c r="AL279" s="456"/>
      <c r="AM279" s="456"/>
      <c r="AN279" s="456"/>
      <c r="AO279" s="456"/>
      <c r="AP279" s="456"/>
      <c r="AQ279" s="456"/>
      <c r="AR279" s="456"/>
      <c r="AS279" s="456"/>
      <c r="AT279" s="456"/>
      <c r="AU279" s="456"/>
      <c r="AV279" s="456"/>
      <c r="AW279" s="456"/>
      <c r="AX279" s="456"/>
      <c r="AY279" s="456"/>
      <c r="AZ279" s="456"/>
      <c r="BA279" s="456"/>
      <c r="BB279" s="456"/>
      <c r="BC279" s="456"/>
      <c r="BD279" s="456"/>
      <c r="BE279" s="456"/>
      <c r="BF279" s="456"/>
      <c r="BG279" s="456"/>
      <c r="BH279" s="456"/>
      <c r="BI279" s="456"/>
      <c r="BJ279" s="456"/>
      <c r="BK279" s="456"/>
      <c r="BL279" s="456"/>
      <c r="BM279" s="456"/>
      <c r="BN279" s="456"/>
      <c r="BO279" s="456"/>
      <c r="BP279" s="456"/>
      <c r="BQ279" s="456"/>
      <c r="BR279" s="456"/>
      <c r="BS279" s="456"/>
      <c r="BT279" s="456"/>
      <c r="BU279" s="456"/>
      <c r="BV279" s="456"/>
      <c r="BW279" s="456"/>
      <c r="BX279" s="456"/>
      <c r="BY279" s="456"/>
      <c r="BZ279" s="456"/>
      <c r="CA279" s="456"/>
      <c r="CB279" s="456"/>
      <c r="CC279" s="456"/>
      <c r="CD279" s="456"/>
      <c r="CE279" s="456"/>
      <c r="CF279" s="456"/>
      <c r="CG279" s="456"/>
      <c r="CH279" s="456"/>
      <c r="CI279" s="456"/>
      <c r="CJ279" s="456"/>
      <c r="CK279" s="456"/>
      <c r="CL279" s="456"/>
      <c r="CM279" s="456"/>
      <c r="CN279" s="456"/>
      <c r="CO279" s="456"/>
      <c r="CP279" s="456"/>
      <c r="CQ279" s="456"/>
      <c r="CR279" s="456"/>
      <c r="CS279" s="456"/>
      <c r="CT279" s="456"/>
      <c r="CU279" s="456"/>
      <c r="CV279" s="456"/>
      <c r="CW279" s="456"/>
      <c r="CX279" s="456"/>
      <c r="CY279" s="456"/>
      <c r="CZ279" s="456"/>
      <c r="DA279" s="456"/>
      <c r="DB279" s="456"/>
      <c r="DC279" s="456"/>
      <c r="DD279" s="456"/>
      <c r="DE279" s="456"/>
      <c r="DF279" s="456"/>
      <c r="DG279" s="456"/>
      <c r="DH279" s="456"/>
      <c r="DI279" s="456"/>
      <c r="DJ279" s="456"/>
      <c r="DK279" s="456"/>
      <c r="DL279" s="456"/>
      <c r="DM279" s="456"/>
      <c r="DN279" s="456"/>
      <c r="DO279" s="456"/>
      <c r="DP279" s="456"/>
      <c r="DQ279" s="456"/>
      <c r="DR279" s="456"/>
      <c r="DS279" s="456"/>
      <c r="DT279" s="456"/>
      <c r="DU279" s="456"/>
      <c r="DV279" s="456"/>
      <c r="DW279" s="456"/>
      <c r="DX279" s="456"/>
      <c r="DY279" s="456"/>
      <c r="DZ279" s="456"/>
      <c r="EA279" s="456"/>
      <c r="EB279" s="456"/>
      <c r="EC279" s="456"/>
      <c r="ED279" s="456"/>
      <c r="EE279" s="456"/>
      <c r="EF279" s="456"/>
      <c r="EG279" s="456"/>
      <c r="EH279" s="456"/>
      <c r="EI279" s="456"/>
      <c r="EJ279" s="456"/>
      <c r="EK279" s="456"/>
      <c r="EL279" s="456"/>
      <c r="EM279" s="456"/>
      <c r="EN279" s="456"/>
      <c r="EO279" s="456"/>
      <c r="EP279" s="456"/>
      <c r="EQ279" s="456"/>
      <c r="ER279" s="456"/>
      <c r="ES279" s="456"/>
      <c r="ET279" s="456"/>
      <c r="EU279" s="456"/>
      <c r="EV279" s="456"/>
      <c r="EW279" s="456"/>
      <c r="EX279" s="456"/>
      <c r="EY279" s="456"/>
      <c r="EZ279" s="456"/>
      <c r="FA279" s="456"/>
      <c r="FB279" s="456"/>
      <c r="FC279" s="456"/>
      <c r="FD279" s="456"/>
      <c r="FE279" s="456"/>
      <c r="FF279" s="456"/>
      <c r="FG279" s="456"/>
      <c r="FH279" s="456"/>
      <c r="FI279" s="456"/>
      <c r="FJ279" s="456"/>
      <c r="FK279" s="456"/>
      <c r="FL279" s="456"/>
      <c r="FM279" s="456"/>
      <c r="FN279" s="456"/>
      <c r="FO279" s="456"/>
      <c r="FP279" s="456"/>
      <c r="FQ279" s="456"/>
      <c r="FR279" s="456"/>
      <c r="FS279" s="456"/>
      <c r="FT279" s="456"/>
      <c r="FU279" s="456"/>
      <c r="FV279" s="456"/>
      <c r="FW279" s="456"/>
      <c r="FX279" s="456"/>
      <c r="FY279" s="456"/>
      <c r="FZ279" s="456"/>
      <c r="GA279" s="456"/>
      <c r="GB279" s="456"/>
      <c r="GC279" s="456"/>
      <c r="GD279" s="456"/>
      <c r="GE279" s="456"/>
      <c r="GF279" s="456"/>
      <c r="GG279" s="456"/>
      <c r="GH279" s="456"/>
      <c r="GI279" s="456"/>
      <c r="GJ279" s="456"/>
      <c r="GK279" s="456"/>
      <c r="GL279" s="456"/>
      <c r="GM279" s="456"/>
      <c r="GN279" s="456"/>
      <c r="GO279" s="456"/>
      <c r="GP279" s="456"/>
      <c r="GQ279" s="456"/>
      <c r="GR279" s="456"/>
      <c r="GS279" s="456"/>
      <c r="GT279" s="456"/>
      <c r="GU279" s="456"/>
      <c r="GV279" s="456"/>
      <c r="GW279" s="456"/>
      <c r="GX279" s="456"/>
      <c r="GY279" s="456"/>
      <c r="GZ279" s="456"/>
      <c r="HA279" s="456"/>
      <c r="HB279" s="456"/>
      <c r="HC279" s="456"/>
      <c r="HD279" s="456"/>
      <c r="HE279" s="456"/>
      <c r="HF279" s="456"/>
      <c r="HG279" s="456"/>
      <c r="HH279" s="456"/>
      <c r="HI279" s="456"/>
      <c r="HJ279" s="456"/>
      <c r="HK279" s="456"/>
      <c r="HL279" s="456"/>
      <c r="HM279" s="456"/>
      <c r="HN279" s="456"/>
      <c r="HO279" s="456"/>
      <c r="HP279" s="456"/>
      <c r="HQ279" s="456"/>
      <c r="HR279" s="456"/>
      <c r="HS279" s="456"/>
      <c r="HT279" s="456"/>
      <c r="HU279" s="456"/>
      <c r="HV279" s="456"/>
      <c r="HW279" s="456"/>
      <c r="HX279" s="456"/>
      <c r="HY279" s="456"/>
      <c r="HZ279" s="456"/>
      <c r="IA279" s="456"/>
      <c r="IB279" s="456"/>
      <c r="IC279" s="456"/>
      <c r="ID279" s="456"/>
      <c r="IE279" s="456"/>
      <c r="IF279" s="456"/>
      <c r="IG279" s="456"/>
      <c r="IH279" s="456"/>
      <c r="II279" s="456"/>
      <c r="IJ279" s="456"/>
      <c r="IK279" s="456"/>
      <c r="IL279" s="456"/>
      <c r="IM279" s="456"/>
    </row>
    <row r="280" spans="6:247" x14ac:dyDescent="0.2">
      <c r="F280" s="456"/>
      <c r="G280" s="456"/>
      <c r="H280" s="456"/>
      <c r="I280" s="456"/>
      <c r="J280" s="456"/>
      <c r="K280" s="456"/>
      <c r="L280" s="456"/>
      <c r="M280" s="456"/>
      <c r="N280" s="456"/>
      <c r="O280" s="456"/>
      <c r="P280" s="456"/>
      <c r="Q280" s="456"/>
      <c r="R280" s="456"/>
      <c r="S280" s="456"/>
      <c r="T280" s="456"/>
      <c r="U280" s="456"/>
      <c r="V280" s="456"/>
      <c r="W280" s="456"/>
      <c r="X280" s="456"/>
      <c r="Y280" s="456"/>
      <c r="Z280" s="456"/>
      <c r="AA280" s="456"/>
      <c r="AB280" s="456"/>
      <c r="AC280" s="456"/>
      <c r="AD280" s="456"/>
      <c r="AE280" s="456"/>
      <c r="AF280" s="456"/>
      <c r="AG280" s="456"/>
      <c r="AH280" s="456"/>
      <c r="AI280" s="456"/>
      <c r="AJ280" s="456"/>
      <c r="AK280" s="456"/>
      <c r="AL280" s="456"/>
      <c r="AM280" s="456"/>
      <c r="AN280" s="456"/>
      <c r="AO280" s="456"/>
      <c r="AP280" s="456"/>
      <c r="AQ280" s="456"/>
      <c r="AR280" s="456"/>
      <c r="AS280" s="456"/>
      <c r="AT280" s="456"/>
      <c r="AU280" s="456"/>
      <c r="AV280" s="456"/>
      <c r="AW280" s="456"/>
      <c r="AX280" s="456"/>
      <c r="AY280" s="456"/>
      <c r="AZ280" s="456"/>
      <c r="BA280" s="456"/>
      <c r="BB280" s="456"/>
      <c r="BC280" s="456"/>
      <c r="BD280" s="456"/>
      <c r="BE280" s="456"/>
      <c r="BF280" s="456"/>
      <c r="BG280" s="456"/>
      <c r="BH280" s="456"/>
      <c r="BI280" s="456"/>
      <c r="BJ280" s="456"/>
      <c r="BK280" s="456"/>
      <c r="BL280" s="456"/>
      <c r="BM280" s="456"/>
      <c r="BN280" s="456"/>
      <c r="BO280" s="456"/>
      <c r="BP280" s="456"/>
      <c r="BQ280" s="456"/>
      <c r="BR280" s="456"/>
      <c r="BS280" s="456"/>
      <c r="BT280" s="456"/>
      <c r="BU280" s="456"/>
      <c r="BV280" s="456"/>
      <c r="BW280" s="456"/>
      <c r="BX280" s="456"/>
      <c r="BY280" s="456"/>
      <c r="BZ280" s="456"/>
      <c r="CA280" s="456"/>
      <c r="CB280" s="456"/>
      <c r="CC280" s="456"/>
      <c r="CD280" s="456"/>
      <c r="CE280" s="456"/>
      <c r="CF280" s="456"/>
      <c r="CG280" s="456"/>
      <c r="CH280" s="456"/>
      <c r="CI280" s="456"/>
      <c r="CJ280" s="456"/>
      <c r="CK280" s="456"/>
      <c r="CL280" s="456"/>
      <c r="CM280" s="456"/>
      <c r="CN280" s="456"/>
      <c r="CO280" s="456"/>
      <c r="CP280" s="456"/>
      <c r="CQ280" s="456"/>
      <c r="CR280" s="456"/>
      <c r="CS280" s="456"/>
      <c r="CT280" s="456"/>
      <c r="CU280" s="456"/>
      <c r="CV280" s="456"/>
      <c r="CW280" s="456"/>
      <c r="CX280" s="456"/>
      <c r="CY280" s="456"/>
      <c r="CZ280" s="456"/>
      <c r="DA280" s="456"/>
      <c r="DB280" s="456"/>
      <c r="DC280" s="456"/>
      <c r="DD280" s="456"/>
      <c r="DE280" s="456"/>
      <c r="DF280" s="456"/>
      <c r="DG280" s="456"/>
      <c r="DH280" s="456"/>
      <c r="DI280" s="456"/>
      <c r="DJ280" s="456"/>
      <c r="DK280" s="456"/>
      <c r="DL280" s="456"/>
      <c r="DM280" s="456"/>
      <c r="DN280" s="456"/>
      <c r="DO280" s="456"/>
      <c r="DP280" s="456"/>
      <c r="DQ280" s="456"/>
      <c r="DR280" s="456"/>
      <c r="DS280" s="456"/>
      <c r="DT280" s="456"/>
      <c r="DU280" s="456"/>
      <c r="DV280" s="456"/>
      <c r="DW280" s="456"/>
      <c r="DX280" s="456"/>
      <c r="DY280" s="456"/>
      <c r="DZ280" s="456"/>
      <c r="EA280" s="456"/>
      <c r="EB280" s="456"/>
      <c r="EC280" s="456"/>
      <c r="ED280" s="456"/>
      <c r="EE280" s="456"/>
      <c r="EF280" s="456"/>
      <c r="EG280" s="456"/>
      <c r="EH280" s="456"/>
      <c r="EI280" s="456"/>
      <c r="EJ280" s="456"/>
      <c r="EK280" s="456"/>
      <c r="EL280" s="456"/>
      <c r="EM280" s="456"/>
      <c r="EN280" s="456"/>
      <c r="EO280" s="456"/>
      <c r="EP280" s="456"/>
      <c r="EQ280" s="456"/>
      <c r="ER280" s="456"/>
      <c r="ES280" s="456"/>
      <c r="ET280" s="456"/>
      <c r="EU280" s="456"/>
      <c r="EV280" s="456"/>
      <c r="EW280" s="456"/>
      <c r="EX280" s="456"/>
      <c r="EY280" s="456"/>
      <c r="EZ280" s="456"/>
      <c r="FA280" s="456"/>
      <c r="FB280" s="456"/>
      <c r="FC280" s="456"/>
      <c r="FD280" s="456"/>
      <c r="FE280" s="456"/>
      <c r="FF280" s="456"/>
      <c r="FG280" s="456"/>
      <c r="FH280" s="456"/>
      <c r="FI280" s="456"/>
      <c r="FJ280" s="456"/>
      <c r="FK280" s="456"/>
      <c r="FL280" s="456"/>
      <c r="FM280" s="456"/>
      <c r="FN280" s="456"/>
      <c r="FO280" s="456"/>
      <c r="FP280" s="456"/>
      <c r="FQ280" s="456"/>
      <c r="FR280" s="456"/>
      <c r="FS280" s="456"/>
      <c r="FT280" s="456"/>
      <c r="FU280" s="456"/>
      <c r="FV280" s="456"/>
      <c r="FW280" s="456"/>
      <c r="FX280" s="456"/>
      <c r="FY280" s="456"/>
      <c r="FZ280" s="456"/>
      <c r="GA280" s="456"/>
      <c r="GB280" s="456"/>
      <c r="GC280" s="456"/>
      <c r="GD280" s="456"/>
      <c r="GE280" s="456"/>
      <c r="GF280" s="456"/>
      <c r="GG280" s="456"/>
      <c r="GH280" s="456"/>
      <c r="GI280" s="456"/>
      <c r="GJ280" s="456"/>
      <c r="GK280" s="456"/>
      <c r="GL280" s="456"/>
      <c r="GM280" s="456"/>
      <c r="GN280" s="456"/>
      <c r="GO280" s="456"/>
      <c r="GP280" s="456"/>
      <c r="GQ280" s="456"/>
      <c r="GR280" s="456"/>
      <c r="GS280" s="456"/>
      <c r="GT280" s="456"/>
      <c r="GU280" s="456"/>
      <c r="GV280" s="456"/>
      <c r="GW280" s="456"/>
      <c r="GX280" s="456"/>
      <c r="GY280" s="456"/>
      <c r="GZ280" s="456"/>
      <c r="HA280" s="456"/>
      <c r="HB280" s="456"/>
      <c r="HC280" s="456"/>
      <c r="HD280" s="456"/>
      <c r="HE280" s="456"/>
      <c r="HF280" s="456"/>
      <c r="HG280" s="456"/>
      <c r="HH280" s="456"/>
      <c r="HI280" s="456"/>
      <c r="HJ280" s="456"/>
      <c r="HK280" s="456"/>
      <c r="HL280" s="456"/>
      <c r="HM280" s="456"/>
      <c r="HN280" s="456"/>
      <c r="HO280" s="456"/>
      <c r="HP280" s="456"/>
      <c r="HQ280" s="456"/>
      <c r="HR280" s="456"/>
      <c r="HS280" s="456"/>
      <c r="HT280" s="456"/>
      <c r="HU280" s="456"/>
      <c r="HV280" s="456"/>
      <c r="HW280" s="456"/>
      <c r="HX280" s="456"/>
      <c r="HY280" s="456"/>
      <c r="HZ280" s="456"/>
      <c r="IA280" s="456"/>
      <c r="IB280" s="456"/>
      <c r="IC280" s="456"/>
      <c r="ID280" s="456"/>
      <c r="IE280" s="456"/>
      <c r="IF280" s="456"/>
      <c r="IG280" s="456"/>
      <c r="IH280" s="456"/>
      <c r="II280" s="456"/>
      <c r="IJ280" s="456"/>
      <c r="IK280" s="456"/>
      <c r="IL280" s="456"/>
      <c r="IM280" s="456"/>
    </row>
    <row r="281" spans="6:247" x14ac:dyDescent="0.2">
      <c r="F281" s="456"/>
      <c r="G281" s="456"/>
      <c r="H281" s="456"/>
      <c r="I281" s="456"/>
      <c r="J281" s="456"/>
      <c r="K281" s="456"/>
      <c r="L281" s="456"/>
      <c r="M281" s="456"/>
      <c r="N281" s="456"/>
      <c r="O281" s="456"/>
      <c r="P281" s="456"/>
      <c r="Q281" s="456"/>
      <c r="R281" s="456"/>
      <c r="S281" s="456"/>
      <c r="T281" s="456"/>
      <c r="U281" s="456"/>
      <c r="V281" s="456"/>
      <c r="W281" s="456"/>
      <c r="X281" s="456"/>
      <c r="Y281" s="456"/>
      <c r="Z281" s="456"/>
      <c r="AA281" s="456"/>
      <c r="AB281" s="456"/>
      <c r="AC281" s="456"/>
      <c r="AD281" s="456"/>
      <c r="AE281" s="456"/>
      <c r="AF281" s="456"/>
      <c r="AG281" s="456"/>
      <c r="AH281" s="456"/>
      <c r="AI281" s="456"/>
      <c r="AJ281" s="456"/>
      <c r="AK281" s="456"/>
      <c r="AL281" s="456"/>
      <c r="AM281" s="456"/>
      <c r="AN281" s="456"/>
      <c r="AO281" s="456"/>
      <c r="AP281" s="456"/>
      <c r="AQ281" s="456"/>
      <c r="AR281" s="456"/>
      <c r="AS281" s="456"/>
      <c r="AT281" s="456"/>
      <c r="AU281" s="456"/>
      <c r="AV281" s="456"/>
      <c r="AW281" s="456"/>
      <c r="AX281" s="456"/>
      <c r="AY281" s="456"/>
      <c r="AZ281" s="456"/>
      <c r="BA281" s="456"/>
      <c r="BB281" s="456"/>
      <c r="BC281" s="456"/>
      <c r="BD281" s="456"/>
      <c r="BE281" s="456"/>
      <c r="BF281" s="456"/>
      <c r="BG281" s="456"/>
      <c r="BH281" s="456"/>
      <c r="BI281" s="456"/>
      <c r="BJ281" s="456"/>
      <c r="BK281" s="456"/>
      <c r="BL281" s="456"/>
      <c r="BM281" s="456"/>
      <c r="BN281" s="456"/>
      <c r="BO281" s="456"/>
      <c r="BP281" s="456"/>
      <c r="BQ281" s="456"/>
      <c r="BR281" s="456"/>
      <c r="BS281" s="456"/>
      <c r="BT281" s="456"/>
      <c r="BU281" s="456"/>
      <c r="BV281" s="456"/>
      <c r="BW281" s="456"/>
      <c r="BX281" s="456"/>
      <c r="BY281" s="456"/>
      <c r="BZ281" s="456"/>
      <c r="CA281" s="456"/>
      <c r="CB281" s="456"/>
      <c r="CC281" s="456"/>
      <c r="CD281" s="456"/>
      <c r="CE281" s="456"/>
      <c r="CF281" s="456"/>
      <c r="CG281" s="456"/>
      <c r="CH281" s="456"/>
      <c r="CI281" s="456"/>
      <c r="CJ281" s="456"/>
      <c r="CK281" s="456"/>
      <c r="CL281" s="456"/>
      <c r="CM281" s="456"/>
      <c r="CN281" s="456"/>
      <c r="CO281" s="456"/>
      <c r="CP281" s="456"/>
      <c r="CQ281" s="456"/>
      <c r="CR281" s="456"/>
      <c r="CS281" s="456"/>
      <c r="CT281" s="456"/>
      <c r="CU281" s="456"/>
      <c r="CV281" s="456"/>
      <c r="CW281" s="456"/>
      <c r="CX281" s="456"/>
      <c r="CY281" s="456"/>
      <c r="CZ281" s="456"/>
      <c r="DA281" s="456"/>
      <c r="DB281" s="456"/>
      <c r="DC281" s="456"/>
      <c r="DD281" s="456"/>
      <c r="DE281" s="456"/>
      <c r="DF281" s="456"/>
      <c r="DG281" s="456"/>
      <c r="DH281" s="456"/>
      <c r="DI281" s="456"/>
      <c r="DJ281" s="456"/>
      <c r="DK281" s="456"/>
      <c r="DL281" s="456"/>
      <c r="DM281" s="456"/>
      <c r="DN281" s="456"/>
      <c r="DO281" s="456"/>
      <c r="DP281" s="456"/>
      <c r="DQ281" s="456"/>
      <c r="DR281" s="456"/>
      <c r="DS281" s="456"/>
      <c r="DT281" s="456"/>
      <c r="DU281" s="456"/>
      <c r="DV281" s="456"/>
      <c r="DW281" s="456"/>
      <c r="DX281" s="456"/>
      <c r="DY281" s="456"/>
      <c r="DZ281" s="456"/>
      <c r="EA281" s="456"/>
      <c r="EB281" s="456"/>
      <c r="EC281" s="456"/>
      <c r="ED281" s="456"/>
      <c r="EE281" s="456"/>
      <c r="EF281" s="456"/>
      <c r="EG281" s="456"/>
      <c r="EH281" s="456"/>
      <c r="EI281" s="456"/>
      <c r="EJ281" s="456"/>
      <c r="EK281" s="456"/>
      <c r="EL281" s="456"/>
      <c r="EM281" s="456"/>
      <c r="EN281" s="456"/>
      <c r="EO281" s="456"/>
      <c r="EP281" s="456"/>
      <c r="EQ281" s="456"/>
      <c r="ER281" s="456"/>
      <c r="ES281" s="456"/>
      <c r="ET281" s="456"/>
      <c r="EU281" s="456"/>
      <c r="EV281" s="456"/>
      <c r="EW281" s="456"/>
      <c r="EX281" s="456"/>
      <c r="EY281" s="456"/>
      <c r="EZ281" s="456"/>
      <c r="FA281" s="456"/>
      <c r="FB281" s="456"/>
      <c r="FC281" s="456"/>
      <c r="FD281" s="456"/>
      <c r="FE281" s="456"/>
      <c r="FF281" s="456"/>
      <c r="FG281" s="456"/>
      <c r="FH281" s="456"/>
      <c r="FI281" s="456"/>
      <c r="FJ281" s="456"/>
      <c r="FK281" s="456"/>
      <c r="FL281" s="456"/>
      <c r="FM281" s="456"/>
      <c r="FN281" s="456"/>
      <c r="FO281" s="456"/>
      <c r="FP281" s="456"/>
      <c r="FQ281" s="456"/>
      <c r="FR281" s="456"/>
      <c r="FS281" s="456"/>
      <c r="FT281" s="456"/>
      <c r="FU281" s="456"/>
      <c r="FV281" s="456"/>
      <c r="FW281" s="456"/>
      <c r="FX281" s="456"/>
      <c r="FY281" s="456"/>
      <c r="FZ281" s="456"/>
      <c r="GA281" s="456"/>
      <c r="GB281" s="456"/>
      <c r="GC281" s="456"/>
      <c r="GD281" s="456"/>
      <c r="GE281" s="456"/>
      <c r="GF281" s="456"/>
      <c r="GG281" s="456"/>
      <c r="GH281" s="456"/>
      <c r="GI281" s="456"/>
      <c r="GJ281" s="456"/>
      <c r="GK281" s="456"/>
      <c r="GL281" s="456"/>
      <c r="GM281" s="456"/>
      <c r="GN281" s="456"/>
      <c r="GO281" s="456"/>
      <c r="GP281" s="456"/>
      <c r="GQ281" s="456"/>
      <c r="GR281" s="456"/>
      <c r="GS281" s="456"/>
      <c r="GT281" s="456"/>
      <c r="GU281" s="456"/>
      <c r="GV281" s="456"/>
      <c r="GW281" s="456"/>
      <c r="GX281" s="456"/>
      <c r="GY281" s="456"/>
      <c r="GZ281" s="456"/>
      <c r="HA281" s="456"/>
      <c r="HB281" s="456"/>
      <c r="HC281" s="456"/>
      <c r="HD281" s="456"/>
      <c r="HE281" s="456"/>
      <c r="HF281" s="456"/>
      <c r="HG281" s="456"/>
      <c r="HH281" s="456"/>
      <c r="HI281" s="456"/>
      <c r="HJ281" s="456"/>
      <c r="HK281" s="456"/>
      <c r="HL281" s="456"/>
      <c r="HM281" s="456"/>
      <c r="HN281" s="456"/>
      <c r="HO281" s="456"/>
      <c r="HP281" s="456"/>
      <c r="HQ281" s="456"/>
      <c r="HR281" s="456"/>
      <c r="HS281" s="456"/>
      <c r="HT281" s="456"/>
      <c r="HU281" s="456"/>
      <c r="HV281" s="456"/>
      <c r="HW281" s="456"/>
      <c r="HX281" s="456"/>
      <c r="HY281" s="456"/>
      <c r="HZ281" s="456"/>
      <c r="IA281" s="456"/>
      <c r="IB281" s="456"/>
      <c r="IC281" s="456"/>
      <c r="ID281" s="456"/>
      <c r="IE281" s="456"/>
      <c r="IF281" s="456"/>
      <c r="IG281" s="456"/>
      <c r="IH281" s="456"/>
      <c r="II281" s="456"/>
      <c r="IJ281" s="456"/>
      <c r="IK281" s="456"/>
      <c r="IL281" s="456"/>
      <c r="IM281" s="456"/>
    </row>
    <row r="282" spans="6:247" x14ac:dyDescent="0.2">
      <c r="F282" s="456"/>
      <c r="G282" s="456"/>
      <c r="H282" s="456"/>
      <c r="I282" s="456"/>
      <c r="J282" s="456"/>
      <c r="K282" s="456"/>
      <c r="L282" s="456"/>
      <c r="M282" s="456"/>
      <c r="N282" s="456"/>
      <c r="O282" s="456"/>
      <c r="P282" s="456"/>
      <c r="Q282" s="456"/>
      <c r="R282" s="456"/>
      <c r="S282" s="456"/>
      <c r="T282" s="456"/>
      <c r="U282" s="456"/>
      <c r="V282" s="456"/>
      <c r="W282" s="456"/>
      <c r="X282" s="456"/>
      <c r="Y282" s="456"/>
      <c r="Z282" s="456"/>
      <c r="AA282" s="456"/>
      <c r="AB282" s="456"/>
      <c r="AC282" s="456"/>
      <c r="AD282" s="456"/>
      <c r="AE282" s="456"/>
      <c r="AF282" s="456"/>
      <c r="AG282" s="456"/>
      <c r="AH282" s="456"/>
      <c r="AI282" s="456"/>
      <c r="AJ282" s="456"/>
      <c r="AK282" s="456"/>
      <c r="AL282" s="456"/>
      <c r="AM282" s="456"/>
      <c r="AN282" s="456"/>
      <c r="AO282" s="456"/>
      <c r="AP282" s="456"/>
      <c r="AQ282" s="456"/>
      <c r="AR282" s="456"/>
      <c r="AS282" s="456"/>
      <c r="AT282" s="456"/>
      <c r="AU282" s="456"/>
      <c r="AV282" s="456"/>
      <c r="AW282" s="456"/>
      <c r="AX282" s="456"/>
      <c r="AY282" s="456"/>
      <c r="AZ282" s="456"/>
      <c r="BA282" s="456"/>
      <c r="BB282" s="456"/>
      <c r="BC282" s="456"/>
      <c r="BD282" s="456"/>
      <c r="BE282" s="456"/>
      <c r="BF282" s="456"/>
      <c r="BG282" s="456"/>
      <c r="BH282" s="456"/>
      <c r="BI282" s="456"/>
      <c r="BJ282" s="456"/>
      <c r="BK282" s="456"/>
      <c r="BL282" s="456"/>
      <c r="BM282" s="456"/>
      <c r="BN282" s="456"/>
      <c r="BO282" s="456"/>
      <c r="BP282" s="456"/>
      <c r="BQ282" s="456"/>
      <c r="BR282" s="456"/>
      <c r="BS282" s="456"/>
      <c r="BT282" s="456"/>
      <c r="BU282" s="456"/>
      <c r="BV282" s="456"/>
      <c r="BW282" s="456"/>
      <c r="BX282" s="456"/>
      <c r="BY282" s="456"/>
      <c r="BZ282" s="456"/>
      <c r="CA282" s="456"/>
      <c r="CB282" s="456"/>
      <c r="CC282" s="456"/>
      <c r="CD282" s="456"/>
      <c r="CE282" s="456"/>
      <c r="CF282" s="456"/>
      <c r="CG282" s="456"/>
      <c r="CH282" s="456"/>
      <c r="CI282" s="456"/>
      <c r="CJ282" s="456"/>
      <c r="CK282" s="456"/>
      <c r="CL282" s="456"/>
      <c r="CM282" s="456"/>
      <c r="CN282" s="456"/>
      <c r="CO282" s="456"/>
      <c r="CP282" s="456"/>
      <c r="CQ282" s="456"/>
      <c r="CR282" s="456"/>
      <c r="CS282" s="456"/>
      <c r="CT282" s="456"/>
      <c r="CU282" s="456"/>
      <c r="CV282" s="456"/>
      <c r="CW282" s="456"/>
      <c r="CX282" s="456"/>
      <c r="CY282" s="456"/>
      <c r="CZ282" s="456"/>
      <c r="DA282" s="456"/>
      <c r="DB282" s="456"/>
      <c r="DC282" s="456"/>
      <c r="DD282" s="456"/>
      <c r="DE282" s="456"/>
      <c r="DF282" s="456"/>
      <c r="DG282" s="456"/>
      <c r="DH282" s="456"/>
      <c r="DI282" s="456"/>
      <c r="DJ282" s="456"/>
      <c r="DK282" s="456"/>
      <c r="DL282" s="456"/>
      <c r="DM282" s="456"/>
      <c r="DN282" s="456"/>
      <c r="DO282" s="456"/>
      <c r="DP282" s="456"/>
      <c r="DQ282" s="456"/>
      <c r="DR282" s="456"/>
      <c r="DS282" s="456"/>
      <c r="DT282" s="456"/>
      <c r="DU282" s="456"/>
      <c r="DV282" s="456"/>
      <c r="DW282" s="456"/>
      <c r="DX282" s="456"/>
      <c r="DY282" s="456"/>
      <c r="DZ282" s="456"/>
      <c r="EA282" s="456"/>
      <c r="EB282" s="456"/>
      <c r="EC282" s="456"/>
      <c r="ED282" s="456"/>
      <c r="EE282" s="456"/>
      <c r="EF282" s="456"/>
      <c r="EG282" s="456"/>
      <c r="EH282" s="456"/>
      <c r="EI282" s="456"/>
      <c r="EJ282" s="456"/>
      <c r="EK282" s="456"/>
      <c r="EL282" s="456"/>
      <c r="EM282" s="456"/>
      <c r="EN282" s="456"/>
      <c r="EO282" s="456"/>
      <c r="EP282" s="456"/>
      <c r="EQ282" s="456"/>
      <c r="ER282" s="456"/>
      <c r="ES282" s="456"/>
      <c r="ET282" s="456"/>
      <c r="EU282" s="456"/>
      <c r="EV282" s="456"/>
      <c r="EW282" s="456"/>
      <c r="EX282" s="456"/>
      <c r="EY282" s="456"/>
      <c r="EZ282" s="456"/>
      <c r="FA282" s="456"/>
      <c r="FB282" s="456"/>
      <c r="FC282" s="456"/>
      <c r="FD282" s="456"/>
      <c r="FE282" s="456"/>
      <c r="FF282" s="456"/>
      <c r="FG282" s="456"/>
      <c r="FH282" s="456"/>
      <c r="FI282" s="456"/>
      <c r="FJ282" s="456"/>
      <c r="FK282" s="456"/>
      <c r="FL282" s="456"/>
      <c r="FM282" s="456"/>
      <c r="FN282" s="456"/>
      <c r="FO282" s="456"/>
      <c r="FP282" s="456"/>
      <c r="FQ282" s="456"/>
      <c r="FR282" s="456"/>
      <c r="FS282" s="456"/>
      <c r="FT282" s="456"/>
      <c r="FU282" s="456"/>
      <c r="FV282" s="456"/>
      <c r="FW282" s="456"/>
      <c r="FX282" s="456"/>
      <c r="FY282" s="456"/>
      <c r="FZ282" s="456"/>
      <c r="GA282" s="456"/>
      <c r="GB282" s="456"/>
      <c r="GC282" s="456"/>
      <c r="GD282" s="456"/>
      <c r="GE282" s="456"/>
      <c r="GF282" s="456"/>
      <c r="GG282" s="456"/>
      <c r="GH282" s="456"/>
      <c r="GI282" s="456"/>
      <c r="GJ282" s="456"/>
      <c r="GK282" s="456"/>
      <c r="GL282" s="456"/>
      <c r="GM282" s="456"/>
      <c r="GN282" s="456"/>
      <c r="GO282" s="456"/>
      <c r="GP282" s="456"/>
      <c r="GQ282" s="456"/>
      <c r="GR282" s="456"/>
      <c r="GS282" s="456"/>
      <c r="GT282" s="456"/>
      <c r="GU282" s="456"/>
      <c r="GV282" s="456"/>
      <c r="GW282" s="456"/>
      <c r="GX282" s="456"/>
      <c r="GY282" s="456"/>
      <c r="GZ282" s="456"/>
      <c r="HA282" s="456"/>
      <c r="HB282" s="456"/>
      <c r="HC282" s="456"/>
      <c r="HD282" s="456"/>
      <c r="HE282" s="456"/>
      <c r="HF282" s="456"/>
      <c r="HG282" s="456"/>
      <c r="HH282" s="456"/>
      <c r="HI282" s="456"/>
      <c r="HJ282" s="456"/>
      <c r="HK282" s="456"/>
      <c r="HL282" s="456"/>
      <c r="HM282" s="456"/>
      <c r="HN282" s="456"/>
      <c r="HO282" s="456"/>
      <c r="HP282" s="456"/>
      <c r="HQ282" s="456"/>
      <c r="HR282" s="456"/>
      <c r="HS282" s="456"/>
      <c r="HT282" s="456"/>
      <c r="HU282" s="456"/>
      <c r="HV282" s="456"/>
      <c r="HW282" s="456"/>
      <c r="HX282" s="456"/>
      <c r="HY282" s="456"/>
      <c r="HZ282" s="456"/>
      <c r="IA282" s="456"/>
      <c r="IB282" s="456"/>
      <c r="IC282" s="456"/>
      <c r="ID282" s="456"/>
      <c r="IE282" s="456"/>
      <c r="IF282" s="456"/>
      <c r="IG282" s="456"/>
      <c r="IH282" s="456"/>
      <c r="II282" s="456"/>
      <c r="IJ282" s="456"/>
      <c r="IK282" s="456"/>
      <c r="IL282" s="456"/>
      <c r="IM282" s="456"/>
    </row>
    <row r="283" spans="6:247" x14ac:dyDescent="0.2">
      <c r="F283" s="456"/>
      <c r="G283" s="456"/>
      <c r="H283" s="456"/>
      <c r="I283" s="456"/>
      <c r="J283" s="456"/>
      <c r="K283" s="456"/>
      <c r="L283" s="456"/>
      <c r="M283" s="456"/>
      <c r="N283" s="456"/>
      <c r="O283" s="456"/>
      <c r="P283" s="456"/>
      <c r="Q283" s="456"/>
      <c r="R283" s="456"/>
      <c r="S283" s="456"/>
      <c r="T283" s="456"/>
      <c r="U283" s="456"/>
      <c r="V283" s="456"/>
      <c r="W283" s="456"/>
      <c r="X283" s="456"/>
      <c r="Y283" s="456"/>
      <c r="Z283" s="456"/>
      <c r="AA283" s="456"/>
      <c r="AB283" s="456"/>
      <c r="AC283" s="456"/>
      <c r="AD283" s="456"/>
      <c r="AE283" s="456"/>
      <c r="AF283" s="456"/>
      <c r="AG283" s="456"/>
      <c r="AH283" s="456"/>
      <c r="AI283" s="456"/>
      <c r="AJ283" s="456"/>
      <c r="AK283" s="456"/>
      <c r="AL283" s="456"/>
      <c r="AM283" s="456"/>
      <c r="AN283" s="456"/>
      <c r="AO283" s="456"/>
      <c r="AP283" s="456"/>
      <c r="AQ283" s="456"/>
      <c r="AR283" s="456"/>
      <c r="AS283" s="456"/>
      <c r="AT283" s="456"/>
      <c r="AU283" s="456"/>
      <c r="AV283" s="456"/>
      <c r="AW283" s="456"/>
      <c r="AX283" s="456"/>
      <c r="AY283" s="456"/>
      <c r="AZ283" s="456"/>
      <c r="BA283" s="456"/>
      <c r="BB283" s="456"/>
      <c r="BC283" s="456"/>
      <c r="BD283" s="456"/>
      <c r="BE283" s="456"/>
      <c r="BF283" s="456"/>
      <c r="BG283" s="456"/>
      <c r="BH283" s="456"/>
      <c r="BI283" s="456"/>
      <c r="BJ283" s="456"/>
      <c r="BK283" s="456"/>
      <c r="BL283" s="456"/>
      <c r="BM283" s="456"/>
      <c r="BN283" s="456"/>
      <c r="BO283" s="456"/>
      <c r="BP283" s="456"/>
      <c r="BQ283" s="456"/>
      <c r="BR283" s="456"/>
      <c r="BS283" s="456"/>
      <c r="BT283" s="456"/>
      <c r="BU283" s="456"/>
      <c r="BV283" s="456"/>
      <c r="BW283" s="456"/>
      <c r="BX283" s="456"/>
      <c r="BY283" s="456"/>
      <c r="BZ283" s="456"/>
      <c r="CA283" s="456"/>
      <c r="CB283" s="456"/>
      <c r="CC283" s="456"/>
      <c r="CD283" s="456"/>
      <c r="CE283" s="456"/>
      <c r="CF283" s="456"/>
      <c r="CG283" s="456"/>
      <c r="CH283" s="456"/>
      <c r="CI283" s="456"/>
      <c r="CJ283" s="456"/>
      <c r="CK283" s="456"/>
      <c r="CL283" s="456"/>
      <c r="CM283" s="456"/>
      <c r="CN283" s="456"/>
      <c r="CO283" s="456"/>
      <c r="CP283" s="456"/>
      <c r="CQ283" s="456"/>
      <c r="CR283" s="456"/>
      <c r="CS283" s="456"/>
      <c r="CT283" s="456"/>
      <c r="CU283" s="456"/>
      <c r="CV283" s="456"/>
      <c r="CW283" s="456"/>
      <c r="CX283" s="456"/>
      <c r="CY283" s="456"/>
      <c r="CZ283" s="456"/>
      <c r="DA283" s="456"/>
      <c r="DB283" s="456"/>
      <c r="DC283" s="456"/>
      <c r="DD283" s="456"/>
      <c r="DE283" s="456"/>
      <c r="DF283" s="456"/>
      <c r="DG283" s="456"/>
      <c r="DH283" s="456"/>
      <c r="DI283" s="456"/>
      <c r="DJ283" s="456"/>
      <c r="DK283" s="456"/>
      <c r="DL283" s="456"/>
      <c r="DM283" s="456"/>
      <c r="DN283" s="456"/>
      <c r="DO283" s="456"/>
      <c r="DP283" s="456"/>
      <c r="DQ283" s="456"/>
      <c r="DR283" s="456"/>
      <c r="DS283" s="456"/>
      <c r="DT283" s="456"/>
      <c r="DU283" s="456"/>
      <c r="DV283" s="456"/>
      <c r="DW283" s="456"/>
      <c r="DX283" s="456"/>
      <c r="DY283" s="456"/>
      <c r="DZ283" s="456"/>
      <c r="EA283" s="456"/>
      <c r="EB283" s="456"/>
      <c r="EC283" s="456"/>
      <c r="ED283" s="456"/>
      <c r="EE283" s="456"/>
      <c r="EF283" s="456"/>
      <c r="EG283" s="456"/>
      <c r="EH283" s="456"/>
      <c r="EI283" s="456"/>
      <c r="EJ283" s="456"/>
      <c r="EK283" s="456"/>
      <c r="EL283" s="456"/>
      <c r="EM283" s="456"/>
      <c r="EN283" s="456"/>
      <c r="EO283" s="456"/>
      <c r="EP283" s="456"/>
      <c r="EQ283" s="456"/>
      <c r="ER283" s="456"/>
      <c r="ES283" s="456"/>
      <c r="ET283" s="456"/>
      <c r="EU283" s="456"/>
      <c r="EV283" s="456"/>
      <c r="EW283" s="456"/>
      <c r="EX283" s="456"/>
      <c r="EY283" s="456"/>
      <c r="EZ283" s="456"/>
      <c r="FA283" s="456"/>
      <c r="FB283" s="456"/>
      <c r="FC283" s="456"/>
      <c r="FD283" s="456"/>
      <c r="FE283" s="456"/>
      <c r="FF283" s="456"/>
      <c r="FG283" s="456"/>
      <c r="FH283" s="456"/>
      <c r="FI283" s="456"/>
      <c r="FJ283" s="456"/>
      <c r="FK283" s="456"/>
      <c r="FL283" s="456"/>
      <c r="FM283" s="456"/>
      <c r="FN283" s="456"/>
      <c r="FO283" s="456"/>
      <c r="FP283" s="456"/>
      <c r="FQ283" s="456"/>
      <c r="FR283" s="456"/>
      <c r="FS283" s="456"/>
      <c r="FT283" s="456"/>
      <c r="FU283" s="456"/>
      <c r="FV283" s="456"/>
      <c r="FW283" s="456"/>
      <c r="FX283" s="456"/>
      <c r="FY283" s="456"/>
      <c r="FZ283" s="456"/>
      <c r="GA283" s="456"/>
      <c r="GB283" s="456"/>
      <c r="GC283" s="456"/>
      <c r="GD283" s="456"/>
      <c r="GE283" s="456"/>
      <c r="GF283" s="456"/>
      <c r="GG283" s="456"/>
      <c r="GH283" s="456"/>
      <c r="GI283" s="456"/>
      <c r="GJ283" s="456"/>
      <c r="GK283" s="456"/>
      <c r="GL283" s="456"/>
      <c r="GM283" s="456"/>
      <c r="GN283" s="456"/>
      <c r="GO283" s="456"/>
      <c r="GP283" s="456"/>
      <c r="GQ283" s="456"/>
      <c r="GR283" s="456"/>
      <c r="GS283" s="456"/>
      <c r="GT283" s="456"/>
      <c r="GU283" s="456"/>
      <c r="GV283" s="456"/>
      <c r="GW283" s="456"/>
      <c r="GX283" s="456"/>
      <c r="GY283" s="456"/>
      <c r="GZ283" s="456"/>
      <c r="HA283" s="456"/>
      <c r="HB283" s="456"/>
      <c r="HC283" s="456"/>
      <c r="HD283" s="456"/>
      <c r="HE283" s="456"/>
      <c r="HF283" s="456"/>
      <c r="HG283" s="456"/>
      <c r="HH283" s="456"/>
      <c r="HI283" s="456"/>
      <c r="HJ283" s="456"/>
      <c r="HK283" s="456"/>
      <c r="HL283" s="456"/>
      <c r="HM283" s="456"/>
      <c r="HN283" s="456"/>
      <c r="HO283" s="456"/>
      <c r="HP283" s="456"/>
      <c r="HQ283" s="456"/>
      <c r="HR283" s="456"/>
      <c r="HS283" s="456"/>
      <c r="HT283" s="456"/>
      <c r="HU283" s="456"/>
      <c r="HV283" s="456"/>
      <c r="HW283" s="456"/>
      <c r="HX283" s="456"/>
      <c r="HY283" s="456"/>
      <c r="HZ283" s="456"/>
      <c r="IA283" s="456"/>
      <c r="IB283" s="456"/>
      <c r="IC283" s="456"/>
      <c r="ID283" s="456"/>
      <c r="IE283" s="456"/>
      <c r="IF283" s="456"/>
      <c r="IG283" s="456"/>
      <c r="IH283" s="456"/>
      <c r="II283" s="456"/>
      <c r="IJ283" s="456"/>
      <c r="IK283" s="456"/>
      <c r="IL283" s="456"/>
      <c r="IM283" s="456"/>
    </row>
    <row r="284" spans="6:247" x14ac:dyDescent="0.2">
      <c r="F284" s="456"/>
      <c r="G284" s="456"/>
      <c r="H284" s="456"/>
      <c r="I284" s="456"/>
      <c r="J284" s="456"/>
      <c r="K284" s="456"/>
      <c r="L284" s="456"/>
      <c r="M284" s="456"/>
      <c r="N284" s="456"/>
      <c r="O284" s="456"/>
      <c r="P284" s="456"/>
      <c r="Q284" s="456"/>
      <c r="R284" s="456"/>
      <c r="S284" s="456"/>
      <c r="T284" s="456"/>
      <c r="U284" s="456"/>
      <c r="V284" s="456"/>
      <c r="W284" s="456"/>
      <c r="X284" s="456"/>
      <c r="Y284" s="456"/>
      <c r="Z284" s="456"/>
      <c r="AA284" s="456"/>
      <c r="AB284" s="456"/>
      <c r="AC284" s="456"/>
      <c r="AD284" s="456"/>
      <c r="AE284" s="456"/>
      <c r="AF284" s="456"/>
      <c r="AG284" s="456"/>
      <c r="AH284" s="456"/>
      <c r="AI284" s="456"/>
      <c r="AJ284" s="456"/>
      <c r="AK284" s="456"/>
      <c r="AL284" s="456"/>
      <c r="AM284" s="456"/>
      <c r="AN284" s="456"/>
      <c r="AO284" s="456"/>
      <c r="AP284" s="456"/>
      <c r="AQ284" s="456"/>
      <c r="AR284" s="456"/>
      <c r="AS284" s="456"/>
      <c r="AT284" s="456"/>
      <c r="AU284" s="456"/>
      <c r="AV284" s="456"/>
      <c r="AW284" s="456"/>
      <c r="AX284" s="456"/>
      <c r="AY284" s="456"/>
      <c r="AZ284" s="456"/>
      <c r="BA284" s="456"/>
      <c r="BB284" s="456"/>
      <c r="BC284" s="456"/>
      <c r="BD284" s="456"/>
      <c r="BE284" s="456"/>
      <c r="BF284" s="456"/>
      <c r="BG284" s="456"/>
      <c r="BH284" s="456"/>
      <c r="BI284" s="456"/>
      <c r="BJ284" s="456"/>
      <c r="BK284" s="456"/>
      <c r="BL284" s="456"/>
      <c r="BM284" s="456"/>
      <c r="BN284" s="456"/>
      <c r="BO284" s="456"/>
      <c r="BP284" s="456"/>
      <c r="BQ284" s="456"/>
      <c r="BR284" s="456"/>
      <c r="BS284" s="456"/>
      <c r="BT284" s="456"/>
      <c r="BU284" s="456"/>
      <c r="BV284" s="456"/>
      <c r="BW284" s="456"/>
      <c r="BX284" s="456"/>
      <c r="BY284" s="456"/>
      <c r="BZ284" s="456"/>
      <c r="CA284" s="456"/>
      <c r="CB284" s="456"/>
      <c r="CC284" s="456"/>
      <c r="CD284" s="456"/>
      <c r="CE284" s="456"/>
      <c r="CF284" s="456"/>
      <c r="CG284" s="456"/>
      <c r="CH284" s="456"/>
      <c r="CI284" s="456"/>
      <c r="CJ284" s="456"/>
      <c r="CK284" s="456"/>
      <c r="CL284" s="456"/>
      <c r="CM284" s="456"/>
      <c r="CN284" s="456"/>
      <c r="CO284" s="456"/>
      <c r="CP284" s="456"/>
      <c r="CQ284" s="456"/>
      <c r="CR284" s="456"/>
      <c r="CS284" s="456"/>
      <c r="CT284" s="456"/>
      <c r="CU284" s="456"/>
      <c r="CV284" s="456"/>
      <c r="CW284" s="456"/>
      <c r="CX284" s="456"/>
      <c r="CY284" s="456"/>
      <c r="CZ284" s="456"/>
      <c r="DA284" s="456"/>
      <c r="DB284" s="456"/>
      <c r="DC284" s="456"/>
      <c r="DD284" s="456"/>
      <c r="DE284" s="456"/>
      <c r="DF284" s="456"/>
      <c r="DG284" s="456"/>
      <c r="DH284" s="456"/>
      <c r="DI284" s="456"/>
      <c r="DJ284" s="456"/>
      <c r="DK284" s="456"/>
      <c r="DL284" s="456"/>
      <c r="DM284" s="456"/>
      <c r="DN284" s="456"/>
      <c r="DO284" s="456"/>
      <c r="DP284" s="456"/>
      <c r="DQ284" s="456"/>
      <c r="DR284" s="456"/>
      <c r="DS284" s="456"/>
      <c r="DT284" s="456"/>
      <c r="DU284" s="456"/>
      <c r="DV284" s="456"/>
      <c r="DW284" s="456"/>
      <c r="DX284" s="456"/>
      <c r="DY284" s="456"/>
      <c r="DZ284" s="456"/>
      <c r="EA284" s="456"/>
      <c r="EB284" s="456"/>
      <c r="EC284" s="456"/>
      <c r="ED284" s="456"/>
      <c r="EE284" s="456"/>
      <c r="EF284" s="456"/>
      <c r="EG284" s="456"/>
      <c r="EH284" s="456"/>
      <c r="EI284" s="456"/>
      <c r="EJ284" s="456"/>
      <c r="EK284" s="456"/>
      <c r="EL284" s="456"/>
      <c r="EM284" s="456"/>
      <c r="EN284" s="456"/>
      <c r="EO284" s="456"/>
      <c r="EP284" s="456"/>
      <c r="EQ284" s="456"/>
      <c r="ER284" s="456"/>
      <c r="ES284" s="456"/>
      <c r="ET284" s="456"/>
      <c r="EU284" s="456"/>
      <c r="EV284" s="456"/>
      <c r="EW284" s="456"/>
      <c r="EX284" s="456"/>
      <c r="EY284" s="456"/>
      <c r="EZ284" s="456"/>
      <c r="FA284" s="456"/>
      <c r="FB284" s="456"/>
      <c r="FC284" s="456"/>
      <c r="FD284" s="456"/>
      <c r="FE284" s="456"/>
      <c r="FF284" s="456"/>
      <c r="FG284" s="456"/>
      <c r="FH284" s="456"/>
      <c r="FI284" s="456"/>
      <c r="FJ284" s="456"/>
      <c r="FK284" s="456"/>
      <c r="FL284" s="456"/>
      <c r="FM284" s="456"/>
      <c r="FN284" s="456"/>
      <c r="FO284" s="456"/>
      <c r="FP284" s="456"/>
      <c r="FQ284" s="456"/>
      <c r="FR284" s="456"/>
      <c r="FS284" s="456"/>
      <c r="FT284" s="456"/>
      <c r="FU284" s="456"/>
      <c r="FV284" s="456"/>
      <c r="FW284" s="456"/>
      <c r="FX284" s="456"/>
      <c r="FY284" s="456"/>
      <c r="FZ284" s="456"/>
      <c r="GA284" s="456"/>
      <c r="GB284" s="456"/>
      <c r="GC284" s="456"/>
      <c r="GD284" s="456"/>
      <c r="GE284" s="456"/>
      <c r="GF284" s="456"/>
      <c r="GG284" s="456"/>
      <c r="GH284" s="456"/>
      <c r="GI284" s="456"/>
      <c r="GJ284" s="456"/>
      <c r="GK284" s="456"/>
      <c r="GL284" s="456"/>
      <c r="GM284" s="456"/>
      <c r="GN284" s="456"/>
      <c r="GO284" s="456"/>
      <c r="GP284" s="456"/>
      <c r="GQ284" s="456"/>
      <c r="GR284" s="456"/>
      <c r="GS284" s="456"/>
      <c r="GT284" s="456"/>
      <c r="GU284" s="456"/>
      <c r="GV284" s="456"/>
      <c r="GW284" s="456"/>
      <c r="GX284" s="456"/>
      <c r="GY284" s="456"/>
      <c r="GZ284" s="456"/>
      <c r="HA284" s="456"/>
      <c r="HB284" s="456"/>
      <c r="HC284" s="456"/>
      <c r="HD284" s="456"/>
      <c r="HE284" s="456"/>
      <c r="HF284" s="456"/>
      <c r="HG284" s="456"/>
      <c r="HH284" s="456"/>
      <c r="HI284" s="456"/>
      <c r="HJ284" s="456"/>
      <c r="HK284" s="456"/>
      <c r="HL284" s="456"/>
      <c r="HM284" s="456"/>
      <c r="HN284" s="456"/>
      <c r="HO284" s="456"/>
      <c r="HP284" s="456"/>
      <c r="HQ284" s="456"/>
      <c r="HR284" s="456"/>
      <c r="HS284" s="456"/>
      <c r="HT284" s="456"/>
      <c r="HU284" s="456"/>
      <c r="HV284" s="456"/>
      <c r="HW284" s="456"/>
      <c r="HX284" s="456"/>
      <c r="HY284" s="456"/>
      <c r="HZ284" s="456"/>
      <c r="IA284" s="456"/>
      <c r="IB284" s="456"/>
      <c r="IC284" s="456"/>
      <c r="ID284" s="456"/>
      <c r="IE284" s="456"/>
      <c r="IF284" s="456"/>
      <c r="IG284" s="456"/>
      <c r="IH284" s="456"/>
      <c r="II284" s="456"/>
      <c r="IJ284" s="456"/>
      <c r="IK284" s="456"/>
      <c r="IL284" s="456"/>
      <c r="IM284" s="456"/>
    </row>
    <row r="285" spans="6:247" x14ac:dyDescent="0.2">
      <c r="F285" s="456"/>
      <c r="G285" s="456"/>
      <c r="H285" s="456"/>
      <c r="I285" s="456"/>
      <c r="J285" s="456"/>
      <c r="K285" s="456"/>
      <c r="L285" s="456"/>
      <c r="M285" s="456"/>
      <c r="N285" s="456"/>
      <c r="O285" s="456"/>
      <c r="P285" s="456"/>
      <c r="Q285" s="456"/>
      <c r="R285" s="456"/>
      <c r="S285" s="456"/>
      <c r="T285" s="456"/>
      <c r="U285" s="456"/>
      <c r="V285" s="456"/>
      <c r="W285" s="456"/>
      <c r="X285" s="456"/>
      <c r="Y285" s="456"/>
      <c r="Z285" s="456"/>
      <c r="AA285" s="456"/>
      <c r="AB285" s="456"/>
      <c r="AC285" s="456"/>
      <c r="AD285" s="456"/>
      <c r="AE285" s="456"/>
      <c r="AF285" s="456"/>
      <c r="AG285" s="456"/>
      <c r="AH285" s="456"/>
      <c r="AI285" s="456"/>
      <c r="AJ285" s="456"/>
      <c r="AK285" s="456"/>
      <c r="AL285" s="456"/>
      <c r="AM285" s="456"/>
      <c r="AN285" s="456"/>
      <c r="AO285" s="456"/>
      <c r="AP285" s="456"/>
      <c r="AQ285" s="456"/>
      <c r="AR285" s="456"/>
      <c r="AS285" s="456"/>
      <c r="AT285" s="456"/>
      <c r="AU285" s="456"/>
      <c r="AV285" s="456"/>
      <c r="AW285" s="456"/>
      <c r="AX285" s="456"/>
      <c r="AY285" s="456"/>
      <c r="AZ285" s="456"/>
      <c r="BA285" s="456"/>
      <c r="BB285" s="456"/>
      <c r="BC285" s="456"/>
      <c r="BD285" s="456"/>
      <c r="BE285" s="456"/>
      <c r="BF285" s="456"/>
      <c r="BG285" s="456"/>
      <c r="BH285" s="456"/>
      <c r="BI285" s="456"/>
      <c r="BJ285" s="456"/>
      <c r="BK285" s="456"/>
      <c r="BL285" s="456"/>
      <c r="BM285" s="456"/>
      <c r="BN285" s="456"/>
      <c r="BO285" s="456"/>
      <c r="BP285" s="456"/>
      <c r="BQ285" s="456"/>
      <c r="BR285" s="456"/>
      <c r="BS285" s="456"/>
      <c r="BT285" s="456"/>
      <c r="BU285" s="456"/>
      <c r="BV285" s="456"/>
      <c r="BW285" s="456"/>
      <c r="BX285" s="456"/>
      <c r="BY285" s="456"/>
      <c r="BZ285" s="456"/>
      <c r="CA285" s="456"/>
      <c r="CB285" s="456"/>
      <c r="CC285" s="456"/>
      <c r="CD285" s="456"/>
      <c r="CE285" s="456"/>
      <c r="CF285" s="456"/>
      <c r="CG285" s="456"/>
      <c r="CH285" s="456"/>
      <c r="CI285" s="456"/>
      <c r="CJ285" s="456"/>
      <c r="CK285" s="456"/>
      <c r="CL285" s="456"/>
      <c r="CM285" s="456"/>
      <c r="CN285" s="456"/>
      <c r="CO285" s="456"/>
      <c r="CP285" s="456"/>
      <c r="CQ285" s="456"/>
      <c r="CR285" s="456"/>
      <c r="CS285" s="456"/>
      <c r="CT285" s="456"/>
      <c r="CU285" s="456"/>
      <c r="CV285" s="456"/>
      <c r="CW285" s="456"/>
      <c r="CX285" s="456"/>
      <c r="CY285" s="456"/>
      <c r="CZ285" s="456"/>
      <c r="DA285" s="456"/>
      <c r="DB285" s="456"/>
      <c r="DC285" s="456"/>
      <c r="DD285" s="456"/>
      <c r="DE285" s="456"/>
      <c r="DF285" s="456"/>
      <c r="DG285" s="456"/>
      <c r="DH285" s="456"/>
      <c r="DI285" s="456"/>
      <c r="DJ285" s="456"/>
      <c r="DK285" s="456"/>
      <c r="DL285" s="456"/>
      <c r="DM285" s="456"/>
      <c r="DN285" s="456"/>
      <c r="DO285" s="456"/>
      <c r="DP285" s="456"/>
      <c r="DQ285" s="456"/>
      <c r="DR285" s="456"/>
      <c r="DS285" s="456"/>
      <c r="DT285" s="456"/>
      <c r="DU285" s="456"/>
      <c r="DV285" s="456"/>
      <c r="DW285" s="456"/>
      <c r="DX285" s="456"/>
      <c r="DY285" s="456"/>
      <c r="DZ285" s="456"/>
      <c r="EA285" s="456"/>
      <c r="EB285" s="456"/>
      <c r="EC285" s="456"/>
      <c r="ED285" s="456"/>
      <c r="EE285" s="456"/>
      <c r="EF285" s="456"/>
      <c r="EG285" s="456"/>
      <c r="EH285" s="456"/>
      <c r="EI285" s="456"/>
      <c r="EJ285" s="456"/>
      <c r="EK285" s="456"/>
      <c r="EL285" s="456"/>
      <c r="EM285" s="456"/>
      <c r="EN285" s="456"/>
      <c r="EO285" s="456"/>
      <c r="EP285" s="456"/>
      <c r="EQ285" s="456"/>
      <c r="ER285" s="456"/>
      <c r="ES285" s="456"/>
      <c r="ET285" s="456"/>
      <c r="EU285" s="456"/>
      <c r="EV285" s="456"/>
      <c r="EW285" s="456"/>
      <c r="EX285" s="456"/>
      <c r="EY285" s="456"/>
      <c r="EZ285" s="456"/>
      <c r="FA285" s="456"/>
      <c r="FB285" s="456"/>
      <c r="FC285" s="456"/>
      <c r="FD285" s="456"/>
      <c r="FE285" s="456"/>
      <c r="FF285" s="456"/>
      <c r="FG285" s="456"/>
      <c r="FH285" s="456"/>
      <c r="FI285" s="456"/>
      <c r="FJ285" s="456"/>
      <c r="FK285" s="456"/>
      <c r="FL285" s="456"/>
      <c r="FM285" s="456"/>
      <c r="FN285" s="456"/>
      <c r="FO285" s="456"/>
      <c r="FP285" s="456"/>
      <c r="FQ285" s="456"/>
      <c r="FR285" s="456"/>
      <c r="FS285" s="456"/>
      <c r="FT285" s="456"/>
      <c r="FU285" s="456"/>
      <c r="FV285" s="456"/>
      <c r="FW285" s="456"/>
      <c r="FX285" s="456"/>
      <c r="FY285" s="456"/>
      <c r="FZ285" s="456"/>
      <c r="GA285" s="456"/>
      <c r="GB285" s="456"/>
      <c r="GC285" s="456"/>
      <c r="GD285" s="456"/>
      <c r="GE285" s="456"/>
      <c r="GF285" s="456"/>
      <c r="GG285" s="456"/>
      <c r="GH285" s="456"/>
      <c r="GI285" s="456"/>
      <c r="GJ285" s="456"/>
      <c r="GK285" s="456"/>
      <c r="GL285" s="456"/>
      <c r="GM285" s="456"/>
      <c r="GN285" s="456"/>
      <c r="GO285" s="456"/>
      <c r="GP285" s="456"/>
      <c r="GQ285" s="456"/>
      <c r="GR285" s="456"/>
      <c r="GS285" s="456"/>
      <c r="GT285" s="456"/>
      <c r="GU285" s="456"/>
      <c r="GV285" s="456"/>
      <c r="GW285" s="456"/>
      <c r="GX285" s="456"/>
      <c r="GY285" s="456"/>
      <c r="GZ285" s="456"/>
      <c r="HA285" s="456"/>
      <c r="HB285" s="456"/>
      <c r="HC285" s="456"/>
      <c r="HD285" s="456"/>
      <c r="HE285" s="456"/>
      <c r="HF285" s="456"/>
      <c r="HG285" s="456"/>
      <c r="HH285" s="456"/>
      <c r="HI285" s="456"/>
      <c r="HJ285" s="456"/>
      <c r="HK285" s="456"/>
      <c r="HL285" s="456"/>
      <c r="HM285" s="456"/>
      <c r="HN285" s="456"/>
      <c r="HO285" s="456"/>
      <c r="HP285" s="456"/>
      <c r="HQ285" s="456"/>
      <c r="HR285" s="456"/>
      <c r="HS285" s="456"/>
      <c r="HT285" s="456"/>
      <c r="HU285" s="456"/>
      <c r="HV285" s="456"/>
      <c r="HW285" s="456"/>
      <c r="HX285" s="456"/>
      <c r="HY285" s="456"/>
      <c r="HZ285" s="456"/>
      <c r="IA285" s="456"/>
      <c r="IB285" s="456"/>
      <c r="IC285" s="456"/>
      <c r="ID285" s="456"/>
      <c r="IE285" s="456"/>
      <c r="IF285" s="456"/>
      <c r="IG285" s="456"/>
      <c r="IH285" s="456"/>
      <c r="II285" s="456"/>
      <c r="IJ285" s="456"/>
      <c r="IK285" s="456"/>
      <c r="IL285" s="456"/>
      <c r="IM285" s="456"/>
    </row>
    <row r="286" spans="6:247" x14ac:dyDescent="0.2">
      <c r="F286" s="456"/>
      <c r="G286" s="456"/>
      <c r="H286" s="456"/>
      <c r="I286" s="456"/>
      <c r="J286" s="456"/>
      <c r="K286" s="456"/>
      <c r="L286" s="456"/>
      <c r="M286" s="456"/>
      <c r="N286" s="456"/>
      <c r="O286" s="456"/>
      <c r="P286" s="456"/>
      <c r="Q286" s="456"/>
      <c r="R286" s="456"/>
      <c r="S286" s="456"/>
      <c r="T286" s="456"/>
      <c r="U286" s="456"/>
      <c r="V286" s="456"/>
      <c r="W286" s="456"/>
      <c r="X286" s="456"/>
      <c r="Y286" s="456"/>
      <c r="Z286" s="456"/>
      <c r="AA286" s="456"/>
      <c r="AB286" s="456"/>
      <c r="AC286" s="456"/>
      <c r="AD286" s="456"/>
      <c r="AE286" s="456"/>
      <c r="AF286" s="456"/>
      <c r="AG286" s="456"/>
      <c r="AH286" s="456"/>
      <c r="AI286" s="456"/>
      <c r="AJ286" s="456"/>
      <c r="AK286" s="456"/>
      <c r="AL286" s="456"/>
      <c r="AM286" s="456"/>
      <c r="AN286" s="456"/>
      <c r="AO286" s="456"/>
      <c r="AP286" s="456"/>
      <c r="AQ286" s="456"/>
      <c r="AR286" s="456"/>
      <c r="AS286" s="456"/>
      <c r="AT286" s="456"/>
      <c r="AU286" s="456"/>
      <c r="AV286" s="456"/>
      <c r="AW286" s="456"/>
      <c r="AX286" s="456"/>
      <c r="AY286" s="456"/>
      <c r="AZ286" s="456"/>
      <c r="BA286" s="456"/>
      <c r="BB286" s="456"/>
      <c r="BC286" s="456"/>
      <c r="BD286" s="456"/>
      <c r="BE286" s="456"/>
      <c r="BF286" s="456"/>
      <c r="BG286" s="456"/>
      <c r="BH286" s="456"/>
      <c r="BI286" s="456"/>
      <c r="BJ286" s="456"/>
      <c r="BK286" s="456"/>
      <c r="BL286" s="456"/>
      <c r="BM286" s="456"/>
      <c r="BN286" s="456"/>
      <c r="BO286" s="456"/>
      <c r="BP286" s="456"/>
      <c r="BQ286" s="456"/>
      <c r="BR286" s="456"/>
      <c r="BS286" s="456"/>
      <c r="BT286" s="456"/>
      <c r="BU286" s="456"/>
      <c r="BV286" s="456"/>
      <c r="BW286" s="456"/>
      <c r="BX286" s="456"/>
      <c r="BY286" s="456"/>
      <c r="BZ286" s="456"/>
      <c r="CA286" s="456"/>
      <c r="CB286" s="456"/>
      <c r="CC286" s="456"/>
      <c r="CD286" s="456"/>
      <c r="CE286" s="456"/>
      <c r="CF286" s="456"/>
      <c r="CG286" s="456"/>
      <c r="CH286" s="456"/>
      <c r="CI286" s="456"/>
      <c r="CJ286" s="456"/>
      <c r="CK286" s="456"/>
      <c r="CL286" s="456"/>
      <c r="CM286" s="456"/>
      <c r="CN286" s="456"/>
      <c r="CO286" s="456"/>
      <c r="CP286" s="456"/>
      <c r="CQ286" s="456"/>
      <c r="CR286" s="456"/>
      <c r="CS286" s="456"/>
      <c r="CT286" s="456"/>
      <c r="CU286" s="456"/>
      <c r="CV286" s="456"/>
      <c r="CW286" s="456"/>
      <c r="CX286" s="456"/>
      <c r="CY286" s="456"/>
      <c r="CZ286" s="456"/>
      <c r="DA286" s="456"/>
      <c r="DB286" s="456"/>
      <c r="DC286" s="456"/>
      <c r="DD286" s="456"/>
      <c r="DE286" s="456"/>
      <c r="DF286" s="456"/>
      <c r="DG286" s="456"/>
      <c r="DH286" s="456"/>
      <c r="DI286" s="456"/>
      <c r="DJ286" s="456"/>
      <c r="DK286" s="456"/>
      <c r="DL286" s="456"/>
      <c r="DM286" s="456"/>
      <c r="DN286" s="456"/>
      <c r="DO286" s="456"/>
      <c r="DP286" s="456"/>
      <c r="DQ286" s="456"/>
      <c r="DR286" s="456"/>
      <c r="DS286" s="456"/>
      <c r="DT286" s="456"/>
      <c r="DU286" s="456"/>
      <c r="DV286" s="456"/>
      <c r="DW286" s="456"/>
      <c r="DX286" s="456"/>
      <c r="DY286" s="456"/>
      <c r="DZ286" s="456"/>
      <c r="EA286" s="456"/>
      <c r="EB286" s="456"/>
      <c r="EC286" s="456"/>
      <c r="ED286" s="456"/>
      <c r="EE286" s="456"/>
      <c r="EF286" s="456"/>
      <c r="EG286" s="456"/>
      <c r="EH286" s="456"/>
      <c r="EI286" s="456"/>
      <c r="EJ286" s="456"/>
      <c r="EK286" s="456"/>
      <c r="EL286" s="456"/>
      <c r="EM286" s="456"/>
      <c r="EN286" s="456"/>
      <c r="EO286" s="456"/>
      <c r="EP286" s="456"/>
      <c r="EQ286" s="456"/>
      <c r="ER286" s="456"/>
      <c r="ES286" s="456"/>
      <c r="ET286" s="456"/>
      <c r="EU286" s="456"/>
      <c r="EV286" s="456"/>
      <c r="EW286" s="456"/>
      <c r="EX286" s="456"/>
      <c r="EY286" s="456"/>
      <c r="EZ286" s="456"/>
      <c r="FA286" s="456"/>
      <c r="FB286" s="456"/>
      <c r="FC286" s="456"/>
      <c r="FD286" s="456"/>
      <c r="FE286" s="456"/>
      <c r="FF286" s="456"/>
      <c r="FG286" s="456"/>
      <c r="FH286" s="456"/>
      <c r="FI286" s="456"/>
      <c r="FJ286" s="456"/>
      <c r="FK286" s="456"/>
      <c r="FL286" s="456"/>
      <c r="FM286" s="456"/>
      <c r="FN286" s="456"/>
      <c r="FO286" s="456"/>
      <c r="FP286" s="456"/>
      <c r="FQ286" s="456"/>
      <c r="FR286" s="456"/>
      <c r="FS286" s="456"/>
      <c r="FT286" s="456"/>
      <c r="FU286" s="456"/>
      <c r="FV286" s="456"/>
      <c r="FW286" s="456"/>
      <c r="FX286" s="456"/>
      <c r="FY286" s="456"/>
      <c r="FZ286" s="456"/>
      <c r="GA286" s="456"/>
      <c r="GB286" s="456"/>
      <c r="GC286" s="456"/>
      <c r="GD286" s="456"/>
      <c r="GE286" s="456"/>
      <c r="GF286" s="456"/>
      <c r="GG286" s="456"/>
      <c r="GH286" s="456"/>
      <c r="GI286" s="456"/>
      <c r="GJ286" s="456"/>
      <c r="GK286" s="456"/>
      <c r="GL286" s="456"/>
      <c r="GM286" s="456"/>
      <c r="GN286" s="456"/>
      <c r="GO286" s="456"/>
      <c r="GP286" s="456"/>
      <c r="GQ286" s="456"/>
      <c r="GR286" s="456"/>
      <c r="GS286" s="456"/>
      <c r="GT286" s="456"/>
      <c r="GU286" s="456"/>
      <c r="GV286" s="456"/>
      <c r="GW286" s="456"/>
      <c r="GX286" s="456"/>
      <c r="GY286" s="456"/>
      <c r="GZ286" s="456"/>
      <c r="HA286" s="456"/>
      <c r="HB286" s="456"/>
      <c r="HC286" s="456"/>
      <c r="HD286" s="456"/>
      <c r="HE286" s="456"/>
      <c r="HF286" s="456"/>
      <c r="HG286" s="456"/>
      <c r="HH286" s="456"/>
      <c r="HI286" s="456"/>
      <c r="HJ286" s="456"/>
      <c r="HK286" s="456"/>
      <c r="HL286" s="456"/>
      <c r="HM286" s="456"/>
      <c r="HN286" s="456"/>
      <c r="HO286" s="456"/>
      <c r="HP286" s="456"/>
      <c r="HQ286" s="456"/>
      <c r="HR286" s="456"/>
      <c r="HS286" s="456"/>
      <c r="HT286" s="456"/>
      <c r="HU286" s="456"/>
      <c r="HV286" s="456"/>
      <c r="HW286" s="456"/>
      <c r="HX286" s="456"/>
      <c r="HY286" s="456"/>
      <c r="HZ286" s="456"/>
      <c r="IA286" s="456"/>
      <c r="IB286" s="456"/>
      <c r="IC286" s="456"/>
      <c r="ID286" s="456"/>
      <c r="IE286" s="456"/>
      <c r="IF286" s="456"/>
      <c r="IG286" s="456"/>
      <c r="IH286" s="456"/>
      <c r="II286" s="456"/>
      <c r="IJ286" s="456"/>
      <c r="IK286" s="456"/>
      <c r="IL286" s="456"/>
      <c r="IM286" s="456"/>
    </row>
    <row r="287" spans="6:247" x14ac:dyDescent="0.2">
      <c r="F287" s="456"/>
      <c r="G287" s="456"/>
      <c r="H287" s="456"/>
      <c r="I287" s="456"/>
      <c r="J287" s="456"/>
      <c r="K287" s="456"/>
      <c r="L287" s="456"/>
      <c r="M287" s="456"/>
      <c r="N287" s="456"/>
      <c r="O287" s="456"/>
      <c r="P287" s="456"/>
      <c r="Q287" s="456"/>
      <c r="R287" s="456"/>
      <c r="S287" s="456"/>
      <c r="T287" s="456"/>
      <c r="U287" s="456"/>
      <c r="V287" s="456"/>
      <c r="W287" s="456"/>
      <c r="X287" s="456"/>
      <c r="Y287" s="456"/>
      <c r="Z287" s="456"/>
      <c r="AA287" s="456"/>
      <c r="AB287" s="456"/>
      <c r="AC287" s="456"/>
      <c r="AD287" s="456"/>
      <c r="AE287" s="456"/>
      <c r="AF287" s="456"/>
      <c r="AG287" s="456"/>
      <c r="AH287" s="456"/>
      <c r="AI287" s="456"/>
      <c r="AJ287" s="456"/>
      <c r="AK287" s="456"/>
      <c r="AL287" s="456"/>
      <c r="AM287" s="456"/>
      <c r="AN287" s="456"/>
      <c r="AO287" s="456"/>
      <c r="AP287" s="456"/>
      <c r="AQ287" s="456"/>
      <c r="AR287" s="456"/>
      <c r="AS287" s="456"/>
      <c r="AT287" s="456"/>
      <c r="AU287" s="456"/>
      <c r="AV287" s="456"/>
      <c r="AW287" s="456"/>
      <c r="AX287" s="456"/>
      <c r="AY287" s="456"/>
      <c r="AZ287" s="456"/>
      <c r="BA287" s="456"/>
      <c r="BB287" s="456"/>
      <c r="BC287" s="456"/>
      <c r="BD287" s="456"/>
      <c r="BE287" s="456"/>
      <c r="BF287" s="456"/>
      <c r="BG287" s="456"/>
      <c r="BH287" s="456"/>
      <c r="BI287" s="456"/>
      <c r="BJ287" s="456"/>
      <c r="BK287" s="456"/>
      <c r="BL287" s="456"/>
      <c r="BM287" s="456"/>
      <c r="BN287" s="456"/>
      <c r="BO287" s="456"/>
      <c r="BP287" s="456"/>
      <c r="BQ287" s="456"/>
      <c r="BR287" s="456"/>
      <c r="BS287" s="456"/>
      <c r="BT287" s="456"/>
      <c r="BU287" s="456"/>
      <c r="BV287" s="456"/>
      <c r="BW287" s="456"/>
      <c r="BX287" s="456"/>
      <c r="BY287" s="456"/>
      <c r="BZ287" s="456"/>
      <c r="CA287" s="456"/>
      <c r="CB287" s="456"/>
      <c r="CC287" s="456"/>
      <c r="CD287" s="456"/>
      <c r="CE287" s="456"/>
      <c r="CF287" s="456"/>
      <c r="CG287" s="456"/>
      <c r="CH287" s="456"/>
      <c r="CI287" s="456"/>
      <c r="CJ287" s="456"/>
      <c r="CK287" s="456"/>
      <c r="CL287" s="456"/>
      <c r="CM287" s="456"/>
      <c r="CN287" s="456"/>
      <c r="CO287" s="456"/>
      <c r="CP287" s="456"/>
      <c r="CQ287" s="456"/>
      <c r="CR287" s="456"/>
      <c r="CS287" s="456"/>
      <c r="CT287" s="456"/>
      <c r="CU287" s="456"/>
      <c r="CV287" s="456"/>
      <c r="CW287" s="456"/>
      <c r="CX287" s="456"/>
      <c r="CY287" s="456"/>
      <c r="CZ287" s="456"/>
      <c r="DA287" s="456"/>
      <c r="DB287" s="456"/>
      <c r="DC287" s="456"/>
      <c r="DD287" s="456"/>
      <c r="DE287" s="456"/>
      <c r="DF287" s="456"/>
      <c r="DG287" s="456"/>
      <c r="DH287" s="456"/>
      <c r="DI287" s="456"/>
      <c r="DJ287" s="456"/>
      <c r="DK287" s="456"/>
      <c r="DL287" s="456"/>
      <c r="DM287" s="456"/>
      <c r="DN287" s="456"/>
      <c r="DO287" s="456"/>
      <c r="DP287" s="456"/>
      <c r="DQ287" s="456"/>
      <c r="DR287" s="456"/>
      <c r="DS287" s="456"/>
      <c r="DT287" s="456"/>
      <c r="DU287" s="456"/>
      <c r="DV287" s="456"/>
      <c r="DW287" s="456"/>
      <c r="DX287" s="456"/>
      <c r="DY287" s="456"/>
      <c r="DZ287" s="456"/>
      <c r="EA287" s="456"/>
      <c r="EB287" s="456"/>
      <c r="EC287" s="456"/>
      <c r="ED287" s="456"/>
      <c r="EE287" s="456"/>
      <c r="EF287" s="456"/>
      <c r="EG287" s="456"/>
      <c r="EH287" s="456"/>
      <c r="EI287" s="456"/>
      <c r="EJ287" s="456"/>
      <c r="EK287" s="456"/>
      <c r="EL287" s="456"/>
      <c r="EM287" s="456"/>
      <c r="EN287" s="456"/>
      <c r="EO287" s="456"/>
      <c r="EP287" s="456"/>
      <c r="EQ287" s="456"/>
      <c r="ER287" s="456"/>
      <c r="ES287" s="456"/>
      <c r="ET287" s="456"/>
      <c r="EU287" s="456"/>
      <c r="EV287" s="456"/>
      <c r="EW287" s="456"/>
      <c r="EX287" s="456"/>
      <c r="EY287" s="456"/>
      <c r="EZ287" s="456"/>
      <c r="FA287" s="456"/>
      <c r="FB287" s="456"/>
      <c r="FC287" s="456"/>
      <c r="FD287" s="456"/>
      <c r="FE287" s="456"/>
      <c r="FF287" s="456"/>
      <c r="FG287" s="456"/>
      <c r="FH287" s="456"/>
      <c r="FI287" s="456"/>
      <c r="FJ287" s="456"/>
      <c r="FK287" s="456"/>
      <c r="FL287" s="456"/>
      <c r="FM287" s="456"/>
      <c r="FN287" s="456"/>
      <c r="FO287" s="456"/>
      <c r="FP287" s="456"/>
      <c r="FQ287" s="456"/>
      <c r="FR287" s="456"/>
      <c r="FS287" s="456"/>
      <c r="FT287" s="456"/>
      <c r="FU287" s="456"/>
      <c r="FV287" s="456"/>
      <c r="FW287" s="456"/>
      <c r="FX287" s="456"/>
      <c r="FY287" s="456"/>
      <c r="FZ287" s="456"/>
      <c r="GA287" s="456"/>
      <c r="GB287" s="456"/>
      <c r="GC287" s="456"/>
      <c r="GD287" s="456"/>
      <c r="GE287" s="456"/>
      <c r="GF287" s="456"/>
      <c r="GG287" s="456"/>
      <c r="GH287" s="456"/>
      <c r="GI287" s="456"/>
      <c r="GJ287" s="456"/>
      <c r="GK287" s="456"/>
      <c r="GL287" s="456"/>
      <c r="GM287" s="456"/>
      <c r="GN287" s="456"/>
      <c r="GO287" s="456"/>
      <c r="GP287" s="456"/>
      <c r="GQ287" s="456"/>
      <c r="GR287" s="456"/>
      <c r="GS287" s="456"/>
      <c r="GT287" s="456"/>
      <c r="GU287" s="456"/>
      <c r="GV287" s="456"/>
      <c r="GW287" s="456"/>
      <c r="GX287" s="456"/>
      <c r="GY287" s="456"/>
      <c r="GZ287" s="456"/>
      <c r="HA287" s="456"/>
      <c r="HB287" s="456"/>
      <c r="HC287" s="456"/>
      <c r="HD287" s="456"/>
      <c r="HE287" s="456"/>
      <c r="HF287" s="456"/>
      <c r="HG287" s="456"/>
      <c r="HH287" s="456"/>
      <c r="HI287" s="456"/>
      <c r="HJ287" s="456"/>
      <c r="HK287" s="456"/>
      <c r="HL287" s="456"/>
      <c r="HM287" s="456"/>
      <c r="HN287" s="456"/>
      <c r="HO287" s="456"/>
      <c r="HP287" s="456"/>
      <c r="HQ287" s="456"/>
      <c r="HR287" s="456"/>
      <c r="HS287" s="456"/>
      <c r="HT287" s="456"/>
      <c r="HU287" s="456"/>
      <c r="HV287" s="456"/>
      <c r="HW287" s="456"/>
      <c r="HX287" s="456"/>
      <c r="HY287" s="456"/>
      <c r="HZ287" s="456"/>
      <c r="IA287" s="456"/>
      <c r="IB287" s="456"/>
      <c r="IC287" s="456"/>
      <c r="ID287" s="456"/>
      <c r="IE287" s="456"/>
      <c r="IF287" s="456"/>
      <c r="IG287" s="456"/>
      <c r="IH287" s="456"/>
      <c r="II287" s="456"/>
      <c r="IJ287" s="456"/>
      <c r="IK287" s="456"/>
      <c r="IL287" s="456"/>
      <c r="IM287" s="456"/>
    </row>
    <row r="288" spans="6:247" x14ac:dyDescent="0.2">
      <c r="F288" s="456"/>
      <c r="G288" s="456"/>
      <c r="H288" s="456"/>
      <c r="I288" s="456"/>
      <c r="J288" s="456"/>
      <c r="K288" s="456"/>
      <c r="L288" s="456"/>
      <c r="M288" s="456"/>
      <c r="N288" s="456"/>
      <c r="O288" s="456"/>
      <c r="P288" s="456"/>
      <c r="Q288" s="456"/>
      <c r="R288" s="456"/>
      <c r="S288" s="456"/>
      <c r="T288" s="456"/>
      <c r="U288" s="456"/>
      <c r="V288" s="456"/>
      <c r="W288" s="456"/>
      <c r="X288" s="456"/>
      <c r="Y288" s="456"/>
      <c r="Z288" s="456"/>
      <c r="AA288" s="456"/>
      <c r="AB288" s="456"/>
      <c r="AC288" s="456"/>
      <c r="AD288" s="456"/>
      <c r="AE288" s="456"/>
      <c r="AF288" s="456"/>
      <c r="AG288" s="456"/>
      <c r="AH288" s="456"/>
      <c r="AI288" s="456"/>
      <c r="AJ288" s="456"/>
      <c r="AK288" s="456"/>
      <c r="AL288" s="456"/>
      <c r="AM288" s="456"/>
      <c r="AN288" s="456"/>
      <c r="AO288" s="456"/>
      <c r="AP288" s="456"/>
      <c r="AQ288" s="456"/>
      <c r="AR288" s="456"/>
      <c r="AS288" s="456"/>
      <c r="AT288" s="456"/>
      <c r="AU288" s="456"/>
      <c r="AV288" s="456"/>
      <c r="AW288" s="456"/>
      <c r="AX288" s="456"/>
      <c r="AY288" s="456"/>
      <c r="AZ288" s="456"/>
      <c r="BA288" s="456"/>
      <c r="BB288" s="456"/>
      <c r="BC288" s="456"/>
      <c r="BD288" s="456"/>
      <c r="BE288" s="456"/>
      <c r="BF288" s="456"/>
      <c r="BG288" s="456"/>
      <c r="BH288" s="456"/>
      <c r="BI288" s="456"/>
      <c r="BJ288" s="456"/>
      <c r="BK288" s="456"/>
      <c r="BL288" s="456"/>
      <c r="BM288" s="456"/>
      <c r="BN288" s="456"/>
      <c r="BO288" s="456"/>
      <c r="BP288" s="456"/>
      <c r="BQ288" s="456"/>
      <c r="BR288" s="456"/>
      <c r="BS288" s="456"/>
      <c r="BT288" s="456"/>
      <c r="BU288" s="456"/>
      <c r="BV288" s="456"/>
      <c r="BW288" s="456"/>
      <c r="BX288" s="456"/>
      <c r="BY288" s="456"/>
      <c r="BZ288" s="456"/>
      <c r="CA288" s="456"/>
      <c r="CB288" s="456"/>
      <c r="CC288" s="456"/>
      <c r="CD288" s="456"/>
      <c r="CE288" s="456"/>
      <c r="CF288" s="456"/>
      <c r="CG288" s="456"/>
      <c r="CH288" s="456"/>
      <c r="CI288" s="456"/>
      <c r="CJ288" s="456"/>
      <c r="CK288" s="456"/>
      <c r="CL288" s="456"/>
      <c r="CM288" s="456"/>
      <c r="CN288" s="456"/>
      <c r="CO288" s="456"/>
      <c r="CP288" s="456"/>
      <c r="CQ288" s="456"/>
      <c r="CR288" s="456"/>
      <c r="CS288" s="456"/>
      <c r="CT288" s="456"/>
      <c r="CU288" s="456"/>
      <c r="CV288" s="456"/>
      <c r="CW288" s="456"/>
      <c r="CX288" s="456"/>
      <c r="CY288" s="456"/>
      <c r="CZ288" s="456"/>
      <c r="DA288" s="456"/>
      <c r="DB288" s="456"/>
      <c r="DC288" s="456"/>
      <c r="DD288" s="456"/>
      <c r="DE288" s="456"/>
      <c r="DF288" s="456"/>
      <c r="DG288" s="456"/>
      <c r="DH288" s="456"/>
      <c r="DI288" s="456"/>
      <c r="DJ288" s="456"/>
      <c r="DK288" s="456"/>
      <c r="DL288" s="456"/>
      <c r="DM288" s="456"/>
      <c r="DN288" s="456"/>
      <c r="DO288" s="456"/>
      <c r="DP288" s="456"/>
      <c r="DQ288" s="456"/>
      <c r="DR288" s="456"/>
      <c r="DS288" s="456"/>
      <c r="DT288" s="456"/>
      <c r="DU288" s="456"/>
      <c r="DV288" s="456"/>
      <c r="DW288" s="456"/>
      <c r="DX288" s="456"/>
      <c r="DY288" s="456"/>
      <c r="DZ288" s="456"/>
      <c r="EA288" s="456"/>
      <c r="EB288" s="456"/>
      <c r="EC288" s="456"/>
      <c r="ED288" s="456"/>
      <c r="EE288" s="456"/>
      <c r="EF288" s="456"/>
      <c r="EG288" s="456"/>
      <c r="EH288" s="456"/>
      <c r="EI288" s="456"/>
      <c r="EJ288" s="456"/>
      <c r="EK288" s="456"/>
      <c r="EL288" s="456"/>
      <c r="EM288" s="456"/>
      <c r="EN288" s="456"/>
      <c r="EO288" s="456"/>
      <c r="EP288" s="456"/>
      <c r="EQ288" s="456"/>
      <c r="ER288" s="456"/>
      <c r="ES288" s="456"/>
      <c r="ET288" s="456"/>
      <c r="EU288" s="456"/>
      <c r="EV288" s="456"/>
      <c r="EW288" s="456"/>
      <c r="EX288" s="456"/>
      <c r="EY288" s="456"/>
      <c r="EZ288" s="456"/>
      <c r="FA288" s="456"/>
      <c r="FB288" s="456"/>
      <c r="FC288" s="456"/>
      <c r="FD288" s="456"/>
      <c r="FE288" s="456"/>
      <c r="FF288" s="456"/>
      <c r="FG288" s="456"/>
      <c r="FH288" s="456"/>
      <c r="FI288" s="456"/>
      <c r="FJ288" s="456"/>
      <c r="FK288" s="456"/>
      <c r="FL288" s="456"/>
      <c r="FM288" s="456"/>
      <c r="FN288" s="456"/>
      <c r="FO288" s="456"/>
      <c r="FP288" s="456"/>
      <c r="FQ288" s="456"/>
      <c r="FR288" s="456"/>
      <c r="FS288" s="456"/>
      <c r="FT288" s="456"/>
      <c r="FU288" s="456"/>
      <c r="FV288" s="456"/>
      <c r="FW288" s="456"/>
      <c r="FX288" s="456"/>
      <c r="FY288" s="456"/>
      <c r="FZ288" s="456"/>
      <c r="GA288" s="456"/>
      <c r="GB288" s="456"/>
      <c r="GC288" s="456"/>
      <c r="GD288" s="456"/>
      <c r="GE288" s="456"/>
      <c r="GF288" s="456"/>
      <c r="GG288" s="456"/>
      <c r="GH288" s="456"/>
      <c r="GI288" s="456"/>
      <c r="GJ288" s="456"/>
      <c r="GK288" s="456"/>
      <c r="GL288" s="456"/>
      <c r="GM288" s="456"/>
      <c r="GN288" s="456"/>
      <c r="GO288" s="456"/>
      <c r="GP288" s="456"/>
      <c r="GQ288" s="456"/>
      <c r="GR288" s="456"/>
      <c r="GS288" s="456"/>
      <c r="GT288" s="456"/>
      <c r="GU288" s="456"/>
      <c r="GV288" s="456"/>
      <c r="GW288" s="456"/>
      <c r="GX288" s="456"/>
      <c r="GY288" s="456"/>
      <c r="GZ288" s="456"/>
      <c r="HA288" s="456"/>
      <c r="HB288" s="456"/>
      <c r="HC288" s="456"/>
      <c r="HD288" s="456"/>
      <c r="HE288" s="456"/>
      <c r="HF288" s="456"/>
      <c r="HG288" s="456"/>
      <c r="HH288" s="456"/>
      <c r="HI288" s="456"/>
      <c r="HJ288" s="456"/>
      <c r="HK288" s="456"/>
      <c r="HL288" s="456"/>
      <c r="HM288" s="456"/>
      <c r="HN288" s="456"/>
      <c r="HO288" s="456"/>
      <c r="HP288" s="456"/>
      <c r="HQ288" s="456"/>
      <c r="HR288" s="456"/>
      <c r="HS288" s="456"/>
      <c r="HT288" s="456"/>
      <c r="HU288" s="456"/>
      <c r="HV288" s="456"/>
      <c r="HW288" s="456"/>
      <c r="HX288" s="456"/>
      <c r="HY288" s="456"/>
      <c r="HZ288" s="456"/>
      <c r="IA288" s="456"/>
      <c r="IB288" s="456"/>
      <c r="IC288" s="456"/>
      <c r="ID288" s="456"/>
      <c r="IE288" s="456"/>
      <c r="IF288" s="456"/>
      <c r="IG288" s="456"/>
      <c r="IH288" s="456"/>
      <c r="II288" s="456"/>
      <c r="IJ288" s="456"/>
      <c r="IK288" s="456"/>
      <c r="IL288" s="456"/>
      <c r="IM288" s="456"/>
    </row>
    <row r="289" spans="6:247" x14ac:dyDescent="0.2">
      <c r="F289" s="456"/>
      <c r="G289" s="456"/>
      <c r="H289" s="456"/>
      <c r="I289" s="456"/>
      <c r="J289" s="456"/>
      <c r="K289" s="456"/>
      <c r="L289" s="456"/>
      <c r="M289" s="456"/>
      <c r="N289" s="456"/>
      <c r="O289" s="456"/>
      <c r="P289" s="456"/>
      <c r="Q289" s="456"/>
      <c r="R289" s="456"/>
      <c r="S289" s="456"/>
      <c r="T289" s="456"/>
      <c r="U289" s="456"/>
      <c r="V289" s="456"/>
      <c r="W289" s="456"/>
      <c r="X289" s="456"/>
      <c r="Y289" s="456"/>
      <c r="Z289" s="456"/>
      <c r="AA289" s="456"/>
      <c r="AB289" s="456"/>
      <c r="AC289" s="456"/>
      <c r="AD289" s="456"/>
      <c r="AE289" s="456"/>
      <c r="AF289" s="456"/>
      <c r="AG289" s="456"/>
      <c r="AH289" s="456"/>
      <c r="AI289" s="456"/>
      <c r="AJ289" s="456"/>
      <c r="AK289" s="456"/>
      <c r="AL289" s="456"/>
      <c r="AM289" s="456"/>
      <c r="AN289" s="456"/>
      <c r="AO289" s="456"/>
      <c r="AP289" s="456"/>
      <c r="AQ289" s="456"/>
      <c r="AR289" s="456"/>
      <c r="AS289" s="456"/>
      <c r="AT289" s="456"/>
      <c r="AU289" s="456"/>
      <c r="AV289" s="456"/>
      <c r="AW289" s="456"/>
      <c r="AX289" s="456"/>
      <c r="AY289" s="456"/>
      <c r="AZ289" s="456"/>
      <c r="BA289" s="456"/>
      <c r="BB289" s="456"/>
      <c r="BC289" s="456"/>
      <c r="BD289" s="456"/>
      <c r="BE289" s="456"/>
      <c r="BF289" s="456"/>
      <c r="BG289" s="456"/>
      <c r="BH289" s="456"/>
      <c r="BI289" s="456"/>
      <c r="BJ289" s="456"/>
      <c r="BK289" s="456"/>
      <c r="BL289" s="456"/>
      <c r="BM289" s="456"/>
      <c r="BN289" s="456"/>
      <c r="BO289" s="456"/>
      <c r="BP289" s="456"/>
      <c r="BQ289" s="456"/>
      <c r="BR289" s="456"/>
      <c r="BS289" s="456"/>
      <c r="BT289" s="456"/>
      <c r="BU289" s="456"/>
      <c r="BV289" s="456"/>
      <c r="BW289" s="456"/>
      <c r="BX289" s="456"/>
      <c r="BY289" s="456"/>
      <c r="BZ289" s="456"/>
      <c r="CA289" s="456"/>
      <c r="CB289" s="456"/>
      <c r="CC289" s="456"/>
      <c r="CD289" s="456"/>
      <c r="CE289" s="456"/>
      <c r="CF289" s="456"/>
      <c r="CG289" s="456"/>
      <c r="CH289" s="456"/>
      <c r="CI289" s="456"/>
      <c r="CJ289" s="456"/>
      <c r="CK289" s="456"/>
      <c r="CL289" s="456"/>
      <c r="CM289" s="456"/>
      <c r="CN289" s="456"/>
      <c r="CO289" s="456"/>
      <c r="CP289" s="456"/>
      <c r="CQ289" s="456"/>
      <c r="CR289" s="456"/>
      <c r="CS289" s="456"/>
      <c r="CT289" s="456"/>
      <c r="CU289" s="456"/>
      <c r="CV289" s="456"/>
      <c r="CW289" s="456"/>
      <c r="CX289" s="456"/>
      <c r="CY289" s="456"/>
      <c r="CZ289" s="456"/>
      <c r="DA289" s="456"/>
      <c r="DB289" s="456"/>
      <c r="DC289" s="456"/>
      <c r="DD289" s="456"/>
      <c r="DE289" s="456"/>
      <c r="DF289" s="456"/>
      <c r="DG289" s="456"/>
      <c r="DH289" s="456"/>
      <c r="DI289" s="456"/>
      <c r="DJ289" s="456"/>
      <c r="DK289" s="456"/>
      <c r="DL289" s="456"/>
      <c r="DM289" s="456"/>
      <c r="DN289" s="456"/>
      <c r="DO289" s="456"/>
      <c r="DP289" s="456"/>
      <c r="DQ289" s="456"/>
      <c r="DR289" s="456"/>
      <c r="DS289" s="456"/>
      <c r="DT289" s="456"/>
      <c r="DU289" s="456"/>
      <c r="DV289" s="456"/>
      <c r="DW289" s="456"/>
      <c r="DX289" s="456"/>
      <c r="DY289" s="456"/>
      <c r="DZ289" s="456"/>
      <c r="EA289" s="456"/>
      <c r="EB289" s="456"/>
      <c r="EC289" s="456"/>
      <c r="ED289" s="456"/>
      <c r="EE289" s="456"/>
      <c r="EF289" s="456"/>
      <c r="EG289" s="456"/>
      <c r="EH289" s="456"/>
      <c r="EI289" s="456"/>
      <c r="EJ289" s="456"/>
      <c r="EK289" s="456"/>
      <c r="EL289" s="456"/>
      <c r="EM289" s="456"/>
      <c r="EN289" s="456"/>
      <c r="EO289" s="456"/>
      <c r="EP289" s="456"/>
      <c r="EQ289" s="456"/>
      <c r="ER289" s="456"/>
      <c r="ES289" s="456"/>
      <c r="ET289" s="456"/>
      <c r="EU289" s="456"/>
      <c r="EV289" s="456"/>
      <c r="EW289" s="456"/>
      <c r="EX289" s="456"/>
      <c r="EY289" s="456"/>
      <c r="EZ289" s="456"/>
      <c r="FA289" s="456"/>
      <c r="FB289" s="456"/>
      <c r="FC289" s="456"/>
      <c r="FD289" s="456"/>
      <c r="FE289" s="456"/>
      <c r="FF289" s="456"/>
      <c r="FG289" s="456"/>
      <c r="FH289" s="456"/>
      <c r="FI289" s="456"/>
      <c r="FJ289" s="456"/>
      <c r="FK289" s="456"/>
      <c r="FL289" s="456"/>
      <c r="FM289" s="456"/>
      <c r="FN289" s="456"/>
      <c r="FO289" s="456"/>
      <c r="FP289" s="456"/>
      <c r="FQ289" s="456"/>
      <c r="FR289" s="456"/>
      <c r="FS289" s="456"/>
      <c r="FT289" s="456"/>
      <c r="FU289" s="456"/>
      <c r="FV289" s="456"/>
      <c r="FW289" s="456"/>
      <c r="FX289" s="456"/>
      <c r="FY289" s="456"/>
      <c r="FZ289" s="456"/>
      <c r="GA289" s="456"/>
      <c r="GB289" s="456"/>
      <c r="GC289" s="456"/>
      <c r="GD289" s="456"/>
      <c r="GE289" s="456"/>
      <c r="GF289" s="456"/>
      <c r="GG289" s="456"/>
      <c r="GH289" s="456"/>
      <c r="GI289" s="456"/>
      <c r="GJ289" s="456"/>
      <c r="GK289" s="456"/>
      <c r="GL289" s="456"/>
      <c r="GM289" s="456"/>
      <c r="GN289" s="456"/>
      <c r="GO289" s="456"/>
      <c r="GP289" s="456"/>
      <c r="GQ289" s="456"/>
      <c r="GR289" s="456"/>
      <c r="GS289" s="456"/>
      <c r="GT289" s="456"/>
      <c r="GU289" s="456"/>
      <c r="GV289" s="456"/>
      <c r="GW289" s="456"/>
      <c r="GX289" s="456"/>
      <c r="GY289" s="456"/>
      <c r="GZ289" s="456"/>
      <c r="HA289" s="456"/>
      <c r="HB289" s="456"/>
      <c r="HC289" s="456"/>
      <c r="HD289" s="456"/>
      <c r="HE289" s="456"/>
      <c r="HF289" s="456"/>
      <c r="HG289" s="456"/>
      <c r="HH289" s="456"/>
      <c r="HI289" s="456"/>
      <c r="HJ289" s="456"/>
      <c r="HK289" s="456"/>
      <c r="HL289" s="456"/>
      <c r="HM289" s="456"/>
      <c r="HN289" s="456"/>
      <c r="HO289" s="456"/>
      <c r="HP289" s="456"/>
      <c r="HQ289" s="456"/>
      <c r="HR289" s="456"/>
      <c r="HS289" s="456"/>
      <c r="HT289" s="456"/>
      <c r="HU289" s="456"/>
      <c r="HV289" s="456"/>
      <c r="HW289" s="456"/>
      <c r="HX289" s="456"/>
      <c r="HY289" s="456"/>
      <c r="HZ289" s="456"/>
      <c r="IA289" s="456"/>
      <c r="IB289" s="456"/>
      <c r="IC289" s="456"/>
      <c r="ID289" s="456"/>
      <c r="IE289" s="456"/>
      <c r="IF289" s="456"/>
      <c r="IG289" s="456"/>
      <c r="IH289" s="456"/>
      <c r="II289" s="456"/>
      <c r="IJ289" s="456"/>
      <c r="IK289" s="456"/>
      <c r="IL289" s="456"/>
      <c r="IM289" s="456"/>
    </row>
    <row r="290" spans="6:247" x14ac:dyDescent="0.2">
      <c r="F290" s="456"/>
      <c r="G290" s="456"/>
      <c r="H290" s="456"/>
      <c r="I290" s="456"/>
      <c r="J290" s="456"/>
      <c r="K290" s="456"/>
      <c r="L290" s="456"/>
      <c r="M290" s="456"/>
      <c r="N290" s="456"/>
      <c r="O290" s="456"/>
      <c r="P290" s="456"/>
      <c r="Q290" s="456"/>
      <c r="R290" s="456"/>
      <c r="S290" s="456"/>
      <c r="T290" s="456"/>
      <c r="U290" s="456"/>
      <c r="V290" s="456"/>
      <c r="W290" s="456"/>
      <c r="X290" s="456"/>
      <c r="Y290" s="456"/>
      <c r="Z290" s="456"/>
      <c r="AA290" s="456"/>
      <c r="AB290" s="456"/>
      <c r="AC290" s="456"/>
      <c r="AD290" s="456"/>
      <c r="AE290" s="456"/>
      <c r="AF290" s="456"/>
      <c r="AG290" s="456"/>
      <c r="AH290" s="456"/>
      <c r="AI290" s="456"/>
      <c r="AJ290" s="456"/>
      <c r="AK290" s="456"/>
      <c r="AL290" s="456"/>
      <c r="AM290" s="456"/>
      <c r="AN290" s="456"/>
      <c r="AO290" s="456"/>
      <c r="AP290" s="456"/>
      <c r="AQ290" s="456"/>
      <c r="AR290" s="456"/>
      <c r="AS290" s="456"/>
      <c r="AT290" s="456"/>
      <c r="AU290" s="456"/>
      <c r="AV290" s="456"/>
      <c r="AW290" s="456"/>
      <c r="AX290" s="456"/>
      <c r="AY290" s="456"/>
      <c r="AZ290" s="456"/>
      <c r="BA290" s="456"/>
      <c r="BB290" s="456"/>
      <c r="BC290" s="456"/>
      <c r="BD290" s="456"/>
      <c r="BE290" s="456"/>
      <c r="BF290" s="456"/>
      <c r="BG290" s="456"/>
      <c r="BH290" s="456"/>
      <c r="BI290" s="456"/>
      <c r="BJ290" s="456"/>
      <c r="BK290" s="456"/>
      <c r="BL290" s="456"/>
      <c r="BM290" s="456"/>
      <c r="BN290" s="456"/>
      <c r="BO290" s="456"/>
      <c r="BP290" s="456"/>
      <c r="BQ290" s="456"/>
      <c r="BR290" s="456"/>
      <c r="BS290" s="456"/>
      <c r="BT290" s="456"/>
      <c r="BU290" s="456"/>
      <c r="BV290" s="456"/>
      <c r="BW290" s="456"/>
      <c r="BX290" s="456"/>
      <c r="BY290" s="456"/>
      <c r="BZ290" s="456"/>
      <c r="CA290" s="456"/>
      <c r="CB290" s="456"/>
      <c r="CC290" s="456"/>
      <c r="CD290" s="456"/>
      <c r="CE290" s="456"/>
      <c r="CF290" s="456"/>
      <c r="CG290" s="456"/>
      <c r="CH290" s="456"/>
      <c r="CI290" s="456"/>
      <c r="CJ290" s="456"/>
      <c r="CK290" s="456"/>
      <c r="CL290" s="456"/>
      <c r="CM290" s="456"/>
      <c r="CN290" s="456"/>
      <c r="CO290" s="456"/>
      <c r="CP290" s="456"/>
      <c r="CQ290" s="456"/>
      <c r="CR290" s="456"/>
      <c r="CS290" s="456"/>
      <c r="CT290" s="456"/>
      <c r="CU290" s="456"/>
      <c r="CV290" s="456"/>
      <c r="CW290" s="456"/>
      <c r="CX290" s="456"/>
      <c r="CY290" s="456"/>
      <c r="CZ290" s="456"/>
      <c r="DA290" s="456"/>
      <c r="DB290" s="456"/>
      <c r="DC290" s="456"/>
      <c r="DD290" s="456"/>
      <c r="DE290" s="456"/>
      <c r="DF290" s="456"/>
      <c r="DG290" s="456"/>
      <c r="DH290" s="456"/>
      <c r="DI290" s="456"/>
      <c r="DJ290" s="456"/>
      <c r="DK290" s="456"/>
      <c r="DL290" s="456"/>
      <c r="DM290" s="456"/>
      <c r="DN290" s="456"/>
      <c r="DO290" s="456"/>
      <c r="DP290" s="456"/>
      <c r="DQ290" s="456"/>
      <c r="DR290" s="456"/>
      <c r="DS290" s="456"/>
      <c r="DT290" s="456"/>
      <c r="DU290" s="456"/>
      <c r="DV290" s="456"/>
      <c r="DW290" s="456"/>
      <c r="DX290" s="456"/>
      <c r="DY290" s="456"/>
      <c r="DZ290" s="456"/>
      <c r="EA290" s="456"/>
      <c r="EB290" s="456"/>
      <c r="EC290" s="456"/>
      <c r="ED290" s="456"/>
      <c r="EE290" s="456"/>
      <c r="EF290" s="456"/>
      <c r="EG290" s="456"/>
      <c r="EH290" s="456"/>
      <c r="EI290" s="456"/>
      <c r="EJ290" s="456"/>
      <c r="EK290" s="456"/>
      <c r="EL290" s="456"/>
      <c r="EM290" s="456"/>
      <c r="EN290" s="456"/>
      <c r="EO290" s="456"/>
      <c r="EP290" s="456"/>
      <c r="EQ290" s="456"/>
      <c r="ER290" s="456"/>
      <c r="ES290" s="456"/>
      <c r="ET290" s="456"/>
      <c r="EU290" s="456"/>
      <c r="EV290" s="456"/>
      <c r="EW290" s="456"/>
      <c r="EX290" s="456"/>
      <c r="EY290" s="456"/>
      <c r="EZ290" s="456"/>
      <c r="FA290" s="456"/>
      <c r="FB290" s="456"/>
      <c r="FC290" s="456"/>
      <c r="FD290" s="456"/>
      <c r="FE290" s="456"/>
      <c r="FF290" s="456"/>
      <c r="FG290" s="456"/>
      <c r="FH290" s="456"/>
      <c r="FI290" s="456"/>
      <c r="FJ290" s="456"/>
      <c r="FK290" s="456"/>
      <c r="FL290" s="456"/>
      <c r="FM290" s="456"/>
      <c r="FN290" s="456"/>
      <c r="FO290" s="456"/>
      <c r="FP290" s="456"/>
      <c r="FQ290" s="456"/>
      <c r="FR290" s="456"/>
      <c r="FS290" s="456"/>
      <c r="FT290" s="456"/>
      <c r="FU290" s="456"/>
      <c r="FV290" s="456"/>
      <c r="FW290" s="456"/>
      <c r="FX290" s="456"/>
      <c r="FY290" s="456"/>
      <c r="FZ290" s="456"/>
      <c r="GA290" s="456"/>
      <c r="GB290" s="456"/>
      <c r="GC290" s="456"/>
      <c r="GD290" s="456"/>
      <c r="GE290" s="456"/>
      <c r="GF290" s="456"/>
      <c r="GG290" s="456"/>
      <c r="GH290" s="456"/>
      <c r="GI290" s="456"/>
      <c r="GJ290" s="456"/>
      <c r="GK290" s="456"/>
      <c r="GL290" s="456"/>
      <c r="GM290" s="456"/>
      <c r="GN290" s="456"/>
      <c r="GO290" s="456"/>
      <c r="GP290" s="456"/>
      <c r="GQ290" s="456"/>
      <c r="GR290" s="456"/>
      <c r="GS290" s="456"/>
      <c r="GT290" s="456"/>
      <c r="GU290" s="456"/>
      <c r="GV290" s="456"/>
      <c r="GW290" s="456"/>
      <c r="GX290" s="456"/>
      <c r="GY290" s="456"/>
      <c r="GZ290" s="456"/>
      <c r="HA290" s="456"/>
      <c r="HB290" s="456"/>
      <c r="HC290" s="456"/>
      <c r="HD290" s="456"/>
      <c r="HE290" s="456"/>
      <c r="HF290" s="456"/>
      <c r="HG290" s="456"/>
      <c r="HH290" s="456"/>
      <c r="HI290" s="456"/>
      <c r="HJ290" s="456"/>
      <c r="HK290" s="456"/>
      <c r="HL290" s="456"/>
      <c r="HM290" s="456"/>
      <c r="HN290" s="456"/>
      <c r="HO290" s="456"/>
      <c r="HP290" s="456"/>
      <c r="HQ290" s="456"/>
      <c r="HR290" s="456"/>
      <c r="HS290" s="456"/>
      <c r="HT290" s="456"/>
      <c r="HU290" s="456"/>
      <c r="HV290" s="456"/>
      <c r="HW290" s="456"/>
      <c r="HX290" s="456"/>
      <c r="HY290" s="456"/>
      <c r="HZ290" s="456"/>
      <c r="IA290" s="456"/>
      <c r="IB290" s="456"/>
      <c r="IC290" s="456"/>
      <c r="ID290" s="456"/>
      <c r="IE290" s="456"/>
      <c r="IF290" s="456"/>
      <c r="IG290" s="456"/>
      <c r="IH290" s="456"/>
      <c r="II290" s="456"/>
      <c r="IJ290" s="456"/>
      <c r="IK290" s="456"/>
      <c r="IL290" s="456"/>
      <c r="IM290" s="456"/>
    </row>
    <row r="291" spans="6:247" x14ac:dyDescent="0.2">
      <c r="F291" s="456"/>
      <c r="G291" s="456"/>
      <c r="H291" s="456"/>
      <c r="I291" s="456"/>
      <c r="J291" s="456"/>
      <c r="K291" s="456"/>
      <c r="L291" s="456"/>
      <c r="M291" s="456"/>
      <c r="N291" s="456"/>
      <c r="O291" s="456"/>
      <c r="P291" s="456"/>
      <c r="Q291" s="456"/>
      <c r="R291" s="456"/>
      <c r="S291" s="456"/>
      <c r="T291" s="456"/>
      <c r="U291" s="456"/>
      <c r="V291" s="456"/>
      <c r="W291" s="456"/>
      <c r="X291" s="456"/>
      <c r="Y291" s="456"/>
      <c r="Z291" s="456"/>
      <c r="AA291" s="456"/>
      <c r="AB291" s="456"/>
      <c r="AC291" s="456"/>
      <c r="AD291" s="456"/>
      <c r="AE291" s="456"/>
      <c r="AF291" s="456"/>
      <c r="AG291" s="456"/>
      <c r="AH291" s="456"/>
      <c r="AI291" s="456"/>
      <c r="AJ291" s="456"/>
      <c r="AK291" s="456"/>
      <c r="AL291" s="456"/>
      <c r="AM291" s="456"/>
      <c r="AN291" s="456"/>
      <c r="AO291" s="456"/>
      <c r="AP291" s="456"/>
      <c r="AQ291" s="456"/>
      <c r="AR291" s="456"/>
      <c r="AS291" s="456"/>
      <c r="AT291" s="456"/>
      <c r="AU291" s="456"/>
      <c r="AV291" s="456"/>
      <c r="AW291" s="456"/>
      <c r="AX291" s="456"/>
      <c r="AY291" s="456"/>
      <c r="AZ291" s="456"/>
      <c r="BA291" s="456"/>
      <c r="BB291" s="456"/>
      <c r="BC291" s="456"/>
      <c r="BD291" s="456"/>
      <c r="BE291" s="456"/>
      <c r="BF291" s="456"/>
      <c r="BG291" s="456"/>
      <c r="BH291" s="456"/>
      <c r="BI291" s="456"/>
      <c r="BJ291" s="456"/>
      <c r="BK291" s="456"/>
      <c r="BL291" s="456"/>
      <c r="BM291" s="456"/>
      <c r="BN291" s="456"/>
      <c r="BO291" s="456"/>
      <c r="BP291" s="456"/>
      <c r="BQ291" s="456"/>
      <c r="BR291" s="456"/>
      <c r="BS291" s="456"/>
      <c r="BT291" s="456"/>
      <c r="BU291" s="456"/>
      <c r="BV291" s="456"/>
      <c r="BW291" s="456"/>
      <c r="BX291" s="456"/>
      <c r="BY291" s="456"/>
      <c r="BZ291" s="456"/>
      <c r="CA291" s="456"/>
      <c r="CB291" s="456"/>
      <c r="CC291" s="456"/>
      <c r="CD291" s="456"/>
      <c r="CE291" s="456"/>
      <c r="CF291" s="456"/>
      <c r="CG291" s="456"/>
      <c r="CH291" s="456"/>
      <c r="CI291" s="456"/>
      <c r="CJ291" s="456"/>
      <c r="CK291" s="456"/>
      <c r="CL291" s="456"/>
      <c r="CM291" s="456"/>
      <c r="CN291" s="456"/>
      <c r="CO291" s="456"/>
      <c r="CP291" s="456"/>
      <c r="CQ291" s="456"/>
      <c r="CR291" s="456"/>
      <c r="CS291" s="456"/>
      <c r="CT291" s="456"/>
      <c r="CU291" s="456"/>
      <c r="CV291" s="456"/>
      <c r="CW291" s="456"/>
      <c r="CX291" s="456"/>
      <c r="CY291" s="456"/>
      <c r="CZ291" s="456"/>
      <c r="DA291" s="456"/>
      <c r="DB291" s="456"/>
      <c r="DC291" s="456"/>
      <c r="DD291" s="456"/>
      <c r="DE291" s="456"/>
      <c r="DF291" s="456"/>
      <c r="DG291" s="456"/>
      <c r="DH291" s="456"/>
      <c r="DI291" s="456"/>
      <c r="DJ291" s="456"/>
      <c r="DK291" s="456"/>
      <c r="DL291" s="456"/>
      <c r="DM291" s="456"/>
      <c r="DN291" s="456"/>
      <c r="DO291" s="456"/>
      <c r="DP291" s="456"/>
      <c r="DQ291" s="456"/>
      <c r="DR291" s="456"/>
      <c r="DS291" s="456"/>
      <c r="DT291" s="456"/>
      <c r="DU291" s="456"/>
      <c r="DV291" s="456"/>
      <c r="DW291" s="456"/>
      <c r="DX291" s="456"/>
      <c r="DY291" s="456"/>
      <c r="DZ291" s="456"/>
      <c r="EA291" s="456"/>
      <c r="EB291" s="456"/>
      <c r="EC291" s="456"/>
      <c r="ED291" s="456"/>
      <c r="EE291" s="456"/>
      <c r="EF291" s="456"/>
      <c r="EG291" s="456"/>
      <c r="EH291" s="456"/>
      <c r="EI291" s="456"/>
      <c r="EJ291" s="456"/>
      <c r="EK291" s="456"/>
      <c r="EL291" s="456"/>
      <c r="EM291" s="456"/>
      <c r="EN291" s="456"/>
      <c r="EO291" s="456"/>
      <c r="EP291" s="456"/>
      <c r="EQ291" s="456"/>
      <c r="ER291" s="456"/>
      <c r="ES291" s="456"/>
      <c r="ET291" s="456"/>
      <c r="EU291" s="456"/>
      <c r="EV291" s="456"/>
      <c r="EW291" s="456"/>
      <c r="EX291" s="456"/>
      <c r="EY291" s="456"/>
      <c r="EZ291" s="456"/>
      <c r="FA291" s="456"/>
      <c r="FB291" s="456"/>
      <c r="FC291" s="456"/>
      <c r="FD291" s="456"/>
      <c r="FE291" s="456"/>
      <c r="FF291" s="456"/>
      <c r="FG291" s="456"/>
      <c r="FH291" s="456"/>
      <c r="FI291" s="456"/>
      <c r="FJ291" s="456"/>
      <c r="FK291" s="456"/>
      <c r="FL291" s="456"/>
      <c r="FM291" s="456"/>
      <c r="FN291" s="456"/>
      <c r="FO291" s="456"/>
      <c r="FP291" s="456"/>
      <c r="FQ291" s="456"/>
      <c r="FR291" s="456"/>
      <c r="FS291" s="456"/>
      <c r="FT291" s="456"/>
      <c r="FU291" s="456"/>
      <c r="FV291" s="456"/>
      <c r="FW291" s="456"/>
      <c r="FX291" s="456"/>
      <c r="FY291" s="456"/>
      <c r="FZ291" s="456"/>
      <c r="GA291" s="456"/>
      <c r="GB291" s="456"/>
      <c r="GC291" s="456"/>
      <c r="GD291" s="456"/>
      <c r="GE291" s="456"/>
      <c r="GF291" s="456"/>
      <c r="GG291" s="456"/>
      <c r="GH291" s="456"/>
      <c r="GI291" s="456"/>
      <c r="GJ291" s="456"/>
      <c r="GK291" s="456"/>
      <c r="GL291" s="456"/>
      <c r="GM291" s="456"/>
      <c r="GN291" s="456"/>
      <c r="GO291" s="456"/>
      <c r="GP291" s="456"/>
      <c r="GQ291" s="456"/>
      <c r="GR291" s="456"/>
      <c r="GS291" s="456"/>
      <c r="GT291" s="456"/>
      <c r="GU291" s="456"/>
      <c r="GV291" s="456"/>
      <c r="GW291" s="456"/>
      <c r="GX291" s="456"/>
      <c r="GY291" s="456"/>
      <c r="GZ291" s="456"/>
      <c r="HA291" s="456"/>
      <c r="HB291" s="456"/>
      <c r="HC291" s="456"/>
      <c r="HD291" s="456"/>
      <c r="HE291" s="456"/>
      <c r="HF291" s="456"/>
      <c r="HG291" s="456"/>
      <c r="HH291" s="456"/>
      <c r="HI291" s="456"/>
      <c r="HJ291" s="456"/>
      <c r="HK291" s="456"/>
      <c r="HL291" s="456"/>
      <c r="HM291" s="456"/>
      <c r="HN291" s="456"/>
      <c r="HO291" s="456"/>
      <c r="HP291" s="456"/>
      <c r="HQ291" s="456"/>
      <c r="HR291" s="456"/>
      <c r="HS291" s="456"/>
      <c r="HT291" s="456"/>
      <c r="HU291" s="456"/>
      <c r="HV291" s="456"/>
      <c r="HW291" s="456"/>
      <c r="HX291" s="456"/>
      <c r="HY291" s="456"/>
      <c r="HZ291" s="456"/>
      <c r="IA291" s="456"/>
      <c r="IB291" s="456"/>
      <c r="IC291" s="456"/>
      <c r="ID291" s="456"/>
      <c r="IE291" s="456"/>
      <c r="IF291" s="456"/>
      <c r="IG291" s="456"/>
      <c r="IH291" s="456"/>
      <c r="II291" s="456"/>
      <c r="IJ291" s="456"/>
      <c r="IK291" s="456"/>
      <c r="IL291" s="456"/>
      <c r="IM291" s="456"/>
    </row>
    <row r="292" spans="6:247" x14ac:dyDescent="0.2">
      <c r="F292" s="456"/>
      <c r="G292" s="456"/>
      <c r="H292" s="456"/>
      <c r="I292" s="456"/>
      <c r="J292" s="456"/>
      <c r="K292" s="456"/>
      <c r="L292" s="456"/>
      <c r="M292" s="456"/>
      <c r="N292" s="456"/>
      <c r="O292" s="456"/>
      <c r="P292" s="456"/>
      <c r="Q292" s="456"/>
      <c r="R292" s="456"/>
      <c r="S292" s="456"/>
      <c r="T292" s="456"/>
      <c r="U292" s="456"/>
      <c r="V292" s="456"/>
      <c r="W292" s="456"/>
      <c r="X292" s="456"/>
      <c r="Y292" s="456"/>
      <c r="Z292" s="456"/>
      <c r="AA292" s="456"/>
      <c r="AB292" s="456"/>
      <c r="AC292" s="456"/>
      <c r="AD292" s="456"/>
      <c r="AE292" s="456"/>
      <c r="AF292" s="456"/>
      <c r="AG292" s="456"/>
      <c r="AH292" s="456"/>
      <c r="AI292" s="456"/>
      <c r="AJ292" s="456"/>
      <c r="AK292" s="456"/>
      <c r="AL292" s="456"/>
      <c r="AM292" s="456"/>
      <c r="AN292" s="456"/>
      <c r="AO292" s="456"/>
      <c r="AP292" s="456"/>
      <c r="AQ292" s="456"/>
      <c r="AR292" s="456"/>
      <c r="AS292" s="456"/>
      <c r="AT292" s="456"/>
      <c r="AU292" s="456"/>
      <c r="AV292" s="456"/>
      <c r="AW292" s="456"/>
      <c r="AX292" s="456"/>
      <c r="AY292" s="456"/>
      <c r="AZ292" s="456"/>
      <c r="BA292" s="456"/>
      <c r="BB292" s="456"/>
      <c r="BC292" s="456"/>
      <c r="BD292" s="456"/>
      <c r="BE292" s="456"/>
      <c r="BF292" s="456"/>
      <c r="BG292" s="456"/>
      <c r="BH292" s="456"/>
      <c r="BI292" s="456"/>
      <c r="BJ292" s="456"/>
      <c r="BK292" s="456"/>
      <c r="BL292" s="456"/>
      <c r="BM292" s="456"/>
      <c r="BN292" s="456"/>
      <c r="BO292" s="456"/>
      <c r="BP292" s="456"/>
      <c r="BQ292" s="456"/>
      <c r="BR292" s="456"/>
      <c r="BS292" s="456"/>
      <c r="BT292" s="456"/>
      <c r="BU292" s="456"/>
      <c r="BV292" s="456"/>
      <c r="BW292" s="456"/>
      <c r="BX292" s="456"/>
      <c r="BY292" s="456"/>
      <c r="BZ292" s="456"/>
      <c r="CA292" s="456"/>
      <c r="CB292" s="456"/>
      <c r="CC292" s="456"/>
      <c r="CD292" s="456"/>
      <c r="CE292" s="456"/>
      <c r="CF292" s="456"/>
      <c r="CG292" s="456"/>
      <c r="CH292" s="456"/>
      <c r="CI292" s="456"/>
      <c r="CJ292" s="456"/>
      <c r="CK292" s="456"/>
      <c r="CL292" s="456"/>
      <c r="CM292" s="456"/>
      <c r="CN292" s="456"/>
      <c r="CO292" s="456"/>
      <c r="CP292" s="456"/>
      <c r="CQ292" s="456"/>
      <c r="CR292" s="456"/>
      <c r="CS292" s="456"/>
      <c r="CT292" s="456"/>
      <c r="CU292" s="456"/>
      <c r="CV292" s="456"/>
      <c r="CW292" s="456"/>
      <c r="CX292" s="456"/>
      <c r="CY292" s="456"/>
      <c r="CZ292" s="456"/>
      <c r="DA292" s="456"/>
      <c r="DB292" s="456"/>
      <c r="DC292" s="456"/>
      <c r="DD292" s="456"/>
      <c r="DE292" s="456"/>
      <c r="DF292" s="456"/>
      <c r="DG292" s="456"/>
      <c r="DH292" s="456"/>
      <c r="DI292" s="456"/>
      <c r="DJ292" s="456"/>
      <c r="DK292" s="456"/>
      <c r="DL292" s="456"/>
      <c r="DM292" s="456"/>
      <c r="DN292" s="456"/>
      <c r="DO292" s="456"/>
      <c r="DP292" s="456"/>
      <c r="DQ292" s="456"/>
      <c r="DR292" s="456"/>
      <c r="DS292" s="456"/>
      <c r="DT292" s="456"/>
      <c r="DU292" s="456"/>
      <c r="DV292" s="456"/>
      <c r="DW292" s="456"/>
      <c r="DX292" s="456"/>
      <c r="DY292" s="456"/>
      <c r="DZ292" s="456"/>
      <c r="EA292" s="456"/>
      <c r="EB292" s="456"/>
      <c r="EC292" s="456"/>
      <c r="ED292" s="456"/>
      <c r="EE292" s="456"/>
      <c r="EF292" s="456"/>
      <c r="EG292" s="456"/>
      <c r="EH292" s="456"/>
      <c r="EI292" s="456"/>
      <c r="EJ292" s="456"/>
      <c r="EK292" s="456"/>
      <c r="EL292" s="456"/>
      <c r="EM292" s="456"/>
      <c r="EN292" s="456"/>
      <c r="EO292" s="456"/>
      <c r="EP292" s="456"/>
      <c r="EQ292" s="456"/>
      <c r="ER292" s="456"/>
      <c r="ES292" s="456"/>
      <c r="ET292" s="456"/>
      <c r="EU292" s="456"/>
      <c r="EV292" s="456"/>
      <c r="EW292" s="456"/>
      <c r="EX292" s="456"/>
      <c r="EY292" s="456"/>
      <c r="EZ292" s="456"/>
      <c r="FA292" s="456"/>
      <c r="FB292" s="456"/>
      <c r="FC292" s="456"/>
      <c r="FD292" s="456"/>
      <c r="FE292" s="456"/>
      <c r="FF292" s="456"/>
      <c r="FG292" s="456"/>
      <c r="FH292" s="456"/>
      <c r="FI292" s="456"/>
      <c r="FJ292" s="456"/>
      <c r="FK292" s="456"/>
      <c r="FL292" s="456"/>
      <c r="FM292" s="456"/>
      <c r="FN292" s="456"/>
      <c r="FO292" s="456"/>
      <c r="FP292" s="456"/>
      <c r="FQ292" s="456"/>
      <c r="FR292" s="456"/>
      <c r="FS292" s="456"/>
      <c r="FT292" s="456"/>
      <c r="FU292" s="456"/>
      <c r="FV292" s="456"/>
      <c r="FW292" s="456"/>
      <c r="FX292" s="456"/>
      <c r="FY292" s="456"/>
      <c r="FZ292" s="456"/>
      <c r="GA292" s="456"/>
      <c r="GB292" s="456"/>
      <c r="GC292" s="456"/>
      <c r="GD292" s="456"/>
      <c r="GE292" s="456"/>
      <c r="GF292" s="456"/>
      <c r="GG292" s="456"/>
      <c r="GH292" s="456"/>
      <c r="GI292" s="456"/>
      <c r="GJ292" s="456"/>
      <c r="GK292" s="456"/>
      <c r="GL292" s="456"/>
      <c r="GM292" s="456"/>
      <c r="GN292" s="456"/>
      <c r="GO292" s="456"/>
      <c r="GP292" s="456"/>
      <c r="GQ292" s="456"/>
      <c r="GR292" s="456"/>
      <c r="GS292" s="456"/>
      <c r="GT292" s="456"/>
      <c r="GU292" s="456"/>
      <c r="GV292" s="456"/>
      <c r="GW292" s="456"/>
      <c r="GX292" s="456"/>
      <c r="GY292" s="456"/>
      <c r="GZ292" s="456"/>
      <c r="HA292" s="456"/>
      <c r="HB292" s="456"/>
      <c r="HC292" s="456"/>
      <c r="HD292" s="456"/>
      <c r="HE292" s="456"/>
      <c r="HF292" s="456"/>
      <c r="HG292" s="456"/>
      <c r="HH292" s="456"/>
      <c r="HI292" s="456"/>
      <c r="HJ292" s="456"/>
      <c r="HK292" s="456"/>
      <c r="HL292" s="456"/>
      <c r="HM292" s="456"/>
      <c r="HN292" s="456"/>
      <c r="HO292" s="456"/>
      <c r="HP292" s="456"/>
      <c r="HQ292" s="456"/>
      <c r="HR292" s="456"/>
      <c r="HS292" s="456"/>
      <c r="HT292" s="456"/>
      <c r="HU292" s="456"/>
      <c r="HV292" s="456"/>
      <c r="HW292" s="456"/>
      <c r="HX292" s="456"/>
      <c r="HY292" s="456"/>
      <c r="HZ292" s="456"/>
      <c r="IA292" s="456"/>
      <c r="IB292" s="456"/>
      <c r="IC292" s="456"/>
      <c r="ID292" s="456"/>
      <c r="IE292" s="456"/>
      <c r="IF292" s="456"/>
      <c r="IG292" s="456"/>
      <c r="IH292" s="456"/>
      <c r="II292" s="456"/>
      <c r="IJ292" s="456"/>
      <c r="IK292" s="456"/>
      <c r="IL292" s="456"/>
      <c r="IM292" s="456"/>
    </row>
    <row r="293" spans="6:247" x14ac:dyDescent="0.2">
      <c r="F293" s="456"/>
      <c r="G293" s="456"/>
      <c r="H293" s="456"/>
      <c r="I293" s="456"/>
      <c r="J293" s="456"/>
      <c r="K293" s="456"/>
      <c r="L293" s="456"/>
      <c r="M293" s="456"/>
      <c r="N293" s="456"/>
      <c r="O293" s="456"/>
      <c r="P293" s="456"/>
      <c r="Q293" s="456"/>
      <c r="R293" s="456"/>
      <c r="S293" s="456"/>
      <c r="T293" s="456"/>
      <c r="U293" s="456"/>
      <c r="V293" s="456"/>
      <c r="W293" s="456"/>
      <c r="X293" s="456"/>
      <c r="Y293" s="456"/>
      <c r="Z293" s="456"/>
      <c r="AA293" s="456"/>
      <c r="AB293" s="456"/>
      <c r="AC293" s="456"/>
      <c r="AD293" s="456"/>
      <c r="AE293" s="456"/>
      <c r="AF293" s="456"/>
      <c r="AG293" s="456"/>
      <c r="AH293" s="456"/>
      <c r="AI293" s="456"/>
      <c r="AJ293" s="456"/>
      <c r="AK293" s="456"/>
      <c r="AL293" s="456"/>
      <c r="AM293" s="456"/>
      <c r="AN293" s="456"/>
      <c r="AO293" s="456"/>
      <c r="AP293" s="456"/>
      <c r="AQ293" s="456"/>
      <c r="AR293" s="456"/>
      <c r="AS293" s="456"/>
      <c r="AT293" s="456"/>
      <c r="AU293" s="456"/>
      <c r="AV293" s="456"/>
      <c r="AW293" s="456"/>
      <c r="AX293" s="456"/>
      <c r="AY293" s="456"/>
      <c r="AZ293" s="456"/>
      <c r="BA293" s="456"/>
      <c r="BB293" s="456"/>
      <c r="BC293" s="456"/>
      <c r="BD293" s="456"/>
      <c r="BE293" s="456"/>
      <c r="BF293" s="456"/>
      <c r="BG293" s="456"/>
      <c r="BH293" s="456"/>
      <c r="BI293" s="456"/>
      <c r="BJ293" s="456"/>
      <c r="BK293" s="456"/>
      <c r="BL293" s="456"/>
      <c r="BM293" s="456"/>
      <c r="BN293" s="456"/>
      <c r="BO293" s="456"/>
      <c r="BP293" s="456"/>
      <c r="BQ293" s="456"/>
      <c r="BR293" s="456"/>
      <c r="BS293" s="456"/>
      <c r="BT293" s="456"/>
      <c r="BU293" s="456"/>
      <c r="BV293" s="456"/>
      <c r="BW293" s="456"/>
      <c r="BX293" s="456"/>
      <c r="BY293" s="456"/>
      <c r="BZ293" s="456"/>
      <c r="CA293" s="456"/>
      <c r="CB293" s="456"/>
      <c r="CC293" s="456"/>
      <c r="CD293" s="456"/>
      <c r="CE293" s="456"/>
      <c r="CF293" s="456"/>
      <c r="CG293" s="456"/>
      <c r="CH293" s="456"/>
      <c r="CI293" s="456"/>
      <c r="CJ293" s="456"/>
      <c r="CK293" s="456"/>
      <c r="CL293" s="456"/>
      <c r="CM293" s="456"/>
      <c r="CN293" s="456"/>
      <c r="CO293" s="456"/>
      <c r="CP293" s="456"/>
      <c r="CQ293" s="456"/>
      <c r="CR293" s="456"/>
      <c r="CS293" s="456"/>
      <c r="CT293" s="456"/>
      <c r="CU293" s="456"/>
      <c r="CV293" s="456"/>
      <c r="CW293" s="456"/>
      <c r="CX293" s="456"/>
      <c r="CY293" s="456"/>
      <c r="CZ293" s="456"/>
      <c r="DA293" s="456"/>
      <c r="DB293" s="456"/>
      <c r="DC293" s="456"/>
      <c r="DD293" s="456"/>
      <c r="DE293" s="456"/>
      <c r="DF293" s="456"/>
      <c r="DG293" s="456"/>
      <c r="DH293" s="456"/>
      <c r="DI293" s="456"/>
      <c r="DJ293" s="456"/>
      <c r="DK293" s="456"/>
      <c r="DL293" s="456"/>
      <c r="DM293" s="456"/>
      <c r="DN293" s="456"/>
      <c r="DO293" s="456"/>
      <c r="DP293" s="456"/>
      <c r="DQ293" s="456"/>
      <c r="DR293" s="456"/>
      <c r="DS293" s="456"/>
      <c r="DT293" s="456"/>
      <c r="DU293" s="456"/>
      <c r="DV293" s="456"/>
      <c r="DW293" s="456"/>
      <c r="DX293" s="456"/>
      <c r="DY293" s="456"/>
      <c r="DZ293" s="456"/>
      <c r="EA293" s="456"/>
      <c r="EB293" s="456"/>
      <c r="EC293" s="456"/>
      <c r="ED293" s="456"/>
      <c r="EE293" s="456"/>
      <c r="EF293" s="456"/>
      <c r="EG293" s="456"/>
      <c r="EH293" s="456"/>
      <c r="EI293" s="456"/>
      <c r="EJ293" s="456"/>
      <c r="EK293" s="456"/>
      <c r="EL293" s="456"/>
      <c r="EM293" s="456"/>
      <c r="EN293" s="456"/>
      <c r="EO293" s="456"/>
      <c r="EP293" s="456"/>
      <c r="EQ293" s="456"/>
      <c r="ER293" s="456"/>
      <c r="ES293" s="456"/>
      <c r="ET293" s="456"/>
      <c r="EU293" s="456"/>
      <c r="EV293" s="456"/>
      <c r="EW293" s="456"/>
      <c r="EX293" s="456"/>
      <c r="EY293" s="456"/>
      <c r="EZ293" s="456"/>
      <c r="FA293" s="456"/>
      <c r="FB293" s="456"/>
      <c r="FC293" s="456"/>
      <c r="FD293" s="456"/>
      <c r="FE293" s="456"/>
      <c r="FF293" s="456"/>
      <c r="FG293" s="456"/>
      <c r="FH293" s="456"/>
      <c r="FI293" s="456"/>
      <c r="FJ293" s="456"/>
      <c r="FK293" s="456"/>
      <c r="FL293" s="456"/>
      <c r="FM293" s="456"/>
      <c r="FN293" s="456"/>
      <c r="FO293" s="456"/>
      <c r="FP293" s="456"/>
      <c r="FQ293" s="456"/>
      <c r="FR293" s="456"/>
      <c r="FS293" s="456"/>
      <c r="FT293" s="456"/>
      <c r="FU293" s="456"/>
      <c r="FV293" s="456"/>
      <c r="FW293" s="456"/>
      <c r="FX293" s="456"/>
      <c r="FY293" s="456"/>
      <c r="FZ293" s="456"/>
      <c r="GA293" s="456"/>
      <c r="GB293" s="456"/>
      <c r="GC293" s="456"/>
      <c r="GD293" s="456"/>
      <c r="GE293" s="456"/>
      <c r="GF293" s="456"/>
      <c r="GG293" s="456"/>
      <c r="GH293" s="456"/>
      <c r="GI293" s="456"/>
      <c r="GJ293" s="456"/>
      <c r="GK293" s="456"/>
      <c r="GL293" s="456"/>
      <c r="GM293" s="456"/>
      <c r="GN293" s="456"/>
      <c r="GO293" s="456"/>
      <c r="GP293" s="456"/>
      <c r="GQ293" s="456"/>
      <c r="GR293" s="456"/>
      <c r="GS293" s="456"/>
      <c r="GT293" s="456"/>
      <c r="GU293" s="456"/>
      <c r="GV293" s="456"/>
      <c r="GW293" s="456"/>
      <c r="GX293" s="456"/>
      <c r="GY293" s="456"/>
      <c r="GZ293" s="456"/>
      <c r="HA293" s="456"/>
      <c r="HB293" s="456"/>
      <c r="HC293" s="456"/>
      <c r="HD293" s="456"/>
      <c r="HE293" s="456"/>
      <c r="HF293" s="456"/>
      <c r="HG293" s="456"/>
      <c r="HH293" s="456"/>
      <c r="HI293" s="456"/>
      <c r="HJ293" s="456"/>
      <c r="HK293" s="456"/>
      <c r="HL293" s="456"/>
      <c r="HM293" s="456"/>
      <c r="HN293" s="456"/>
      <c r="HO293" s="456"/>
      <c r="HP293" s="456"/>
      <c r="HQ293" s="456"/>
      <c r="HR293" s="456"/>
      <c r="HS293" s="456"/>
      <c r="HT293" s="456"/>
      <c r="HU293" s="456"/>
      <c r="HV293" s="456"/>
      <c r="HW293" s="456"/>
      <c r="HX293" s="456"/>
      <c r="HY293" s="456"/>
      <c r="HZ293" s="456"/>
      <c r="IA293" s="456"/>
      <c r="IB293" s="456"/>
      <c r="IC293" s="456"/>
      <c r="ID293" s="456"/>
      <c r="IE293" s="456"/>
      <c r="IF293" s="456"/>
      <c r="IG293" s="456"/>
      <c r="IH293" s="456"/>
      <c r="II293" s="456"/>
      <c r="IJ293" s="456"/>
      <c r="IK293" s="456"/>
      <c r="IL293" s="456"/>
      <c r="IM293" s="456"/>
    </row>
    <row r="294" spans="6:247" x14ac:dyDescent="0.2">
      <c r="F294" s="456"/>
      <c r="G294" s="456"/>
      <c r="H294" s="456"/>
      <c r="I294" s="456"/>
      <c r="J294" s="456"/>
      <c r="K294" s="456"/>
      <c r="L294" s="456"/>
      <c r="M294" s="456"/>
      <c r="N294" s="456"/>
      <c r="O294" s="456"/>
      <c r="P294" s="456"/>
      <c r="Q294" s="456"/>
      <c r="R294" s="456"/>
      <c r="S294" s="456"/>
      <c r="T294" s="456"/>
      <c r="U294" s="456"/>
      <c r="V294" s="456"/>
      <c r="W294" s="456"/>
      <c r="X294" s="456"/>
      <c r="Y294" s="456"/>
      <c r="Z294" s="456"/>
      <c r="AA294" s="456"/>
      <c r="AB294" s="456"/>
      <c r="AC294" s="456"/>
      <c r="AD294" s="456"/>
      <c r="AE294" s="456"/>
      <c r="AF294" s="456"/>
      <c r="AG294" s="456"/>
      <c r="AH294" s="456"/>
      <c r="AI294" s="456"/>
      <c r="AJ294" s="456"/>
      <c r="AK294" s="456"/>
      <c r="AL294" s="456"/>
      <c r="AM294" s="456"/>
      <c r="AN294" s="456"/>
      <c r="AO294" s="456"/>
      <c r="AP294" s="456"/>
      <c r="AQ294" s="456"/>
      <c r="AR294" s="456"/>
      <c r="AS294" s="456"/>
      <c r="AT294" s="456"/>
      <c r="AU294" s="456"/>
      <c r="AV294" s="456"/>
      <c r="AW294" s="456"/>
      <c r="AX294" s="456"/>
      <c r="AY294" s="456"/>
      <c r="AZ294" s="456"/>
      <c r="BA294" s="456"/>
      <c r="BB294" s="456"/>
      <c r="BC294" s="456"/>
      <c r="BD294" s="456"/>
      <c r="BE294" s="456"/>
      <c r="BF294" s="456"/>
      <c r="BG294" s="456"/>
      <c r="BH294" s="456"/>
      <c r="BI294" s="456"/>
      <c r="BJ294" s="456"/>
      <c r="BK294" s="456"/>
      <c r="BL294" s="456"/>
      <c r="BM294" s="456"/>
      <c r="BN294" s="456"/>
      <c r="BO294" s="456"/>
      <c r="BP294" s="456"/>
      <c r="BQ294" s="456"/>
      <c r="BR294" s="456"/>
      <c r="BS294" s="456"/>
      <c r="BT294" s="456"/>
      <c r="BU294" s="456"/>
      <c r="BV294" s="456"/>
      <c r="BW294" s="456"/>
      <c r="BX294" s="456"/>
      <c r="BY294" s="456"/>
      <c r="BZ294" s="456"/>
      <c r="CA294" s="456"/>
      <c r="CB294" s="456"/>
      <c r="CC294" s="456"/>
      <c r="CD294" s="456"/>
      <c r="CE294" s="456"/>
      <c r="CF294" s="456"/>
      <c r="CG294" s="456"/>
      <c r="CH294" s="456"/>
      <c r="CI294" s="456"/>
      <c r="CJ294" s="456"/>
      <c r="CK294" s="456"/>
      <c r="CL294" s="456"/>
      <c r="CM294" s="456"/>
      <c r="CN294" s="456"/>
      <c r="CO294" s="456"/>
      <c r="CP294" s="456"/>
      <c r="CQ294" s="456"/>
      <c r="CR294" s="456"/>
      <c r="CS294" s="456"/>
      <c r="CT294" s="456"/>
      <c r="CU294" s="456"/>
      <c r="CV294" s="456"/>
      <c r="CW294" s="456"/>
      <c r="CX294" s="456"/>
      <c r="CY294" s="456"/>
      <c r="CZ294" s="456"/>
      <c r="DA294" s="456"/>
      <c r="DB294" s="456"/>
      <c r="DC294" s="456"/>
      <c r="DD294" s="456"/>
      <c r="DE294" s="456"/>
      <c r="DF294" s="456"/>
      <c r="DG294" s="456"/>
      <c r="DH294" s="456"/>
      <c r="DI294" s="456"/>
      <c r="DJ294" s="456"/>
      <c r="DK294" s="456"/>
      <c r="DL294" s="456"/>
      <c r="DM294" s="456"/>
      <c r="DN294" s="456"/>
      <c r="DO294" s="456"/>
      <c r="DP294" s="456"/>
      <c r="DQ294" s="456"/>
      <c r="DR294" s="456"/>
      <c r="DS294" s="456"/>
      <c r="DT294" s="456"/>
      <c r="DU294" s="456"/>
      <c r="DV294" s="456"/>
      <c r="DW294" s="456"/>
      <c r="DX294" s="456"/>
      <c r="DY294" s="456"/>
      <c r="DZ294" s="456"/>
      <c r="EA294" s="456"/>
      <c r="EB294" s="456"/>
      <c r="EC294" s="456"/>
      <c r="ED294" s="456"/>
      <c r="EE294" s="456"/>
      <c r="EF294" s="456"/>
      <c r="EG294" s="456"/>
      <c r="EH294" s="456"/>
      <c r="EI294" s="456"/>
      <c r="EJ294" s="456"/>
      <c r="EK294" s="456"/>
      <c r="EL294" s="456"/>
      <c r="EM294" s="456"/>
      <c r="EN294" s="456"/>
      <c r="EO294" s="456"/>
      <c r="EP294" s="456"/>
      <c r="EQ294" s="456"/>
      <c r="ER294" s="456"/>
      <c r="ES294" s="456"/>
      <c r="ET294" s="456"/>
      <c r="EU294" s="456"/>
      <c r="EV294" s="456"/>
      <c r="EW294" s="456"/>
      <c r="EX294" s="456"/>
      <c r="EY294" s="456"/>
      <c r="EZ294" s="456"/>
      <c r="FA294" s="456"/>
      <c r="FB294" s="456"/>
      <c r="FC294" s="456"/>
      <c r="FD294" s="456"/>
      <c r="FE294" s="456"/>
      <c r="FF294" s="456"/>
      <c r="FG294" s="456"/>
      <c r="FH294" s="456"/>
      <c r="FI294" s="456"/>
      <c r="FJ294" s="456"/>
      <c r="FK294" s="456"/>
      <c r="FL294" s="456"/>
      <c r="FM294" s="456"/>
      <c r="FN294" s="456"/>
      <c r="FO294" s="456"/>
      <c r="FP294" s="456"/>
      <c r="FQ294" s="456"/>
      <c r="FR294" s="456"/>
      <c r="FS294" s="456"/>
      <c r="FT294" s="456"/>
      <c r="FU294" s="456"/>
      <c r="FV294" s="456"/>
      <c r="FW294" s="456"/>
      <c r="FX294" s="456"/>
      <c r="FY294" s="456"/>
      <c r="FZ294" s="456"/>
      <c r="GA294" s="456"/>
      <c r="GB294" s="456"/>
      <c r="GC294" s="456"/>
      <c r="GD294" s="456"/>
      <c r="GE294" s="456"/>
      <c r="GF294" s="456"/>
      <c r="GG294" s="456"/>
      <c r="GH294" s="456"/>
      <c r="GI294" s="456"/>
      <c r="GJ294" s="456"/>
      <c r="GK294" s="456"/>
      <c r="GL294" s="456"/>
      <c r="GM294" s="456"/>
      <c r="GN294" s="456"/>
      <c r="GO294" s="456"/>
      <c r="GP294" s="456"/>
      <c r="GQ294" s="456"/>
      <c r="GR294" s="456"/>
      <c r="GS294" s="456"/>
      <c r="GT294" s="456"/>
      <c r="GU294" s="456"/>
      <c r="GV294" s="456"/>
      <c r="GW294" s="456"/>
      <c r="GX294" s="456"/>
      <c r="GY294" s="456"/>
      <c r="GZ294" s="456"/>
      <c r="HA294" s="456"/>
      <c r="HB294" s="456"/>
      <c r="HC294" s="456"/>
      <c r="HD294" s="456"/>
      <c r="HE294" s="456"/>
      <c r="HF294" s="456"/>
      <c r="HG294" s="456"/>
      <c r="HH294" s="456"/>
      <c r="HI294" s="456"/>
      <c r="HJ294" s="456"/>
      <c r="HK294" s="456"/>
      <c r="HL294" s="456"/>
      <c r="HM294" s="456"/>
      <c r="HN294" s="456"/>
      <c r="HO294" s="456"/>
      <c r="HP294" s="456"/>
      <c r="HQ294" s="456"/>
      <c r="HR294" s="456"/>
      <c r="HS294" s="456"/>
      <c r="HT294" s="456"/>
      <c r="HU294" s="456"/>
      <c r="HV294" s="456"/>
      <c r="HW294" s="456"/>
      <c r="HX294" s="456"/>
      <c r="HY294" s="456"/>
      <c r="HZ294" s="456"/>
      <c r="IA294" s="456"/>
      <c r="IB294" s="456"/>
      <c r="IC294" s="456"/>
      <c r="ID294" s="456"/>
      <c r="IE294" s="456"/>
      <c r="IF294" s="456"/>
      <c r="IG294" s="456"/>
      <c r="IH294" s="456"/>
      <c r="II294" s="456"/>
      <c r="IJ294" s="456"/>
      <c r="IK294" s="456"/>
      <c r="IL294" s="456"/>
      <c r="IM294" s="456"/>
    </row>
    <row r="295" spans="6:247" x14ac:dyDescent="0.2">
      <c r="F295" s="456"/>
      <c r="G295" s="456"/>
      <c r="H295" s="456"/>
      <c r="I295" s="456"/>
      <c r="J295" s="456"/>
      <c r="K295" s="456"/>
      <c r="L295" s="456"/>
      <c r="M295" s="456"/>
      <c r="N295" s="456"/>
      <c r="O295" s="456"/>
      <c r="P295" s="456"/>
      <c r="Q295" s="456"/>
      <c r="R295" s="456"/>
      <c r="S295" s="456"/>
      <c r="T295" s="456"/>
      <c r="U295" s="456"/>
      <c r="V295" s="456"/>
      <c r="W295" s="456"/>
      <c r="X295" s="456"/>
      <c r="Y295" s="456"/>
      <c r="Z295" s="456"/>
      <c r="AA295" s="456"/>
      <c r="AB295" s="456"/>
      <c r="AC295" s="456"/>
      <c r="AD295" s="456"/>
      <c r="AE295" s="456"/>
      <c r="AF295" s="456"/>
      <c r="AG295" s="456"/>
      <c r="AH295" s="456"/>
      <c r="AI295" s="456"/>
      <c r="AJ295" s="456"/>
      <c r="AK295" s="456"/>
      <c r="AL295" s="456"/>
      <c r="AM295" s="456"/>
      <c r="AN295" s="456"/>
      <c r="AO295" s="456"/>
      <c r="AP295" s="456"/>
      <c r="AQ295" s="456"/>
      <c r="AR295" s="456"/>
      <c r="AS295" s="456"/>
      <c r="AT295" s="456"/>
      <c r="AU295" s="456"/>
      <c r="AV295" s="456"/>
      <c r="AW295" s="456"/>
      <c r="AX295" s="456"/>
      <c r="AY295" s="456"/>
      <c r="AZ295" s="456"/>
      <c r="BA295" s="456"/>
      <c r="BB295" s="456"/>
      <c r="BC295" s="456"/>
      <c r="BD295" s="456"/>
      <c r="BE295" s="456"/>
      <c r="BF295" s="456"/>
      <c r="BG295" s="456"/>
      <c r="BH295" s="456"/>
      <c r="BI295" s="456"/>
      <c r="BJ295" s="456"/>
      <c r="BK295" s="456"/>
      <c r="BL295" s="456"/>
      <c r="BM295" s="456"/>
      <c r="BN295" s="456"/>
      <c r="BO295" s="456"/>
      <c r="BP295" s="456"/>
      <c r="BQ295" s="456"/>
      <c r="BR295" s="456"/>
      <c r="BS295" s="456"/>
      <c r="BT295" s="456"/>
      <c r="BU295" s="456"/>
      <c r="BV295" s="456"/>
      <c r="BW295" s="456"/>
      <c r="BX295" s="456"/>
      <c r="BY295" s="456"/>
      <c r="BZ295" s="456"/>
      <c r="CA295" s="456"/>
      <c r="CB295" s="456"/>
      <c r="CC295" s="456"/>
      <c r="CD295" s="456"/>
      <c r="CE295" s="456"/>
      <c r="CF295" s="456"/>
      <c r="CG295" s="456"/>
      <c r="CH295" s="456"/>
      <c r="CI295" s="456"/>
      <c r="CJ295" s="456"/>
      <c r="CK295" s="456"/>
      <c r="CL295" s="456"/>
      <c r="CM295" s="456"/>
      <c r="CN295" s="456"/>
      <c r="CO295" s="456"/>
      <c r="CP295" s="456"/>
      <c r="CQ295" s="456"/>
      <c r="CR295" s="456"/>
      <c r="CS295" s="456"/>
      <c r="CT295" s="456"/>
      <c r="CU295" s="456"/>
      <c r="CV295" s="456"/>
      <c r="CW295" s="456"/>
      <c r="CX295" s="456"/>
      <c r="CY295" s="456"/>
      <c r="CZ295" s="456"/>
      <c r="DA295" s="456"/>
      <c r="DB295" s="456"/>
      <c r="DC295" s="456"/>
      <c r="DD295" s="456"/>
      <c r="DE295" s="456"/>
      <c r="DF295" s="456"/>
      <c r="DG295" s="456"/>
      <c r="DH295" s="456"/>
      <c r="DI295" s="456"/>
      <c r="DJ295" s="456"/>
      <c r="DK295" s="456"/>
      <c r="DL295" s="456"/>
      <c r="DM295" s="456"/>
      <c r="DN295" s="456"/>
      <c r="DO295" s="456"/>
      <c r="DP295" s="456"/>
      <c r="DQ295" s="456"/>
      <c r="DR295" s="456"/>
      <c r="DS295" s="456"/>
      <c r="DT295" s="456"/>
      <c r="DU295" s="456"/>
      <c r="DV295" s="456"/>
      <c r="DW295" s="456"/>
      <c r="DX295" s="456"/>
      <c r="DY295" s="456"/>
      <c r="DZ295" s="456"/>
      <c r="EA295" s="456"/>
      <c r="EB295" s="456"/>
      <c r="EC295" s="456"/>
      <c r="ED295" s="456"/>
      <c r="EE295" s="456"/>
      <c r="EF295" s="456"/>
      <c r="EG295" s="456"/>
      <c r="EH295" s="456"/>
      <c r="EI295" s="456"/>
      <c r="EJ295" s="456"/>
      <c r="EK295" s="456"/>
      <c r="EL295" s="456"/>
      <c r="EM295" s="456"/>
      <c r="EN295" s="456"/>
      <c r="EO295" s="456"/>
      <c r="EP295" s="456"/>
      <c r="EQ295" s="456"/>
      <c r="ER295" s="456"/>
      <c r="ES295" s="456"/>
      <c r="ET295" s="456"/>
      <c r="EU295" s="456"/>
      <c r="EV295" s="456"/>
      <c r="EW295" s="456"/>
      <c r="EX295" s="456"/>
      <c r="EY295" s="456"/>
      <c r="EZ295" s="456"/>
      <c r="FA295" s="456"/>
      <c r="FB295" s="456"/>
      <c r="FC295" s="456"/>
      <c r="FD295" s="456"/>
      <c r="FE295" s="456"/>
      <c r="FF295" s="456"/>
      <c r="FG295" s="456"/>
      <c r="FH295" s="456"/>
      <c r="FI295" s="456"/>
      <c r="FJ295" s="456"/>
      <c r="FK295" s="456"/>
      <c r="FL295" s="456"/>
      <c r="FM295" s="456"/>
      <c r="FN295" s="456"/>
      <c r="FO295" s="456"/>
      <c r="FP295" s="456"/>
      <c r="FQ295" s="456"/>
      <c r="FR295" s="456"/>
      <c r="FS295" s="456"/>
      <c r="FT295" s="456"/>
      <c r="FU295" s="456"/>
      <c r="FV295" s="456"/>
      <c r="FW295" s="456"/>
      <c r="FX295" s="456"/>
      <c r="FY295" s="456"/>
      <c r="FZ295" s="456"/>
      <c r="GA295" s="456"/>
      <c r="GB295" s="456"/>
      <c r="GC295" s="456"/>
      <c r="GD295" s="456"/>
      <c r="GE295" s="456"/>
      <c r="GF295" s="456"/>
      <c r="GG295" s="456"/>
      <c r="GH295" s="456"/>
      <c r="GI295" s="456"/>
      <c r="GJ295" s="456"/>
      <c r="GK295" s="456"/>
      <c r="GL295" s="456"/>
      <c r="GM295" s="456"/>
      <c r="GN295" s="456"/>
      <c r="GO295" s="456"/>
      <c r="GP295" s="456"/>
      <c r="GQ295" s="456"/>
      <c r="GR295" s="456"/>
      <c r="GS295" s="456"/>
      <c r="GT295" s="456"/>
      <c r="GU295" s="456"/>
      <c r="GV295" s="456"/>
      <c r="GW295" s="456"/>
      <c r="GX295" s="456"/>
      <c r="GY295" s="456"/>
      <c r="GZ295" s="456"/>
      <c r="HA295" s="456"/>
      <c r="HB295" s="456"/>
      <c r="HC295" s="456"/>
      <c r="HD295" s="456"/>
      <c r="HE295" s="456"/>
      <c r="HF295" s="456"/>
      <c r="HG295" s="456"/>
      <c r="HH295" s="456"/>
      <c r="HI295" s="456"/>
      <c r="HJ295" s="456"/>
      <c r="HK295" s="456"/>
      <c r="HL295" s="456"/>
      <c r="HM295" s="456"/>
      <c r="HN295" s="456"/>
      <c r="HO295" s="456"/>
      <c r="HP295" s="456"/>
      <c r="HQ295" s="456"/>
      <c r="HR295" s="456"/>
      <c r="HS295" s="456"/>
      <c r="HT295" s="456"/>
      <c r="HU295" s="456"/>
      <c r="HV295" s="456"/>
      <c r="HW295" s="456"/>
      <c r="HX295" s="456"/>
      <c r="HY295" s="456"/>
      <c r="HZ295" s="456"/>
      <c r="IA295" s="456"/>
      <c r="IB295" s="456"/>
      <c r="IC295" s="456"/>
      <c r="ID295" s="456"/>
      <c r="IE295" s="456"/>
      <c r="IF295" s="456"/>
      <c r="IG295" s="456"/>
      <c r="IH295" s="456"/>
      <c r="II295" s="456"/>
      <c r="IJ295" s="456"/>
      <c r="IK295" s="456"/>
      <c r="IL295" s="456"/>
      <c r="IM295" s="456"/>
    </row>
    <row r="296" spans="6:247" x14ac:dyDescent="0.2">
      <c r="F296" s="456"/>
      <c r="G296" s="456"/>
      <c r="H296" s="456"/>
      <c r="I296" s="456"/>
      <c r="J296" s="456"/>
      <c r="K296" s="456"/>
      <c r="L296" s="456"/>
      <c r="M296" s="456"/>
      <c r="N296" s="456"/>
      <c r="O296" s="456"/>
      <c r="P296" s="456"/>
      <c r="Q296" s="456"/>
      <c r="R296" s="456"/>
      <c r="S296" s="456"/>
      <c r="T296" s="456"/>
      <c r="U296" s="456"/>
      <c r="V296" s="456"/>
      <c r="W296" s="456"/>
      <c r="X296" s="456"/>
      <c r="Y296" s="456"/>
      <c r="Z296" s="456"/>
      <c r="AA296" s="456"/>
      <c r="AB296" s="456"/>
      <c r="AC296" s="456"/>
      <c r="AD296" s="456"/>
      <c r="AE296" s="456"/>
      <c r="AF296" s="456"/>
      <c r="AG296" s="456"/>
      <c r="AH296" s="456"/>
      <c r="AI296" s="456"/>
      <c r="AJ296" s="456"/>
      <c r="AK296" s="456"/>
      <c r="AL296" s="456"/>
      <c r="AM296" s="456"/>
      <c r="AN296" s="456"/>
      <c r="AO296" s="456"/>
      <c r="AP296" s="456"/>
      <c r="AQ296" s="456"/>
      <c r="AR296" s="456"/>
      <c r="AS296" s="456"/>
      <c r="AT296" s="456"/>
      <c r="AU296" s="456"/>
      <c r="AV296" s="456"/>
      <c r="AW296" s="456"/>
      <c r="AX296" s="456"/>
      <c r="AY296" s="456"/>
      <c r="AZ296" s="456"/>
      <c r="BA296" s="456"/>
      <c r="BB296" s="456"/>
      <c r="BC296" s="456"/>
      <c r="BD296" s="456"/>
      <c r="BE296" s="456"/>
      <c r="BF296" s="456"/>
      <c r="BG296" s="456"/>
      <c r="BH296" s="456"/>
      <c r="BI296" s="456"/>
      <c r="BJ296" s="456"/>
      <c r="BK296" s="456"/>
      <c r="BL296" s="456"/>
      <c r="BM296" s="456"/>
      <c r="BN296" s="456"/>
      <c r="BO296" s="456"/>
      <c r="BP296" s="456"/>
      <c r="BQ296" s="456"/>
      <c r="BR296" s="456"/>
      <c r="BS296" s="456"/>
      <c r="BT296" s="456"/>
      <c r="BU296" s="456"/>
      <c r="BV296" s="456"/>
      <c r="BW296" s="456"/>
      <c r="BX296" s="456"/>
      <c r="BY296" s="456"/>
      <c r="BZ296" s="456"/>
      <c r="CA296" s="456"/>
      <c r="CB296" s="456"/>
      <c r="CC296" s="456"/>
      <c r="CD296" s="456"/>
      <c r="CE296" s="456"/>
      <c r="CF296" s="456"/>
      <c r="CG296" s="456"/>
      <c r="CH296" s="456"/>
      <c r="CI296" s="456"/>
      <c r="CJ296" s="456"/>
      <c r="CK296" s="456"/>
      <c r="CL296" s="456"/>
      <c r="CM296" s="456"/>
      <c r="CN296" s="456"/>
      <c r="CO296" s="456"/>
      <c r="CP296" s="456"/>
      <c r="CQ296" s="456"/>
      <c r="CR296" s="456"/>
      <c r="CS296" s="456"/>
      <c r="CT296" s="456"/>
      <c r="CU296" s="456"/>
      <c r="CV296" s="456"/>
      <c r="CW296" s="456"/>
      <c r="CX296" s="456"/>
      <c r="CY296" s="456"/>
      <c r="CZ296" s="456"/>
      <c r="DA296" s="456"/>
      <c r="DB296" s="456"/>
      <c r="DC296" s="456"/>
      <c r="DD296" s="456"/>
      <c r="DE296" s="456"/>
      <c r="DF296" s="456"/>
      <c r="DG296" s="456"/>
      <c r="DH296" s="456"/>
      <c r="DI296" s="456"/>
      <c r="DJ296" s="456"/>
      <c r="DK296" s="456"/>
      <c r="DL296" s="456"/>
      <c r="DM296" s="456"/>
      <c r="DN296" s="456"/>
      <c r="DO296" s="456"/>
      <c r="DP296" s="456"/>
      <c r="DQ296" s="456"/>
      <c r="DR296" s="456"/>
      <c r="DS296" s="456"/>
      <c r="DT296" s="456"/>
      <c r="DU296" s="456"/>
      <c r="DV296" s="456"/>
      <c r="DW296" s="456"/>
      <c r="DX296" s="456"/>
      <c r="DY296" s="456"/>
      <c r="DZ296" s="456"/>
      <c r="EA296" s="456"/>
      <c r="EB296" s="456"/>
      <c r="EC296" s="456"/>
      <c r="ED296" s="456"/>
      <c r="EE296" s="456"/>
      <c r="EF296" s="456"/>
      <c r="EG296" s="456"/>
      <c r="EH296" s="456"/>
      <c r="EI296" s="456"/>
      <c r="EJ296" s="456"/>
      <c r="EK296" s="456"/>
      <c r="EL296" s="456"/>
      <c r="EM296" s="456"/>
      <c r="EN296" s="456"/>
      <c r="EO296" s="456"/>
      <c r="EP296" s="456"/>
      <c r="EQ296" s="456"/>
      <c r="ER296" s="456"/>
      <c r="ES296" s="456"/>
      <c r="ET296" s="456"/>
      <c r="EU296" s="456"/>
      <c r="EV296" s="456"/>
      <c r="EW296" s="456"/>
      <c r="EX296" s="456"/>
      <c r="EY296" s="456"/>
      <c r="EZ296" s="456"/>
      <c r="FA296" s="456"/>
      <c r="FB296" s="456"/>
      <c r="FC296" s="456"/>
      <c r="FD296" s="456"/>
      <c r="FE296" s="456"/>
      <c r="FF296" s="456"/>
      <c r="FG296" s="456"/>
      <c r="FH296" s="456"/>
      <c r="FI296" s="456"/>
      <c r="FJ296" s="456"/>
      <c r="FK296" s="456"/>
      <c r="FL296" s="456"/>
      <c r="FM296" s="456"/>
      <c r="FN296" s="456"/>
      <c r="FO296" s="456"/>
      <c r="FP296" s="456"/>
      <c r="FQ296" s="456"/>
      <c r="FR296" s="456"/>
      <c r="FS296" s="456"/>
      <c r="FT296" s="456"/>
      <c r="FU296" s="456"/>
      <c r="FV296" s="456"/>
      <c r="FW296" s="456"/>
      <c r="FX296" s="456"/>
      <c r="FY296" s="456"/>
      <c r="FZ296" s="456"/>
      <c r="GA296" s="456"/>
      <c r="GB296" s="456"/>
      <c r="GC296" s="456"/>
      <c r="GD296" s="456"/>
      <c r="GE296" s="456"/>
      <c r="GF296" s="456"/>
      <c r="GG296" s="456"/>
      <c r="GH296" s="456"/>
      <c r="GI296" s="456"/>
      <c r="GJ296" s="456"/>
      <c r="GK296" s="456"/>
      <c r="GL296" s="456"/>
      <c r="GM296" s="456"/>
      <c r="GN296" s="456"/>
      <c r="GO296" s="456"/>
      <c r="GP296" s="456"/>
      <c r="GQ296" s="456"/>
      <c r="GR296" s="456"/>
      <c r="GS296" s="456"/>
      <c r="GT296" s="456"/>
      <c r="GU296" s="456"/>
      <c r="GV296" s="456"/>
      <c r="GW296" s="456"/>
      <c r="GX296" s="456"/>
      <c r="GY296" s="456"/>
      <c r="GZ296" s="456"/>
      <c r="HA296" s="456"/>
      <c r="HB296" s="456"/>
      <c r="HC296" s="456"/>
      <c r="HD296" s="456"/>
      <c r="HE296" s="456"/>
      <c r="HF296" s="456"/>
      <c r="HG296" s="456"/>
      <c r="HH296" s="456"/>
      <c r="HI296" s="456"/>
      <c r="HJ296" s="456"/>
      <c r="HK296" s="456"/>
      <c r="HL296" s="456"/>
      <c r="HM296" s="456"/>
      <c r="HN296" s="456"/>
      <c r="HO296" s="456"/>
      <c r="HP296" s="456"/>
      <c r="HQ296" s="456"/>
      <c r="HR296" s="456"/>
      <c r="HS296" s="456"/>
      <c r="HT296" s="456"/>
      <c r="HU296" s="456"/>
      <c r="HV296" s="456"/>
      <c r="HW296" s="456"/>
      <c r="HX296" s="456"/>
      <c r="HY296" s="456"/>
      <c r="HZ296" s="456"/>
      <c r="IA296" s="456"/>
      <c r="IB296" s="456"/>
      <c r="IC296" s="456"/>
      <c r="ID296" s="456"/>
      <c r="IE296" s="456"/>
      <c r="IF296" s="456"/>
      <c r="IG296" s="456"/>
      <c r="IH296" s="456"/>
      <c r="II296" s="456"/>
      <c r="IJ296" s="456"/>
      <c r="IK296" s="456"/>
      <c r="IL296" s="456"/>
      <c r="IM296" s="456"/>
    </row>
    <row r="297" spans="6:247" x14ac:dyDescent="0.2">
      <c r="F297" s="456"/>
      <c r="G297" s="456"/>
      <c r="H297" s="456"/>
      <c r="I297" s="456"/>
      <c r="J297" s="456"/>
      <c r="K297" s="456"/>
      <c r="L297" s="456"/>
      <c r="M297" s="456"/>
      <c r="N297" s="456"/>
      <c r="O297" s="456"/>
      <c r="P297" s="456"/>
      <c r="Q297" s="456"/>
      <c r="R297" s="456"/>
      <c r="S297" s="456"/>
      <c r="T297" s="456"/>
      <c r="U297" s="456"/>
      <c r="V297" s="456"/>
      <c r="W297" s="456"/>
      <c r="X297" s="456"/>
      <c r="Y297" s="456"/>
      <c r="Z297" s="456"/>
      <c r="AA297" s="456"/>
      <c r="AB297" s="456"/>
      <c r="AC297" s="456"/>
      <c r="AD297" s="456"/>
      <c r="AE297" s="456"/>
      <c r="AF297" s="456"/>
      <c r="AG297" s="456"/>
      <c r="AH297" s="456"/>
      <c r="AI297" s="456"/>
      <c r="AJ297" s="456"/>
      <c r="AK297" s="456"/>
      <c r="AL297" s="456"/>
      <c r="AM297" s="456"/>
      <c r="AN297" s="456"/>
      <c r="AO297" s="456"/>
      <c r="AP297" s="456"/>
      <c r="AQ297" s="456"/>
      <c r="AR297" s="456"/>
      <c r="AS297" s="456"/>
      <c r="AT297" s="456"/>
      <c r="AU297" s="456"/>
      <c r="AV297" s="456"/>
      <c r="AW297" s="456"/>
      <c r="AX297" s="456"/>
      <c r="AY297" s="456"/>
      <c r="AZ297" s="456"/>
      <c r="BA297" s="456"/>
      <c r="BB297" s="456"/>
      <c r="BC297" s="456"/>
      <c r="BD297" s="456"/>
      <c r="BE297" s="456"/>
      <c r="BF297" s="456"/>
      <c r="BG297" s="456"/>
      <c r="BH297" s="456"/>
      <c r="BI297" s="456"/>
      <c r="BJ297" s="456"/>
      <c r="BK297" s="456"/>
      <c r="BL297" s="456"/>
      <c r="BM297" s="456"/>
      <c r="BN297" s="456"/>
      <c r="BO297" s="456"/>
      <c r="BP297" s="456"/>
      <c r="BQ297" s="456"/>
      <c r="BR297" s="456"/>
      <c r="BS297" s="456"/>
      <c r="BT297" s="456"/>
      <c r="BU297" s="456"/>
      <c r="BV297" s="456"/>
      <c r="BW297" s="456"/>
      <c r="BX297" s="456"/>
      <c r="BY297" s="456"/>
      <c r="BZ297" s="456"/>
      <c r="CA297" s="456"/>
      <c r="CB297" s="456"/>
      <c r="CC297" s="456"/>
      <c r="CD297" s="456"/>
      <c r="CE297" s="456"/>
      <c r="CF297" s="456"/>
      <c r="CG297" s="456"/>
      <c r="CH297" s="456"/>
      <c r="CI297" s="456"/>
      <c r="CJ297" s="456"/>
      <c r="CK297" s="456"/>
      <c r="CL297" s="456"/>
      <c r="CM297" s="456"/>
      <c r="CN297" s="456"/>
      <c r="CO297" s="456"/>
      <c r="CP297" s="456"/>
      <c r="CQ297" s="456"/>
      <c r="CR297" s="456"/>
      <c r="CS297" s="456"/>
      <c r="CT297" s="456"/>
      <c r="CU297" s="456"/>
      <c r="CV297" s="456"/>
      <c r="CW297" s="456"/>
      <c r="CX297" s="456"/>
      <c r="CY297" s="456"/>
      <c r="CZ297" s="456"/>
      <c r="DA297" s="456"/>
      <c r="DB297" s="456"/>
      <c r="DC297" s="456"/>
      <c r="DD297" s="456"/>
      <c r="DE297" s="456"/>
      <c r="DF297" s="456"/>
      <c r="DG297" s="456"/>
      <c r="DH297" s="456"/>
      <c r="DI297" s="456"/>
      <c r="DJ297" s="456"/>
      <c r="DK297" s="456"/>
      <c r="DL297" s="456"/>
      <c r="DM297" s="456"/>
      <c r="DN297" s="456"/>
      <c r="DO297" s="456"/>
      <c r="DP297" s="456"/>
      <c r="DQ297" s="456"/>
      <c r="DR297" s="456"/>
      <c r="DS297" s="456"/>
      <c r="DT297" s="456"/>
      <c r="DU297" s="456"/>
      <c r="DV297" s="456"/>
      <c r="DW297" s="456"/>
      <c r="DX297" s="456"/>
      <c r="DY297" s="456"/>
      <c r="DZ297" s="456"/>
      <c r="EA297" s="456"/>
      <c r="EB297" s="456"/>
      <c r="EC297" s="456"/>
      <c r="ED297" s="456"/>
      <c r="EE297" s="456"/>
      <c r="EF297" s="456"/>
      <c r="EG297" s="456"/>
      <c r="EH297" s="456"/>
      <c r="EI297" s="456"/>
      <c r="EJ297" s="456"/>
      <c r="EK297" s="456"/>
      <c r="EL297" s="456"/>
      <c r="EM297" s="456"/>
      <c r="EN297" s="456"/>
      <c r="EO297" s="456"/>
      <c r="EP297" s="456"/>
      <c r="EQ297" s="456"/>
      <c r="ER297" s="456"/>
      <c r="ES297" s="456"/>
      <c r="ET297" s="456"/>
      <c r="EU297" s="456"/>
      <c r="EV297" s="456"/>
      <c r="EW297" s="456"/>
      <c r="EX297" s="456"/>
      <c r="EY297" s="456"/>
      <c r="EZ297" s="456"/>
      <c r="FA297" s="456"/>
      <c r="FB297" s="456"/>
      <c r="FC297" s="456"/>
      <c r="FD297" s="456"/>
      <c r="FE297" s="456"/>
      <c r="FF297" s="456"/>
      <c r="FG297" s="456"/>
      <c r="FH297" s="456"/>
      <c r="FI297" s="456"/>
      <c r="FJ297" s="456"/>
      <c r="FK297" s="456"/>
      <c r="FL297" s="456"/>
      <c r="FM297" s="456"/>
      <c r="FN297" s="456"/>
      <c r="FO297" s="456"/>
      <c r="FP297" s="456"/>
      <c r="FQ297" s="456"/>
      <c r="FR297" s="456"/>
      <c r="FS297" s="456"/>
      <c r="FT297" s="456"/>
      <c r="FU297" s="456"/>
      <c r="FV297" s="456"/>
      <c r="FW297" s="456"/>
      <c r="FX297" s="456"/>
      <c r="FY297" s="456"/>
      <c r="FZ297" s="456"/>
      <c r="GA297" s="456"/>
      <c r="GB297" s="456"/>
      <c r="GC297" s="456"/>
      <c r="GD297" s="456"/>
      <c r="GE297" s="456"/>
      <c r="GF297" s="456"/>
      <c r="GG297" s="456"/>
      <c r="GH297" s="456"/>
      <c r="GI297" s="456"/>
      <c r="GJ297" s="456"/>
      <c r="GK297" s="456"/>
      <c r="GL297" s="456"/>
      <c r="GM297" s="456"/>
      <c r="GN297" s="456"/>
      <c r="GO297" s="456"/>
      <c r="GP297" s="456"/>
      <c r="GQ297" s="456"/>
      <c r="GR297" s="456"/>
      <c r="GS297" s="456"/>
      <c r="GT297" s="456"/>
      <c r="GU297" s="456"/>
      <c r="GV297" s="456"/>
      <c r="GW297" s="456"/>
      <c r="GX297" s="456"/>
      <c r="GY297" s="456"/>
      <c r="GZ297" s="456"/>
      <c r="HA297" s="456"/>
      <c r="HB297" s="456"/>
      <c r="HC297" s="456"/>
      <c r="HD297" s="456"/>
      <c r="HE297" s="456"/>
      <c r="HF297" s="456"/>
      <c r="HG297" s="456"/>
      <c r="HH297" s="456"/>
      <c r="HI297" s="456"/>
      <c r="HJ297" s="456"/>
      <c r="HK297" s="456"/>
      <c r="HL297" s="456"/>
      <c r="HM297" s="456"/>
      <c r="HN297" s="456"/>
      <c r="HO297" s="456"/>
      <c r="HP297" s="456"/>
      <c r="HQ297" s="456"/>
      <c r="HR297" s="456"/>
      <c r="HS297" s="456"/>
      <c r="HT297" s="456"/>
      <c r="HU297" s="456"/>
      <c r="HV297" s="456"/>
      <c r="HW297" s="456"/>
      <c r="HX297" s="456"/>
      <c r="HY297" s="456"/>
      <c r="HZ297" s="456"/>
      <c r="IA297" s="456"/>
      <c r="IB297" s="456"/>
      <c r="IC297" s="456"/>
      <c r="ID297" s="456"/>
      <c r="IE297" s="456"/>
      <c r="IF297" s="456"/>
      <c r="IG297" s="456"/>
      <c r="IH297" s="456"/>
      <c r="II297" s="456"/>
      <c r="IJ297" s="456"/>
      <c r="IK297" s="456"/>
      <c r="IL297" s="456"/>
      <c r="IM297" s="456"/>
    </row>
    <row r="298" spans="6:247" x14ac:dyDescent="0.2">
      <c r="F298" s="456"/>
      <c r="G298" s="456"/>
      <c r="H298" s="456"/>
      <c r="I298" s="456"/>
      <c r="J298" s="456"/>
      <c r="K298" s="456"/>
      <c r="L298" s="456"/>
      <c r="M298" s="456"/>
      <c r="N298" s="456"/>
      <c r="O298" s="456"/>
      <c r="P298" s="456"/>
      <c r="Q298" s="456"/>
      <c r="R298" s="456"/>
      <c r="S298" s="456"/>
      <c r="T298" s="456"/>
      <c r="U298" s="456"/>
      <c r="V298" s="456"/>
      <c r="W298" s="456"/>
      <c r="X298" s="456"/>
      <c r="Y298" s="456"/>
      <c r="Z298" s="456"/>
      <c r="AA298" s="456"/>
      <c r="AB298" s="456"/>
      <c r="AC298" s="456"/>
      <c r="AD298" s="456"/>
      <c r="AE298" s="456"/>
      <c r="AF298" s="456"/>
      <c r="AG298" s="456"/>
      <c r="AH298" s="456"/>
      <c r="AI298" s="456"/>
      <c r="AJ298" s="456"/>
      <c r="AK298" s="456"/>
      <c r="AL298" s="456"/>
      <c r="AM298" s="456"/>
      <c r="AN298" s="456"/>
      <c r="AO298" s="456"/>
      <c r="AP298" s="456"/>
      <c r="AQ298" s="456"/>
      <c r="AR298" s="456"/>
      <c r="AS298" s="456"/>
      <c r="AT298" s="456"/>
      <c r="AU298" s="456"/>
      <c r="AV298" s="456"/>
      <c r="AW298" s="456"/>
      <c r="AX298" s="456"/>
      <c r="AY298" s="456"/>
      <c r="AZ298" s="456"/>
      <c r="BA298" s="456"/>
      <c r="BB298" s="456"/>
      <c r="BC298" s="456"/>
      <c r="BD298" s="456"/>
      <c r="BE298" s="456"/>
      <c r="BF298" s="456"/>
      <c r="BG298" s="456"/>
      <c r="BH298" s="456"/>
      <c r="BI298" s="456"/>
      <c r="BJ298" s="456"/>
      <c r="BK298" s="456"/>
      <c r="BL298" s="456"/>
      <c r="BM298" s="456"/>
      <c r="BN298" s="456"/>
      <c r="BO298" s="456"/>
      <c r="BP298" s="456"/>
      <c r="BQ298" s="456"/>
      <c r="BR298" s="456"/>
      <c r="BS298" s="456"/>
      <c r="BT298" s="456"/>
      <c r="BU298" s="456"/>
      <c r="BV298" s="456"/>
      <c r="BW298" s="456"/>
      <c r="BX298" s="456"/>
      <c r="BY298" s="456"/>
      <c r="BZ298" s="456"/>
      <c r="CA298" s="456"/>
      <c r="CB298" s="456"/>
      <c r="CC298" s="456"/>
      <c r="CD298" s="456"/>
      <c r="CE298" s="456"/>
      <c r="CF298" s="456"/>
      <c r="CG298" s="456"/>
      <c r="CH298" s="456"/>
      <c r="CI298" s="456"/>
      <c r="CJ298" s="456"/>
      <c r="CK298" s="456"/>
      <c r="CL298" s="456"/>
      <c r="CM298" s="456"/>
      <c r="CN298" s="456"/>
      <c r="CO298" s="456"/>
      <c r="CP298" s="456"/>
      <c r="CQ298" s="456"/>
      <c r="CR298" s="456"/>
      <c r="CS298" s="456"/>
      <c r="CT298" s="456"/>
      <c r="CU298" s="456"/>
      <c r="CV298" s="456"/>
      <c r="CW298" s="456"/>
      <c r="CX298" s="456"/>
      <c r="CY298" s="456"/>
      <c r="CZ298" s="456"/>
      <c r="DA298" s="456"/>
      <c r="DB298" s="456"/>
      <c r="DC298" s="456"/>
      <c r="DD298" s="456"/>
      <c r="DE298" s="456"/>
      <c r="DF298" s="456"/>
      <c r="DG298" s="456"/>
      <c r="DH298" s="456"/>
      <c r="DI298" s="456"/>
      <c r="DJ298" s="456"/>
      <c r="DK298" s="456"/>
      <c r="DL298" s="456"/>
      <c r="DM298" s="456"/>
      <c r="DN298" s="456"/>
      <c r="DO298" s="456"/>
      <c r="DP298" s="456"/>
      <c r="DQ298" s="456"/>
      <c r="DR298" s="456"/>
      <c r="DS298" s="456"/>
      <c r="DT298" s="456"/>
      <c r="DU298" s="456"/>
      <c r="DV298" s="456"/>
      <c r="DW298" s="456"/>
      <c r="DX298" s="456"/>
      <c r="DY298" s="456"/>
      <c r="DZ298" s="456"/>
      <c r="EA298" s="456"/>
      <c r="EB298" s="456"/>
      <c r="EC298" s="456"/>
      <c r="ED298" s="456"/>
      <c r="EE298" s="456"/>
      <c r="EF298" s="456"/>
      <c r="EG298" s="456"/>
      <c r="EH298" s="456"/>
      <c r="EI298" s="456"/>
      <c r="EJ298" s="456"/>
      <c r="EK298" s="456"/>
      <c r="EL298" s="456"/>
      <c r="EM298" s="456"/>
      <c r="EN298" s="456"/>
      <c r="EO298" s="456"/>
      <c r="EP298" s="456"/>
      <c r="EQ298" s="456"/>
      <c r="ER298" s="456"/>
      <c r="ES298" s="456"/>
      <c r="ET298" s="456"/>
      <c r="EU298" s="456"/>
      <c r="EV298" s="456"/>
      <c r="EW298" s="456"/>
      <c r="EX298" s="456"/>
      <c r="EY298" s="456"/>
      <c r="EZ298" s="456"/>
      <c r="FA298" s="456"/>
      <c r="FB298" s="456"/>
      <c r="FC298" s="456"/>
      <c r="FD298" s="456"/>
      <c r="FE298" s="456"/>
      <c r="FF298" s="456"/>
      <c r="FG298" s="456"/>
      <c r="FH298" s="456"/>
      <c r="FI298" s="456"/>
      <c r="FJ298" s="456"/>
      <c r="FK298" s="456"/>
      <c r="FL298" s="456"/>
      <c r="FM298" s="456"/>
      <c r="FN298" s="456"/>
      <c r="FO298" s="456"/>
      <c r="FP298" s="456"/>
      <c r="FQ298" s="456"/>
      <c r="FR298" s="456"/>
      <c r="FS298" s="456"/>
      <c r="FT298" s="456"/>
      <c r="FU298" s="456"/>
      <c r="FV298" s="456"/>
      <c r="FW298" s="456"/>
      <c r="FX298" s="456"/>
      <c r="FY298" s="456"/>
      <c r="FZ298" s="456"/>
      <c r="GA298" s="456"/>
      <c r="GB298" s="456"/>
      <c r="GC298" s="456"/>
      <c r="GD298" s="456"/>
      <c r="GE298" s="456"/>
      <c r="GF298" s="456"/>
      <c r="GG298" s="456"/>
      <c r="GH298" s="456"/>
      <c r="GI298" s="456"/>
      <c r="GJ298" s="456"/>
      <c r="GK298" s="456"/>
      <c r="GL298" s="456"/>
      <c r="GM298" s="456"/>
      <c r="GN298" s="456"/>
      <c r="GO298" s="456"/>
      <c r="GP298" s="456"/>
      <c r="GQ298" s="456"/>
      <c r="GR298" s="456"/>
      <c r="GS298" s="456"/>
      <c r="GT298" s="456"/>
      <c r="GU298" s="456"/>
      <c r="GV298" s="456"/>
      <c r="GW298" s="456"/>
      <c r="GX298" s="456"/>
      <c r="GY298" s="456"/>
      <c r="GZ298" s="456"/>
      <c r="HA298" s="456"/>
      <c r="HB298" s="456"/>
      <c r="HC298" s="456"/>
      <c r="HD298" s="456"/>
      <c r="HE298" s="456"/>
      <c r="HF298" s="456"/>
      <c r="HG298" s="456"/>
      <c r="HH298" s="456"/>
      <c r="HI298" s="456"/>
      <c r="HJ298" s="456"/>
      <c r="HK298" s="456"/>
      <c r="HL298" s="456"/>
      <c r="HM298" s="456"/>
      <c r="HN298" s="456"/>
      <c r="HO298" s="456"/>
      <c r="HP298" s="456"/>
      <c r="HQ298" s="456"/>
      <c r="HR298" s="456"/>
      <c r="HS298" s="456"/>
      <c r="HT298" s="456"/>
      <c r="HU298" s="456"/>
      <c r="HV298" s="456"/>
      <c r="HW298" s="456"/>
      <c r="HX298" s="456"/>
      <c r="HY298" s="456"/>
      <c r="HZ298" s="456"/>
      <c r="IA298" s="456"/>
      <c r="IB298" s="456"/>
      <c r="IC298" s="456"/>
      <c r="ID298" s="456"/>
      <c r="IE298" s="456"/>
      <c r="IF298" s="456"/>
      <c r="IG298" s="456"/>
      <c r="IH298" s="456"/>
      <c r="II298" s="456"/>
      <c r="IJ298" s="456"/>
      <c r="IK298" s="456"/>
      <c r="IL298" s="456"/>
      <c r="IM298" s="456"/>
    </row>
    <row r="299" spans="6:247" x14ac:dyDescent="0.2">
      <c r="F299" s="456"/>
      <c r="G299" s="456"/>
      <c r="H299" s="456"/>
      <c r="I299" s="456"/>
      <c r="J299" s="456"/>
      <c r="K299" s="456"/>
      <c r="L299" s="456"/>
      <c r="M299" s="456"/>
      <c r="N299" s="456"/>
      <c r="O299" s="456"/>
      <c r="P299" s="456"/>
      <c r="Q299" s="456"/>
      <c r="R299" s="456"/>
      <c r="S299" s="456"/>
      <c r="T299" s="456"/>
      <c r="U299" s="456"/>
      <c r="V299" s="456"/>
      <c r="W299" s="456"/>
      <c r="X299" s="456"/>
      <c r="Y299" s="456"/>
      <c r="Z299" s="456"/>
      <c r="AA299" s="456"/>
      <c r="AB299" s="456"/>
      <c r="AC299" s="456"/>
      <c r="AD299" s="456"/>
      <c r="AE299" s="456"/>
      <c r="AF299" s="456"/>
      <c r="AG299" s="456"/>
      <c r="AH299" s="456"/>
      <c r="AI299" s="456"/>
      <c r="AJ299" s="456"/>
      <c r="AK299" s="456"/>
      <c r="AL299" s="456"/>
      <c r="AM299" s="456"/>
      <c r="AN299" s="456"/>
      <c r="AO299" s="456"/>
      <c r="AP299" s="456"/>
      <c r="AQ299" s="456"/>
      <c r="AR299" s="456"/>
      <c r="AS299" s="456"/>
      <c r="AT299" s="456"/>
      <c r="AU299" s="456"/>
      <c r="AV299" s="456"/>
      <c r="AW299" s="456"/>
      <c r="AX299" s="456"/>
      <c r="AY299" s="456"/>
      <c r="AZ299" s="456"/>
      <c r="BA299" s="456"/>
      <c r="BB299" s="456"/>
      <c r="BC299" s="456"/>
      <c r="BD299" s="456"/>
      <c r="BE299" s="456"/>
      <c r="BF299" s="456"/>
      <c r="BG299" s="456"/>
      <c r="BH299" s="456"/>
      <c r="BI299" s="456"/>
      <c r="BJ299" s="456"/>
      <c r="BK299" s="456"/>
      <c r="BL299" s="456"/>
      <c r="BM299" s="456"/>
      <c r="BN299" s="456"/>
      <c r="BO299" s="456"/>
      <c r="BP299" s="456"/>
      <c r="BQ299" s="456"/>
      <c r="BR299" s="456"/>
      <c r="BS299" s="456"/>
      <c r="BT299" s="456"/>
      <c r="BU299" s="456"/>
      <c r="BV299" s="456"/>
      <c r="BW299" s="456"/>
      <c r="BX299" s="456"/>
      <c r="BY299" s="456"/>
      <c r="BZ299" s="456"/>
      <c r="CA299" s="456"/>
      <c r="CB299" s="456"/>
      <c r="CC299" s="456"/>
      <c r="CD299" s="456"/>
      <c r="CE299" s="456"/>
      <c r="CF299" s="456"/>
      <c r="CG299" s="456"/>
      <c r="CH299" s="456"/>
      <c r="CI299" s="456"/>
      <c r="CJ299" s="456"/>
      <c r="CK299" s="456"/>
      <c r="CL299" s="456"/>
      <c r="CM299" s="456"/>
      <c r="CN299" s="456"/>
      <c r="CO299" s="456"/>
      <c r="CP299" s="456"/>
      <c r="CQ299" s="456"/>
      <c r="CR299" s="456"/>
      <c r="CS299" s="456"/>
      <c r="CT299" s="456"/>
      <c r="CU299" s="456"/>
      <c r="CV299" s="456"/>
      <c r="CW299" s="456"/>
      <c r="CX299" s="456"/>
      <c r="CY299" s="456"/>
      <c r="CZ299" s="456"/>
      <c r="DA299" s="456"/>
      <c r="DB299" s="456"/>
      <c r="DC299" s="456"/>
      <c r="DD299" s="456"/>
      <c r="DE299" s="456"/>
      <c r="DF299" s="456"/>
      <c r="DG299" s="456"/>
      <c r="DH299" s="456"/>
      <c r="DI299" s="456"/>
      <c r="DJ299" s="456"/>
      <c r="DK299" s="456"/>
      <c r="DL299" s="456"/>
      <c r="DM299" s="456"/>
      <c r="DN299" s="456"/>
      <c r="DO299" s="456"/>
      <c r="DP299" s="456"/>
      <c r="DQ299" s="456"/>
      <c r="DR299" s="456"/>
      <c r="DS299" s="456"/>
      <c r="DT299" s="456"/>
      <c r="DU299" s="456"/>
      <c r="DV299" s="456"/>
      <c r="DW299" s="456"/>
      <c r="DX299" s="456"/>
      <c r="DY299" s="456"/>
      <c r="DZ299" s="456"/>
      <c r="EA299" s="456"/>
      <c r="EB299" s="456"/>
      <c r="EC299" s="456"/>
      <c r="ED299" s="456"/>
      <c r="EE299" s="456"/>
      <c r="EF299" s="456"/>
      <c r="EG299" s="456"/>
      <c r="EH299" s="456"/>
      <c r="EI299" s="456"/>
      <c r="EJ299" s="456"/>
      <c r="EK299" s="456"/>
      <c r="EL299" s="456"/>
      <c r="EM299" s="456"/>
      <c r="EN299" s="456"/>
      <c r="EO299" s="456"/>
      <c r="EP299" s="456"/>
      <c r="EQ299" s="456"/>
      <c r="ER299" s="456"/>
      <c r="ES299" s="456"/>
      <c r="ET299" s="456"/>
      <c r="EU299" s="456"/>
      <c r="EV299" s="456"/>
      <c r="EW299" s="456"/>
      <c r="EX299" s="456"/>
      <c r="EY299" s="456"/>
      <c r="EZ299" s="456"/>
      <c r="FA299" s="456"/>
      <c r="FB299" s="456"/>
      <c r="FC299" s="456"/>
      <c r="FD299" s="456"/>
      <c r="FE299" s="456"/>
      <c r="FF299" s="456"/>
      <c r="FG299" s="456"/>
      <c r="FH299" s="456"/>
      <c r="FI299" s="456"/>
      <c r="FJ299" s="456"/>
      <c r="FK299" s="456"/>
      <c r="FL299" s="456"/>
      <c r="FM299" s="456"/>
      <c r="FN299" s="456"/>
      <c r="FO299" s="456"/>
      <c r="FP299" s="456"/>
      <c r="FQ299" s="456"/>
      <c r="FR299" s="456"/>
      <c r="FS299" s="456"/>
      <c r="FT299" s="456"/>
      <c r="FU299" s="456"/>
      <c r="FV299" s="456"/>
      <c r="FW299" s="456"/>
      <c r="FX299" s="456"/>
      <c r="FY299" s="456"/>
      <c r="FZ299" s="456"/>
      <c r="GA299" s="456"/>
      <c r="GB299" s="456"/>
      <c r="GC299" s="456"/>
      <c r="GD299" s="456"/>
      <c r="GE299" s="456"/>
      <c r="GF299" s="456"/>
      <c r="GG299" s="456"/>
      <c r="GH299" s="456"/>
      <c r="GI299" s="456"/>
      <c r="GJ299" s="456"/>
      <c r="GK299" s="456"/>
      <c r="GL299" s="456"/>
      <c r="GM299" s="456"/>
      <c r="GN299" s="456"/>
      <c r="GO299" s="456"/>
      <c r="GP299" s="456"/>
      <c r="GQ299" s="456"/>
      <c r="GR299" s="456"/>
      <c r="GS299" s="456"/>
      <c r="GT299" s="456"/>
      <c r="GU299" s="456"/>
      <c r="GV299" s="456"/>
      <c r="GW299" s="456"/>
      <c r="GX299" s="456"/>
      <c r="GY299" s="456"/>
      <c r="GZ299" s="456"/>
      <c r="HA299" s="456"/>
      <c r="HB299" s="456"/>
      <c r="HC299" s="456"/>
      <c r="HD299" s="456"/>
      <c r="HE299" s="456"/>
      <c r="HF299" s="456"/>
      <c r="HG299" s="456"/>
      <c r="HH299" s="456"/>
      <c r="HI299" s="456"/>
      <c r="HJ299" s="456"/>
      <c r="HK299" s="456"/>
      <c r="HL299" s="456"/>
      <c r="HM299" s="456"/>
      <c r="HN299" s="456"/>
      <c r="HO299" s="456"/>
      <c r="HP299" s="456"/>
      <c r="HQ299" s="456"/>
      <c r="HR299" s="456"/>
      <c r="HS299" s="456"/>
      <c r="HT299" s="456"/>
      <c r="HU299" s="456"/>
      <c r="HV299" s="456"/>
      <c r="HW299" s="456"/>
      <c r="HX299" s="456"/>
      <c r="HY299" s="456"/>
      <c r="HZ299" s="456"/>
      <c r="IA299" s="456"/>
      <c r="IB299" s="456"/>
      <c r="IC299" s="456"/>
      <c r="ID299" s="456"/>
      <c r="IE299" s="456"/>
      <c r="IF299" s="456"/>
      <c r="IG299" s="456"/>
      <c r="IH299" s="456"/>
      <c r="II299" s="456"/>
      <c r="IJ299" s="456"/>
      <c r="IK299" s="456"/>
      <c r="IL299" s="456"/>
      <c r="IM299" s="456"/>
    </row>
    <row r="300" spans="6:247" x14ac:dyDescent="0.2">
      <c r="F300" s="456"/>
      <c r="G300" s="456"/>
      <c r="H300" s="456"/>
      <c r="I300" s="456"/>
      <c r="J300" s="456"/>
      <c r="K300" s="456"/>
      <c r="L300" s="456"/>
      <c r="M300" s="456"/>
      <c r="N300" s="456"/>
      <c r="O300" s="456"/>
      <c r="P300" s="456"/>
      <c r="Q300" s="456"/>
      <c r="R300" s="456"/>
      <c r="S300" s="456"/>
      <c r="T300" s="456"/>
      <c r="U300" s="456"/>
      <c r="V300" s="456"/>
      <c r="W300" s="456"/>
      <c r="X300" s="456"/>
      <c r="Y300" s="456"/>
      <c r="Z300" s="456"/>
      <c r="AA300" s="456"/>
      <c r="AB300" s="456"/>
      <c r="AC300" s="456"/>
      <c r="AD300" s="456"/>
      <c r="AE300" s="456"/>
      <c r="AF300" s="456"/>
      <c r="AG300" s="456"/>
      <c r="AH300" s="456"/>
      <c r="AI300" s="456"/>
      <c r="AJ300" s="456"/>
      <c r="AK300" s="456"/>
      <c r="AL300" s="456"/>
      <c r="AM300" s="456"/>
      <c r="AN300" s="456"/>
      <c r="AO300" s="456"/>
      <c r="AP300" s="456"/>
      <c r="AQ300" s="456"/>
      <c r="AR300" s="456"/>
      <c r="AS300" s="456"/>
      <c r="AT300" s="456"/>
      <c r="AU300" s="456"/>
      <c r="AV300" s="456"/>
      <c r="AW300" s="456"/>
      <c r="AX300" s="456"/>
      <c r="AY300" s="456"/>
      <c r="AZ300" s="456"/>
      <c r="BA300" s="456"/>
      <c r="BB300" s="456"/>
      <c r="BC300" s="456"/>
      <c r="BD300" s="456"/>
      <c r="BE300" s="456"/>
      <c r="BF300" s="456"/>
      <c r="BG300" s="456"/>
      <c r="BH300" s="456"/>
      <c r="BI300" s="456"/>
      <c r="BJ300" s="456"/>
      <c r="BK300" s="456"/>
      <c r="BL300" s="456"/>
      <c r="BM300" s="456"/>
      <c r="BN300" s="456"/>
      <c r="BO300" s="456"/>
      <c r="BP300" s="456"/>
      <c r="BQ300" s="456"/>
      <c r="BR300" s="456"/>
      <c r="BS300" s="456"/>
      <c r="BT300" s="456"/>
      <c r="BU300" s="456"/>
      <c r="BV300" s="456"/>
      <c r="BW300" s="456"/>
      <c r="BX300" s="456"/>
      <c r="BY300" s="456"/>
      <c r="BZ300" s="456"/>
      <c r="CA300" s="456"/>
      <c r="CB300" s="456"/>
      <c r="CC300" s="456"/>
      <c r="CD300" s="456"/>
      <c r="CE300" s="456"/>
      <c r="CF300" s="456"/>
      <c r="CG300" s="456"/>
      <c r="CH300" s="456"/>
      <c r="CI300" s="456"/>
      <c r="CJ300" s="456"/>
      <c r="CK300" s="456"/>
      <c r="CL300" s="456"/>
      <c r="CM300" s="456"/>
      <c r="CN300" s="456"/>
      <c r="CO300" s="456"/>
      <c r="CP300" s="456"/>
      <c r="CQ300" s="456"/>
      <c r="CR300" s="456"/>
      <c r="CS300" s="456"/>
      <c r="CT300" s="456"/>
      <c r="CU300" s="456"/>
      <c r="CV300" s="456"/>
      <c r="CW300" s="456"/>
      <c r="CX300" s="456"/>
      <c r="CY300" s="456"/>
      <c r="CZ300" s="456"/>
      <c r="DA300" s="456"/>
      <c r="DB300" s="456"/>
      <c r="DC300" s="456"/>
      <c r="DD300" s="456"/>
      <c r="DE300" s="456"/>
      <c r="DF300" s="456"/>
      <c r="DG300" s="456"/>
      <c r="DH300" s="456"/>
      <c r="DI300" s="456"/>
      <c r="DJ300" s="456"/>
      <c r="DK300" s="456"/>
      <c r="DL300" s="456"/>
      <c r="DM300" s="456"/>
      <c r="DN300" s="456"/>
      <c r="DO300" s="456"/>
      <c r="DP300" s="456"/>
      <c r="DQ300" s="456"/>
      <c r="DR300" s="456"/>
      <c r="DS300" s="456"/>
      <c r="DT300" s="456"/>
      <c r="DU300" s="456"/>
      <c r="DV300" s="456"/>
      <c r="DW300" s="456"/>
      <c r="DX300" s="456"/>
      <c r="DY300" s="456"/>
      <c r="DZ300" s="456"/>
      <c r="EA300" s="456"/>
      <c r="EB300" s="456"/>
      <c r="EC300" s="456"/>
      <c r="ED300" s="456"/>
      <c r="EE300" s="456"/>
      <c r="EF300" s="456"/>
      <c r="EG300" s="456"/>
      <c r="EH300" s="456"/>
      <c r="EI300" s="456"/>
      <c r="EJ300" s="456"/>
      <c r="EK300" s="456"/>
      <c r="EL300" s="456"/>
      <c r="EM300" s="456"/>
      <c r="EN300" s="456"/>
      <c r="EO300" s="456"/>
      <c r="EP300" s="456"/>
      <c r="EQ300" s="456"/>
      <c r="ER300" s="456"/>
      <c r="ES300" s="456"/>
      <c r="ET300" s="456"/>
      <c r="EU300" s="456"/>
      <c r="EV300" s="456"/>
      <c r="EW300" s="456"/>
      <c r="EX300" s="456"/>
      <c r="EY300" s="456"/>
      <c r="EZ300" s="456"/>
      <c r="FA300" s="456"/>
      <c r="FB300" s="456"/>
      <c r="FC300" s="456"/>
      <c r="FD300" s="456"/>
      <c r="FE300" s="456"/>
      <c r="FF300" s="456"/>
      <c r="FG300" s="456"/>
      <c r="FH300" s="456"/>
      <c r="FI300" s="456"/>
      <c r="FJ300" s="456"/>
      <c r="FK300" s="456"/>
      <c r="FL300" s="456"/>
      <c r="FM300" s="456"/>
      <c r="FN300" s="456"/>
      <c r="FO300" s="456"/>
      <c r="FP300" s="456"/>
      <c r="FQ300" s="456"/>
      <c r="FR300" s="456"/>
      <c r="FS300" s="456"/>
      <c r="FT300" s="456"/>
      <c r="FU300" s="456"/>
      <c r="FV300" s="456"/>
      <c r="FW300" s="456"/>
      <c r="FX300" s="456"/>
      <c r="FY300" s="456"/>
      <c r="FZ300" s="456"/>
      <c r="GA300" s="456"/>
      <c r="GB300" s="456"/>
      <c r="GC300" s="456"/>
      <c r="GD300" s="456"/>
      <c r="GE300" s="456"/>
      <c r="GF300" s="456"/>
      <c r="GG300" s="456"/>
      <c r="GH300" s="456"/>
      <c r="GI300" s="456"/>
      <c r="GJ300" s="456"/>
      <c r="GK300" s="456"/>
      <c r="GL300" s="456"/>
      <c r="GM300" s="456"/>
      <c r="GN300" s="456"/>
      <c r="GO300" s="456"/>
      <c r="GP300" s="456"/>
      <c r="GQ300" s="456"/>
      <c r="GR300" s="456"/>
      <c r="GS300" s="456"/>
      <c r="GT300" s="456"/>
      <c r="GU300" s="456"/>
      <c r="GV300" s="456"/>
      <c r="GW300" s="456"/>
      <c r="GX300" s="456"/>
      <c r="GY300" s="456"/>
      <c r="GZ300" s="456"/>
      <c r="HA300" s="456"/>
      <c r="HB300" s="456"/>
      <c r="HC300" s="456"/>
      <c r="HD300" s="456"/>
      <c r="HE300" s="456"/>
      <c r="HF300" s="456"/>
      <c r="HG300" s="456"/>
      <c r="HH300" s="456"/>
      <c r="HI300" s="456"/>
      <c r="HJ300" s="456"/>
      <c r="HK300" s="456"/>
      <c r="HL300" s="456"/>
      <c r="HM300" s="456"/>
      <c r="HN300" s="456"/>
      <c r="HO300" s="456"/>
      <c r="HP300" s="456"/>
      <c r="HQ300" s="456"/>
      <c r="HR300" s="456"/>
      <c r="HS300" s="456"/>
      <c r="HT300" s="456"/>
      <c r="HU300" s="456"/>
      <c r="HV300" s="456"/>
      <c r="HW300" s="456"/>
      <c r="HX300" s="456"/>
      <c r="HY300" s="456"/>
      <c r="HZ300" s="456"/>
      <c r="IA300" s="456"/>
      <c r="IB300" s="456"/>
      <c r="IC300" s="456"/>
      <c r="ID300" s="456"/>
      <c r="IE300" s="456"/>
      <c r="IF300" s="456"/>
      <c r="IG300" s="456"/>
      <c r="IH300" s="456"/>
      <c r="II300" s="456"/>
      <c r="IJ300" s="456"/>
      <c r="IK300" s="456"/>
      <c r="IL300" s="456"/>
      <c r="IM300" s="456"/>
    </row>
    <row r="301" spans="6:247" x14ac:dyDescent="0.2">
      <c r="F301" s="456"/>
      <c r="G301" s="456"/>
      <c r="H301" s="456"/>
      <c r="I301" s="456"/>
      <c r="J301" s="456"/>
      <c r="K301" s="456"/>
      <c r="L301" s="456"/>
      <c r="M301" s="456"/>
      <c r="N301" s="456"/>
      <c r="O301" s="456"/>
      <c r="P301" s="456"/>
      <c r="Q301" s="456"/>
      <c r="R301" s="456"/>
      <c r="S301" s="456"/>
      <c r="T301" s="456"/>
      <c r="U301" s="456"/>
      <c r="V301" s="456"/>
      <c r="W301" s="456"/>
      <c r="X301" s="456"/>
      <c r="Y301" s="456"/>
      <c r="Z301" s="456"/>
      <c r="AA301" s="456"/>
      <c r="AB301" s="456"/>
      <c r="AC301" s="456"/>
      <c r="AD301" s="456"/>
      <c r="AE301" s="456"/>
      <c r="AF301" s="456"/>
      <c r="AG301" s="456"/>
      <c r="AH301" s="456"/>
      <c r="AI301" s="456"/>
      <c r="AJ301" s="456"/>
      <c r="AK301" s="456"/>
      <c r="AL301" s="456"/>
      <c r="AM301" s="456"/>
      <c r="AN301" s="456"/>
      <c r="AO301" s="456"/>
      <c r="AP301" s="456"/>
      <c r="AQ301" s="456"/>
      <c r="AR301" s="456"/>
      <c r="AS301" s="456"/>
      <c r="AT301" s="456"/>
      <c r="AU301" s="456"/>
      <c r="AV301" s="456"/>
      <c r="AW301" s="456"/>
      <c r="AX301" s="456"/>
      <c r="AY301" s="456"/>
      <c r="AZ301" s="456"/>
      <c r="BA301" s="456"/>
      <c r="BB301" s="456"/>
      <c r="BC301" s="456"/>
      <c r="BD301" s="456"/>
      <c r="BE301" s="456"/>
      <c r="BF301" s="456"/>
      <c r="BG301" s="456"/>
      <c r="BH301" s="456"/>
      <c r="BI301" s="456"/>
      <c r="BJ301" s="456"/>
      <c r="BK301" s="456"/>
      <c r="BL301" s="456"/>
      <c r="BM301" s="456"/>
      <c r="BN301" s="456"/>
      <c r="BO301" s="456"/>
      <c r="BP301" s="456"/>
      <c r="BQ301" s="456"/>
      <c r="BR301" s="456"/>
      <c r="BS301" s="456"/>
      <c r="BT301" s="456"/>
      <c r="BU301" s="456"/>
      <c r="BV301" s="456"/>
      <c r="BW301" s="456"/>
      <c r="BX301" s="456"/>
      <c r="BY301" s="456"/>
      <c r="BZ301" s="456"/>
      <c r="CA301" s="456"/>
      <c r="CB301" s="456"/>
      <c r="CC301" s="456"/>
      <c r="CD301" s="456"/>
      <c r="CE301" s="456"/>
      <c r="CF301" s="456"/>
      <c r="CG301" s="456"/>
      <c r="CH301" s="456"/>
      <c r="CI301" s="456"/>
      <c r="CJ301" s="456"/>
      <c r="CK301" s="456"/>
      <c r="CL301" s="456"/>
      <c r="CM301" s="456"/>
      <c r="CN301" s="456"/>
      <c r="CO301" s="456"/>
      <c r="CP301" s="456"/>
      <c r="CQ301" s="456"/>
      <c r="CR301" s="456"/>
      <c r="CS301" s="456"/>
      <c r="CT301" s="456"/>
      <c r="CU301" s="456"/>
      <c r="CV301" s="456"/>
      <c r="CW301" s="456"/>
      <c r="CX301" s="456"/>
      <c r="CY301" s="456"/>
      <c r="CZ301" s="456"/>
      <c r="DA301" s="456"/>
      <c r="DB301" s="456"/>
      <c r="DC301" s="456"/>
      <c r="DD301" s="456"/>
      <c r="DE301" s="456"/>
      <c r="DF301" s="456"/>
      <c r="DG301" s="456"/>
      <c r="DH301" s="456"/>
      <c r="DI301" s="456"/>
      <c r="DJ301" s="456"/>
      <c r="DK301" s="456"/>
      <c r="DL301" s="456"/>
      <c r="DM301" s="456"/>
      <c r="DN301" s="456"/>
      <c r="DO301" s="456"/>
      <c r="DP301" s="456"/>
      <c r="DQ301" s="456"/>
      <c r="DR301" s="456"/>
      <c r="DS301" s="456"/>
      <c r="DT301" s="456"/>
      <c r="DU301" s="456"/>
      <c r="DV301" s="456"/>
      <c r="DW301" s="456"/>
      <c r="DX301" s="456"/>
      <c r="DY301" s="456"/>
      <c r="DZ301" s="456"/>
      <c r="EA301" s="456"/>
      <c r="EB301" s="456"/>
      <c r="EC301" s="456"/>
      <c r="ED301" s="456"/>
      <c r="EE301" s="456"/>
      <c r="EF301" s="456"/>
      <c r="EG301" s="456"/>
      <c r="EH301" s="456"/>
      <c r="EI301" s="456"/>
      <c r="EJ301" s="456"/>
      <c r="EK301" s="456"/>
      <c r="EL301" s="456"/>
      <c r="EM301" s="456"/>
      <c r="EN301" s="456"/>
      <c r="EO301" s="456"/>
      <c r="EP301" s="456"/>
      <c r="EQ301" s="456"/>
      <c r="ER301" s="456"/>
      <c r="ES301" s="456"/>
      <c r="ET301" s="456"/>
      <c r="EU301" s="456"/>
      <c r="EV301" s="456"/>
      <c r="EW301" s="456"/>
      <c r="EX301" s="456"/>
      <c r="EY301" s="456"/>
      <c r="EZ301" s="456"/>
      <c r="FA301" s="456"/>
      <c r="FB301" s="456"/>
      <c r="FC301" s="456"/>
      <c r="FD301" s="456"/>
      <c r="FE301" s="456"/>
      <c r="FF301" s="456"/>
      <c r="FG301" s="456"/>
      <c r="FH301" s="456"/>
      <c r="FI301" s="456"/>
      <c r="FJ301" s="456"/>
      <c r="FK301" s="456"/>
      <c r="FL301" s="456"/>
      <c r="FM301" s="456"/>
      <c r="FN301" s="456"/>
      <c r="FO301" s="456"/>
      <c r="FP301" s="456"/>
      <c r="FQ301" s="456"/>
      <c r="FR301" s="456"/>
      <c r="FS301" s="456"/>
      <c r="FT301" s="456"/>
      <c r="FU301" s="456"/>
      <c r="FV301" s="456"/>
      <c r="FW301" s="456"/>
      <c r="FX301" s="456"/>
      <c r="FY301" s="456"/>
      <c r="FZ301" s="456"/>
      <c r="GA301" s="456"/>
      <c r="GB301" s="456"/>
      <c r="GC301" s="456"/>
      <c r="GD301" s="456"/>
      <c r="GE301" s="456"/>
      <c r="GF301" s="456"/>
      <c r="GG301" s="456"/>
      <c r="GH301" s="456"/>
      <c r="GI301" s="456"/>
      <c r="GJ301" s="456"/>
      <c r="GK301" s="456"/>
      <c r="GL301" s="456"/>
      <c r="GM301" s="456"/>
      <c r="GN301" s="456"/>
      <c r="GO301" s="456"/>
      <c r="GP301" s="456"/>
      <c r="GQ301" s="456"/>
      <c r="GR301" s="456"/>
      <c r="GS301" s="456"/>
      <c r="GT301" s="456"/>
      <c r="GU301" s="456"/>
      <c r="GV301" s="456"/>
      <c r="GW301" s="456"/>
      <c r="GX301" s="456"/>
      <c r="GY301" s="456"/>
      <c r="GZ301" s="456"/>
      <c r="HA301" s="456"/>
      <c r="HB301" s="456"/>
      <c r="HC301" s="456"/>
      <c r="HD301" s="456"/>
      <c r="HE301" s="456"/>
      <c r="HF301" s="456"/>
      <c r="HG301" s="456"/>
      <c r="HH301" s="456"/>
      <c r="HI301" s="456"/>
      <c r="HJ301" s="456"/>
      <c r="HK301" s="456"/>
      <c r="HL301" s="456"/>
      <c r="HM301" s="456"/>
      <c r="HN301" s="456"/>
      <c r="HO301" s="456"/>
      <c r="HP301" s="456"/>
      <c r="HQ301" s="456"/>
      <c r="HR301" s="456"/>
      <c r="HS301" s="456"/>
      <c r="HT301" s="456"/>
      <c r="HU301" s="456"/>
      <c r="HV301" s="456"/>
      <c r="HW301" s="456"/>
      <c r="HX301" s="456"/>
      <c r="HY301" s="456"/>
      <c r="HZ301" s="456"/>
      <c r="IA301" s="456"/>
      <c r="IB301" s="456"/>
      <c r="IC301" s="456"/>
      <c r="ID301" s="456"/>
      <c r="IE301" s="456"/>
      <c r="IF301" s="456"/>
      <c r="IG301" s="456"/>
      <c r="IH301" s="456"/>
      <c r="II301" s="456"/>
      <c r="IJ301" s="456"/>
      <c r="IK301" s="456"/>
      <c r="IL301" s="456"/>
      <c r="IM301" s="456"/>
    </row>
  </sheetData>
  <dataValidations disablePrompts="1" count="2">
    <dataValidation type="list" allowBlank="1" showInputMessage="1" showErrorMessage="1" sqref="U6">
      <formula1>Years</formula1>
    </dataValidation>
    <dataValidation type="list" allowBlank="1" showInputMessage="1" showErrorMessage="1" sqref="T6">
      <formula1>Months</formula1>
    </dataValidation>
  </dataValidations>
  <printOptions horizontalCentered="1"/>
  <pageMargins left="0" right="0" top="0.75" bottom="0.4" header="0.2" footer="0.3"/>
  <pageSetup scale="65" orientation="landscape" cellComments="asDisplayed" r:id="rId1"/>
  <headerFooter alignWithMargins="0">
    <oddFooter xml:space="preserve">&amp;LPrepared By: Annette Moore &amp;D&amp;R&amp;F &amp;A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Button 1">
              <controlPr defaultSize="0" print="0" autoFill="0" autoPict="0" macro="[0]!GetActuals">
                <anchor moveWithCells="1" sizeWithCells="1">
                  <from>
                    <xdr:col>21</xdr:col>
                    <xdr:colOff>38100</xdr:colOff>
                    <xdr:row>4</xdr:row>
                    <xdr:rowOff>19050</xdr:rowOff>
                  </from>
                  <to>
                    <xdr:col>22</xdr:col>
                    <xdr:colOff>0</xdr:colOff>
                    <xdr:row>6</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FD378"/>
  <sheetViews>
    <sheetView zoomScale="86" zoomScaleNormal="86" workbookViewId="0">
      <pane xSplit="3" ySplit="8" topLeftCell="D295" activePane="bottomRight" state="frozen"/>
      <selection pane="topRight" activeCell="D1" sqref="D1"/>
      <selection pane="bottomLeft" activeCell="A9" sqref="A9"/>
      <selection pane="bottomRight" activeCell="A10" sqref="A10:XFD294"/>
    </sheetView>
  </sheetViews>
  <sheetFormatPr defaultColWidth="9.140625" defaultRowHeight="12.75" outlineLevelRow="1" x14ac:dyDescent="0.2"/>
  <cols>
    <col min="1" max="1" width="6.42578125" style="27" customWidth="1"/>
    <col min="2" max="2" width="7.42578125" style="27" customWidth="1"/>
    <col min="3" max="3" width="2" style="27" customWidth="1"/>
    <col min="4" max="4" width="13.7109375" style="27" customWidth="1"/>
    <col min="5" max="5" width="17.140625" style="27" customWidth="1"/>
    <col min="6" max="6" width="16.85546875" style="27" customWidth="1"/>
    <col min="7" max="7" width="15.7109375" style="27" customWidth="1"/>
    <col min="8" max="8" width="13.28515625" style="27" customWidth="1"/>
    <col min="9" max="9" width="13.42578125" style="27" customWidth="1"/>
    <col min="10" max="10" width="12.7109375" style="27" customWidth="1"/>
    <col min="11" max="11" width="12.7109375" style="27" bestFit="1" customWidth="1"/>
    <col min="12" max="12" width="13.7109375" style="27" customWidth="1"/>
    <col min="13" max="13" width="14" style="27" customWidth="1"/>
    <col min="14" max="14" width="12.7109375" style="27" customWidth="1"/>
    <col min="15" max="15" width="15.28515625" style="27" customWidth="1"/>
    <col min="16" max="16" width="14.42578125" style="27" customWidth="1"/>
    <col min="17" max="17" width="5.7109375" style="27" hidden="1" customWidth="1"/>
    <col min="18" max="18" width="15.42578125" style="46" customWidth="1"/>
    <col min="19" max="19" width="14.28515625" style="27" customWidth="1"/>
    <col min="20" max="20" width="13.42578125" style="27" customWidth="1"/>
    <col min="21" max="21" width="14.28515625" style="27" customWidth="1"/>
    <col min="22" max="22" width="12.85546875" style="27" customWidth="1"/>
    <col min="23" max="23" width="14.7109375" style="27" customWidth="1"/>
    <col min="24" max="24" width="14.5703125" style="27" customWidth="1"/>
    <col min="25" max="25" width="14.28515625" style="27" customWidth="1"/>
    <col min="26" max="26" width="1.42578125" style="27" hidden="1" customWidth="1"/>
    <col min="27" max="27" width="17" style="27" hidden="1" customWidth="1"/>
    <col min="28" max="28" width="16" style="27" hidden="1" customWidth="1"/>
    <col min="29" max="30" width="11.85546875" style="27" bestFit="1" customWidth="1"/>
    <col min="31" max="31" width="19.28515625" style="27" customWidth="1"/>
    <col min="32" max="16384" width="9.140625" style="27"/>
  </cols>
  <sheetData>
    <row r="2" spans="1:28" ht="21.75" customHeight="1" x14ac:dyDescent="0.35">
      <c r="A2" s="636" t="s">
        <v>110</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row>
    <row r="3" spans="1:28" ht="21.4" customHeight="1" x14ac:dyDescent="0.35">
      <c r="A3" s="636" t="s">
        <v>54</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row>
    <row r="4" spans="1:28" ht="21.4" customHeight="1" x14ac:dyDescent="0.35">
      <c r="A4" s="637"/>
      <c r="B4" s="637"/>
      <c r="C4" s="637"/>
      <c r="D4" s="637"/>
      <c r="E4" s="637"/>
      <c r="F4" s="637"/>
      <c r="G4" s="637"/>
      <c r="H4" s="637"/>
      <c r="I4" s="637"/>
      <c r="J4" s="637"/>
      <c r="K4" s="637"/>
      <c r="L4" s="637"/>
      <c r="M4" s="637"/>
      <c r="N4" s="637"/>
      <c r="O4" s="637"/>
      <c r="P4" s="637"/>
      <c r="Q4" s="637"/>
      <c r="R4" s="637"/>
      <c r="S4" s="637"/>
      <c r="T4" s="637"/>
      <c r="U4" s="637"/>
      <c r="V4" s="637"/>
      <c r="W4" s="637"/>
      <c r="X4" s="637"/>
      <c r="Y4" s="637"/>
      <c r="Z4" s="482"/>
      <c r="AA4" s="482"/>
      <c r="AB4" s="482"/>
    </row>
    <row r="5" spans="1:28" ht="18" customHeight="1" x14ac:dyDescent="0.2">
      <c r="E5" s="46"/>
      <c r="J5" s="448"/>
      <c r="Z5" s="135"/>
      <c r="AA5" s="135"/>
      <c r="AB5" s="135"/>
    </row>
    <row r="6" spans="1:28" ht="18" customHeight="1" thickBot="1" x14ac:dyDescent="0.3">
      <c r="A6" s="638" t="s">
        <v>111</v>
      </c>
      <c r="B6" s="638"/>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row>
    <row r="7" spans="1:28" ht="15.75" x14ac:dyDescent="0.25">
      <c r="D7" s="639" t="s">
        <v>112</v>
      </c>
      <c r="E7" s="640"/>
      <c r="F7" s="639" t="s">
        <v>46</v>
      </c>
      <c r="G7" s="640"/>
      <c r="H7" s="639" t="s">
        <v>113</v>
      </c>
      <c r="I7" s="640"/>
      <c r="J7" s="639" t="s">
        <v>114</v>
      </c>
      <c r="K7" s="640"/>
      <c r="L7" s="639" t="s">
        <v>81</v>
      </c>
      <c r="M7" s="641"/>
      <c r="N7" s="640"/>
      <c r="O7" s="639" t="s">
        <v>115</v>
      </c>
      <c r="P7" s="640"/>
      <c r="Q7" s="483"/>
      <c r="R7" s="639" t="s">
        <v>116</v>
      </c>
      <c r="S7" s="640"/>
      <c r="T7" s="639" t="s">
        <v>94</v>
      </c>
      <c r="U7" s="640"/>
      <c r="V7" s="639" t="s">
        <v>117</v>
      </c>
      <c r="W7" s="640"/>
      <c r="X7" s="639" t="s">
        <v>118</v>
      </c>
      <c r="Y7" s="640"/>
      <c r="Z7" s="484"/>
      <c r="AA7" s="642" t="s">
        <v>119</v>
      </c>
      <c r="AB7" s="643"/>
    </row>
    <row r="8" spans="1:28" s="46" customFormat="1" ht="27.75" customHeight="1" thickBot="1" x14ac:dyDescent="0.25">
      <c r="A8" s="46" t="s">
        <v>120</v>
      </c>
      <c r="B8" s="426"/>
      <c r="C8" s="426"/>
      <c r="D8" s="485" t="s">
        <v>121</v>
      </c>
      <c r="E8" s="486" t="s">
        <v>17</v>
      </c>
      <c r="F8" s="487" t="s">
        <v>46</v>
      </c>
      <c r="G8" s="486" t="s">
        <v>17</v>
      </c>
      <c r="H8" s="487" t="s">
        <v>121</v>
      </c>
      <c r="I8" s="486" t="s">
        <v>122</v>
      </c>
      <c r="J8" s="487" t="s">
        <v>121</v>
      </c>
      <c r="K8" s="488" t="s">
        <v>17</v>
      </c>
      <c r="L8" s="487" t="s">
        <v>121</v>
      </c>
      <c r="M8" s="489" t="s">
        <v>48</v>
      </c>
      <c r="N8" s="488" t="s">
        <v>17</v>
      </c>
      <c r="O8" s="487" t="s">
        <v>123</v>
      </c>
      <c r="P8" s="488" t="s">
        <v>124</v>
      </c>
      <c r="Q8" s="490"/>
      <c r="R8" s="487" t="s">
        <v>123</v>
      </c>
      <c r="S8" s="486" t="s">
        <v>124</v>
      </c>
      <c r="T8" s="487" t="s">
        <v>125</v>
      </c>
      <c r="U8" s="486" t="s">
        <v>126</v>
      </c>
      <c r="V8" s="487" t="s">
        <v>123</v>
      </c>
      <c r="W8" s="486" t="s">
        <v>124</v>
      </c>
      <c r="X8" s="487" t="s">
        <v>123</v>
      </c>
      <c r="Y8" s="486" t="s">
        <v>124</v>
      </c>
      <c r="Z8" s="491"/>
      <c r="AA8" s="492" t="s">
        <v>121</v>
      </c>
      <c r="AB8" s="493" t="s">
        <v>17</v>
      </c>
    </row>
    <row r="9" spans="1:28" s="46" customFormat="1" x14ac:dyDescent="0.2">
      <c r="A9" s="141"/>
      <c r="D9" s="494"/>
      <c r="E9" s="494"/>
      <c r="F9" s="494"/>
      <c r="G9" s="494"/>
      <c r="H9" s="494"/>
      <c r="I9" s="494"/>
      <c r="J9" s="494"/>
      <c r="K9" s="495"/>
      <c r="L9" s="494"/>
      <c r="M9" s="494"/>
      <c r="N9" s="494"/>
      <c r="O9" s="494"/>
      <c r="P9" s="494"/>
      <c r="Q9" s="494"/>
      <c r="R9" s="494"/>
      <c r="S9" s="494"/>
      <c r="T9" s="494"/>
      <c r="U9" s="494"/>
      <c r="V9" s="494"/>
      <c r="W9" s="494"/>
      <c r="X9" s="494"/>
      <c r="Y9" s="494"/>
      <c r="AA9" s="496"/>
      <c r="AB9" s="497"/>
    </row>
    <row r="10" spans="1:28" s="46" customFormat="1" hidden="1" outlineLevel="1" x14ac:dyDescent="0.2">
      <c r="A10" s="141">
        <v>1</v>
      </c>
      <c r="B10" s="498">
        <v>37438</v>
      </c>
      <c r="D10" s="499">
        <v>58042049</v>
      </c>
      <c r="E10" s="500">
        <f>D10</f>
        <v>58042049</v>
      </c>
      <c r="F10" s="499">
        <v>61616393</v>
      </c>
      <c r="G10" s="500">
        <f>F10</f>
        <v>61616393</v>
      </c>
      <c r="H10" s="499">
        <f t="shared" ref="H10:I21" si="0">D10-F10</f>
        <v>-3574344</v>
      </c>
      <c r="I10" s="500">
        <f t="shared" si="0"/>
        <v>-3574344</v>
      </c>
      <c r="J10" s="499">
        <v>1445.449648</v>
      </c>
      <c r="K10" s="500">
        <f>J10</f>
        <v>1445.449648</v>
      </c>
      <c r="L10" s="500">
        <f t="shared" ref="L10:L21" si="1">H10+J10</f>
        <v>-3572898.5503520002</v>
      </c>
      <c r="M10" s="500">
        <f>L10</f>
        <v>-3572898.5503520002</v>
      </c>
      <c r="N10" s="500">
        <f>M10</f>
        <v>-3572898.5503520002</v>
      </c>
      <c r="O10" s="499">
        <f>'SEF-3 p 4 Bands'!AF15</f>
        <v>-3572898.5503520002</v>
      </c>
      <c r="P10" s="501">
        <f>O10</f>
        <v>-3572898.5503520002</v>
      </c>
      <c r="Q10" s="172"/>
      <c r="R10" s="499">
        <f>'SEF-3 p 4 Bands'!P15</f>
        <v>0</v>
      </c>
      <c r="S10" s="501">
        <v>0</v>
      </c>
      <c r="T10" s="499">
        <f t="shared" ref="T10:T21" si="2">O10+R10</f>
        <v>-3572898.5503520002</v>
      </c>
      <c r="U10" s="500">
        <f>T10</f>
        <v>-3572898.5503520002</v>
      </c>
      <c r="V10" s="499">
        <v>0</v>
      </c>
      <c r="W10" s="500">
        <v>0</v>
      </c>
      <c r="X10" s="172">
        <v>0</v>
      </c>
      <c r="Y10" s="500">
        <v>0</v>
      </c>
      <c r="AA10" s="502">
        <v>0</v>
      </c>
      <c r="AB10" s="500">
        <v>0</v>
      </c>
    </row>
    <row r="11" spans="1:28" s="46" customFormat="1" hidden="1" outlineLevel="1" x14ac:dyDescent="0.2">
      <c r="A11" s="141">
        <v>1</v>
      </c>
      <c r="B11" s="498">
        <v>37469</v>
      </c>
      <c r="D11" s="503">
        <v>61026340</v>
      </c>
      <c r="E11" s="504">
        <f t="shared" ref="E11:E21" si="3">D11+E10</f>
        <v>119068389</v>
      </c>
      <c r="F11" s="503">
        <v>62377208</v>
      </c>
      <c r="G11" s="504">
        <f t="shared" ref="G11:G21" si="4">F11+G10</f>
        <v>123993601</v>
      </c>
      <c r="H11" s="503">
        <f t="shared" si="0"/>
        <v>-1350868</v>
      </c>
      <c r="I11" s="504">
        <f t="shared" si="0"/>
        <v>-4925212</v>
      </c>
      <c r="J11" s="503">
        <v>546.71153200000003</v>
      </c>
      <c r="K11" s="504">
        <f t="shared" ref="K11:K21" si="5">J11+K10</f>
        <v>1992.1611800000001</v>
      </c>
      <c r="L11" s="147">
        <f t="shared" si="1"/>
        <v>-1350321.288468</v>
      </c>
      <c r="M11" s="147">
        <f t="shared" ref="M11:M21" si="6">M10+L11</f>
        <v>-4923219.8388200002</v>
      </c>
      <c r="N11" s="147">
        <f t="shared" ref="N11:N21" si="7">N10+L11</f>
        <v>-4923219.8388200002</v>
      </c>
      <c r="O11" s="503">
        <f>'SEF-3 p 4 Bands'!AF16</f>
        <v>-1350321.288468</v>
      </c>
      <c r="P11" s="147">
        <f t="shared" ref="P11:P21" si="8">O11+P10</f>
        <v>-4923219.8388200002</v>
      </c>
      <c r="Q11" s="138"/>
      <c r="R11" s="503">
        <f>'SEF-3 p 4 Bands'!P16</f>
        <v>0</v>
      </c>
      <c r="S11" s="147">
        <v>0</v>
      </c>
      <c r="T11" s="503">
        <f t="shared" si="2"/>
        <v>-1350321.288468</v>
      </c>
      <c r="U11" s="504">
        <f t="shared" ref="U11:U21" si="9">T11+U10</f>
        <v>-4923219.8388200002</v>
      </c>
      <c r="V11" s="505">
        <v>0</v>
      </c>
      <c r="W11" s="506">
        <v>0</v>
      </c>
      <c r="X11" s="138">
        <v>0</v>
      </c>
      <c r="Y11" s="506">
        <v>0</v>
      </c>
      <c r="AA11" s="505">
        <v>0</v>
      </c>
      <c r="AB11" s="506">
        <v>0</v>
      </c>
    </row>
    <row r="12" spans="1:28" s="46" customFormat="1" hidden="1" outlineLevel="1" x14ac:dyDescent="0.2">
      <c r="A12" s="141">
        <v>1</v>
      </c>
      <c r="B12" s="498">
        <v>37500</v>
      </c>
      <c r="D12" s="503">
        <v>66901856</v>
      </c>
      <c r="E12" s="504">
        <f t="shared" si="3"/>
        <v>185970245</v>
      </c>
      <c r="F12" s="503">
        <v>60040410</v>
      </c>
      <c r="G12" s="504">
        <f t="shared" si="4"/>
        <v>184034011</v>
      </c>
      <c r="H12" s="503">
        <f t="shared" si="0"/>
        <v>6861446</v>
      </c>
      <c r="I12" s="504">
        <f t="shared" si="0"/>
        <v>1936234</v>
      </c>
      <c r="J12" s="503">
        <v>-2775.1309160000001</v>
      </c>
      <c r="K12" s="504">
        <f t="shared" si="5"/>
        <v>-782.96973600000001</v>
      </c>
      <c r="L12" s="147">
        <f t="shared" si="1"/>
        <v>6858670.8690839997</v>
      </c>
      <c r="M12" s="147">
        <f t="shared" si="6"/>
        <v>1935451.0302639995</v>
      </c>
      <c r="N12" s="147">
        <f t="shared" si="7"/>
        <v>1935451.0302639995</v>
      </c>
      <c r="O12" s="503">
        <f>'SEF-3 p 4 Bands'!AF17</f>
        <v>6858670.8690839997</v>
      </c>
      <c r="P12" s="147">
        <f t="shared" si="8"/>
        <v>1935451.0302639995</v>
      </c>
      <c r="Q12" s="138"/>
      <c r="R12" s="503">
        <f>'SEF-3 p 4 Bands'!P17</f>
        <v>0</v>
      </c>
      <c r="S12" s="147">
        <v>0</v>
      </c>
      <c r="T12" s="503">
        <f t="shared" si="2"/>
        <v>6858670.8690839997</v>
      </c>
      <c r="U12" s="504">
        <f t="shared" si="9"/>
        <v>1935451.0302639995</v>
      </c>
      <c r="V12" s="505">
        <v>0</v>
      </c>
      <c r="W12" s="506">
        <v>0</v>
      </c>
      <c r="X12" s="138">
        <v>0</v>
      </c>
      <c r="Y12" s="506">
        <v>0</v>
      </c>
      <c r="AA12" s="505">
        <v>0</v>
      </c>
      <c r="AB12" s="506">
        <v>0</v>
      </c>
    </row>
    <row r="13" spans="1:28" s="46" customFormat="1" hidden="1" outlineLevel="1" x14ac:dyDescent="0.2">
      <c r="A13" s="141">
        <v>1</v>
      </c>
      <c r="B13" s="498">
        <v>37530</v>
      </c>
      <c r="D13" s="503">
        <v>72973687</v>
      </c>
      <c r="E13" s="504">
        <f t="shared" si="3"/>
        <v>258943932</v>
      </c>
      <c r="F13" s="503">
        <v>69523163</v>
      </c>
      <c r="G13" s="504">
        <f t="shared" si="4"/>
        <v>253557174</v>
      </c>
      <c r="H13" s="503">
        <f t="shared" si="0"/>
        <v>3450524</v>
      </c>
      <c r="I13" s="504">
        <f t="shared" si="0"/>
        <v>5386758</v>
      </c>
      <c r="J13" s="503">
        <v>-1395.284596</v>
      </c>
      <c r="K13" s="504">
        <f t="shared" si="5"/>
        <v>-2178.254332</v>
      </c>
      <c r="L13" s="147">
        <f t="shared" si="1"/>
        <v>3449128.7154040001</v>
      </c>
      <c r="M13" s="147">
        <f t="shared" si="6"/>
        <v>5384579.7456679996</v>
      </c>
      <c r="N13" s="147">
        <f t="shared" si="7"/>
        <v>5384579.7456679996</v>
      </c>
      <c r="O13" s="503">
        <f>'SEF-3 p 4 Bands'!AF18</f>
        <v>3449128.7154040001</v>
      </c>
      <c r="P13" s="147">
        <f t="shared" si="8"/>
        <v>5384579.7456679996</v>
      </c>
      <c r="Q13" s="138"/>
      <c r="R13" s="503">
        <f>'SEF-3 p 4 Bands'!P18</f>
        <v>0</v>
      </c>
      <c r="S13" s="147">
        <v>0</v>
      </c>
      <c r="T13" s="503">
        <f t="shared" si="2"/>
        <v>3449128.7154040001</v>
      </c>
      <c r="U13" s="504">
        <f t="shared" si="9"/>
        <v>5384579.7456679996</v>
      </c>
      <c r="V13" s="505">
        <v>0</v>
      </c>
      <c r="W13" s="506">
        <v>0</v>
      </c>
      <c r="X13" s="138">
        <v>0</v>
      </c>
      <c r="Y13" s="506">
        <v>0</v>
      </c>
      <c r="AA13" s="505">
        <v>0</v>
      </c>
      <c r="AB13" s="506">
        <v>0</v>
      </c>
    </row>
    <row r="14" spans="1:28" s="46" customFormat="1" hidden="1" outlineLevel="1" x14ac:dyDescent="0.2">
      <c r="A14" s="141">
        <v>1</v>
      </c>
      <c r="B14" s="498">
        <v>37561</v>
      </c>
      <c r="D14" s="503">
        <v>71935749</v>
      </c>
      <c r="E14" s="504">
        <f t="shared" si="3"/>
        <v>330879681</v>
      </c>
      <c r="F14" s="503">
        <v>74375539</v>
      </c>
      <c r="G14" s="504">
        <f t="shared" si="4"/>
        <v>327932713</v>
      </c>
      <c r="H14" s="503">
        <f t="shared" si="0"/>
        <v>-2439790</v>
      </c>
      <c r="I14" s="504">
        <f t="shared" si="0"/>
        <v>2946968</v>
      </c>
      <c r="J14" s="503">
        <v>986.17315199999996</v>
      </c>
      <c r="K14" s="504">
        <f t="shared" si="5"/>
        <v>-1192.0811800000001</v>
      </c>
      <c r="L14" s="147">
        <f t="shared" si="1"/>
        <v>-2438803.8268479998</v>
      </c>
      <c r="M14" s="147">
        <f t="shared" si="6"/>
        <v>2945775.9188199998</v>
      </c>
      <c r="N14" s="147">
        <f t="shared" si="7"/>
        <v>2945775.9188199998</v>
      </c>
      <c r="O14" s="503">
        <f>'SEF-3 p 4 Bands'!AF19</f>
        <v>-2438803.8268479998</v>
      </c>
      <c r="P14" s="147">
        <f t="shared" si="8"/>
        <v>2945775.9188199998</v>
      </c>
      <c r="Q14" s="138"/>
      <c r="R14" s="503">
        <f>'SEF-3 p 4 Bands'!P19</f>
        <v>0</v>
      </c>
      <c r="S14" s="147">
        <v>0</v>
      </c>
      <c r="T14" s="503">
        <f t="shared" si="2"/>
        <v>-2438803.8268479998</v>
      </c>
      <c r="U14" s="504">
        <f t="shared" si="9"/>
        <v>2945775.9188199998</v>
      </c>
      <c r="V14" s="505">
        <v>0</v>
      </c>
      <c r="W14" s="506">
        <v>0</v>
      </c>
      <c r="X14" s="138">
        <v>0</v>
      </c>
      <c r="Y14" s="506">
        <v>0</v>
      </c>
      <c r="AA14" s="505">
        <v>0</v>
      </c>
      <c r="AB14" s="506">
        <v>0</v>
      </c>
    </row>
    <row r="15" spans="1:28" s="46" customFormat="1" hidden="1" outlineLevel="1" x14ac:dyDescent="0.2">
      <c r="A15" s="141">
        <v>1</v>
      </c>
      <c r="B15" s="498">
        <v>37591</v>
      </c>
      <c r="D15" s="503">
        <v>86777286</v>
      </c>
      <c r="E15" s="504">
        <f t="shared" si="3"/>
        <v>417656967</v>
      </c>
      <c r="F15" s="503">
        <v>84599358</v>
      </c>
      <c r="G15" s="504">
        <f t="shared" si="4"/>
        <v>412532071</v>
      </c>
      <c r="H15" s="503">
        <f t="shared" si="0"/>
        <v>2177928</v>
      </c>
      <c r="I15" s="504">
        <f t="shared" si="0"/>
        <v>5124896</v>
      </c>
      <c r="J15" s="503">
        <v>-881.21156399999995</v>
      </c>
      <c r="K15" s="504">
        <f t="shared" si="5"/>
        <v>-2073.2927440000003</v>
      </c>
      <c r="L15" s="147">
        <f t="shared" si="1"/>
        <v>2177046.7884359998</v>
      </c>
      <c r="M15" s="147">
        <f t="shared" si="6"/>
        <v>5122822.7072559996</v>
      </c>
      <c r="N15" s="147">
        <f t="shared" si="7"/>
        <v>5122822.7072559996</v>
      </c>
      <c r="O15" s="503">
        <f>'SEF-3 p 4 Bands'!AF20</f>
        <v>2177046.7884359998</v>
      </c>
      <c r="P15" s="147">
        <f t="shared" si="8"/>
        <v>5122822.7072559996</v>
      </c>
      <c r="Q15" s="138"/>
      <c r="R15" s="503">
        <f>'SEF-3 p 4 Bands'!P20</f>
        <v>0</v>
      </c>
      <c r="S15" s="147">
        <v>0</v>
      </c>
      <c r="T15" s="503">
        <f t="shared" si="2"/>
        <v>2177046.7884359998</v>
      </c>
      <c r="U15" s="504">
        <f t="shared" si="9"/>
        <v>5122822.7072559996</v>
      </c>
      <c r="V15" s="505">
        <v>0</v>
      </c>
      <c r="W15" s="506">
        <v>0</v>
      </c>
      <c r="X15" s="138">
        <v>0</v>
      </c>
      <c r="Y15" s="506">
        <v>0</v>
      </c>
      <c r="AA15" s="505">
        <v>0</v>
      </c>
      <c r="AB15" s="506">
        <v>0</v>
      </c>
    </row>
    <row r="16" spans="1:28" s="46" customFormat="1" hidden="1" outlineLevel="1" x14ac:dyDescent="0.2">
      <c r="A16" s="141">
        <v>1</v>
      </c>
      <c r="B16" s="498">
        <v>37622</v>
      </c>
      <c r="D16" s="503">
        <v>80343724</v>
      </c>
      <c r="E16" s="504">
        <f t="shared" si="3"/>
        <v>498000691</v>
      </c>
      <c r="F16" s="503">
        <v>81723969</v>
      </c>
      <c r="G16" s="504">
        <f t="shared" si="4"/>
        <v>494256040</v>
      </c>
      <c r="H16" s="503">
        <f t="shared" si="0"/>
        <v>-1380245</v>
      </c>
      <c r="I16" s="504">
        <f t="shared" si="0"/>
        <v>3744651</v>
      </c>
      <c r="J16" s="503">
        <v>557.97720400000003</v>
      </c>
      <c r="K16" s="504">
        <f t="shared" si="5"/>
        <v>-1515.3155400000003</v>
      </c>
      <c r="L16" s="147">
        <f t="shared" si="1"/>
        <v>-1379687.0227959999</v>
      </c>
      <c r="M16" s="147">
        <f t="shared" si="6"/>
        <v>3743135.6844599997</v>
      </c>
      <c r="N16" s="147">
        <f t="shared" si="7"/>
        <v>3743135.6844599997</v>
      </c>
      <c r="O16" s="503">
        <f>'SEF-3 p 4 Bands'!AF21</f>
        <v>-1379687.0227959999</v>
      </c>
      <c r="P16" s="147">
        <f t="shared" si="8"/>
        <v>3743135.6844599997</v>
      </c>
      <c r="Q16" s="138"/>
      <c r="R16" s="503">
        <f>'SEF-3 p 4 Bands'!P21</f>
        <v>0</v>
      </c>
      <c r="S16" s="147">
        <v>0</v>
      </c>
      <c r="T16" s="503">
        <f t="shared" si="2"/>
        <v>-1379687.0227959999</v>
      </c>
      <c r="U16" s="504">
        <f t="shared" si="9"/>
        <v>3743135.6844599997</v>
      </c>
      <c r="V16" s="505">
        <v>0</v>
      </c>
      <c r="W16" s="506">
        <v>0</v>
      </c>
      <c r="X16" s="138">
        <v>0</v>
      </c>
      <c r="Y16" s="506">
        <v>0</v>
      </c>
      <c r="AA16" s="505">
        <v>0</v>
      </c>
      <c r="AB16" s="506">
        <v>0</v>
      </c>
    </row>
    <row r="17" spans="1:28" s="46" customFormat="1" hidden="1" outlineLevel="1" x14ac:dyDescent="0.2">
      <c r="A17" s="141">
        <v>1</v>
      </c>
      <c r="B17" s="498">
        <v>37653</v>
      </c>
      <c r="D17" s="503">
        <v>80828615</v>
      </c>
      <c r="E17" s="504">
        <f t="shared" si="3"/>
        <v>578829306</v>
      </c>
      <c r="F17" s="503">
        <v>75416275</v>
      </c>
      <c r="G17" s="504">
        <f t="shared" si="4"/>
        <v>569672315</v>
      </c>
      <c r="H17" s="503">
        <f t="shared" si="0"/>
        <v>5412340</v>
      </c>
      <c r="I17" s="504">
        <f t="shared" si="0"/>
        <v>9156991</v>
      </c>
      <c r="J17" s="503">
        <v>-2189.1313639999998</v>
      </c>
      <c r="K17" s="504">
        <f t="shared" si="5"/>
        <v>-3704.4469040000004</v>
      </c>
      <c r="L17" s="147">
        <f t="shared" si="1"/>
        <v>5410150.868636</v>
      </c>
      <c r="M17" s="147">
        <f t="shared" si="6"/>
        <v>9153286.5530960001</v>
      </c>
      <c r="N17" s="147">
        <f t="shared" si="7"/>
        <v>9153286.5530960001</v>
      </c>
      <c r="O17" s="503">
        <f>'SEF-3 p 4 Bands'!AF22</f>
        <v>5410150.8686360009</v>
      </c>
      <c r="P17" s="147">
        <f t="shared" si="8"/>
        <v>9153286.5530960001</v>
      </c>
      <c r="Q17" s="138"/>
      <c r="R17" s="503">
        <f>'SEF-3 p 4 Bands'!P22</f>
        <v>0</v>
      </c>
      <c r="S17" s="147">
        <v>0</v>
      </c>
      <c r="T17" s="503">
        <f t="shared" si="2"/>
        <v>5410150.8686360009</v>
      </c>
      <c r="U17" s="504">
        <f t="shared" si="9"/>
        <v>9153286.5530960001</v>
      </c>
      <c r="V17" s="505">
        <v>0</v>
      </c>
      <c r="W17" s="506">
        <v>0</v>
      </c>
      <c r="X17" s="138">
        <v>0</v>
      </c>
      <c r="Y17" s="506">
        <v>0</v>
      </c>
      <c r="AA17" s="505">
        <v>0</v>
      </c>
      <c r="AB17" s="506">
        <v>0</v>
      </c>
    </row>
    <row r="18" spans="1:28" s="46" customFormat="1" hidden="1" outlineLevel="1" x14ac:dyDescent="0.2">
      <c r="A18" s="141">
        <v>1</v>
      </c>
      <c r="B18" s="498">
        <v>37681</v>
      </c>
      <c r="D18" s="503">
        <v>84928004</v>
      </c>
      <c r="E18" s="504">
        <f t="shared" si="3"/>
        <v>663757310</v>
      </c>
      <c r="F18" s="503">
        <v>77553819</v>
      </c>
      <c r="G18" s="504">
        <f t="shared" si="4"/>
        <v>647226134</v>
      </c>
      <c r="H18" s="503">
        <f t="shared" si="0"/>
        <v>7374185</v>
      </c>
      <c r="I18" s="504">
        <f t="shared" si="0"/>
        <v>16531176</v>
      </c>
      <c r="J18" s="503">
        <v>-2982.8051479999999</v>
      </c>
      <c r="K18" s="504">
        <f t="shared" si="5"/>
        <v>-6687.2520519999998</v>
      </c>
      <c r="L18" s="147">
        <f t="shared" si="1"/>
        <v>7371202.1948520001</v>
      </c>
      <c r="M18" s="147">
        <f t="shared" si="6"/>
        <v>16524488.747948</v>
      </c>
      <c r="N18" s="147">
        <f t="shared" si="7"/>
        <v>16524488.747948</v>
      </c>
      <c r="O18" s="503">
        <f>'SEF-3 p 4 Bands'!AF23</f>
        <v>7371202.1948520001</v>
      </c>
      <c r="P18" s="147">
        <f t="shared" si="8"/>
        <v>16524488.747948</v>
      </c>
      <c r="Q18" s="138"/>
      <c r="R18" s="503">
        <f>'SEF-3 p 4 Bands'!P23</f>
        <v>0</v>
      </c>
      <c r="S18" s="147">
        <v>0</v>
      </c>
      <c r="T18" s="503">
        <f t="shared" si="2"/>
        <v>7371202.1948520001</v>
      </c>
      <c r="U18" s="504">
        <f t="shared" si="9"/>
        <v>16524488.747948</v>
      </c>
      <c r="V18" s="505">
        <v>0</v>
      </c>
      <c r="W18" s="506">
        <v>0</v>
      </c>
      <c r="X18" s="138">
        <v>0</v>
      </c>
      <c r="Y18" s="506">
        <v>0</v>
      </c>
      <c r="AA18" s="505">
        <v>0</v>
      </c>
      <c r="AB18" s="506">
        <v>0</v>
      </c>
    </row>
    <row r="19" spans="1:28" s="46" customFormat="1" hidden="1" outlineLevel="1" x14ac:dyDescent="0.2">
      <c r="A19" s="141">
        <v>1</v>
      </c>
      <c r="B19" s="498">
        <v>37712</v>
      </c>
      <c r="D19" s="503">
        <v>67843290</v>
      </c>
      <c r="E19" s="504">
        <f t="shared" si="3"/>
        <v>731600600</v>
      </c>
      <c r="F19" s="503">
        <v>69473916</v>
      </c>
      <c r="G19" s="504">
        <f t="shared" si="4"/>
        <v>716700050</v>
      </c>
      <c r="H19" s="503">
        <f t="shared" si="0"/>
        <v>-1630626</v>
      </c>
      <c r="I19" s="504">
        <f t="shared" si="0"/>
        <v>14900550</v>
      </c>
      <c r="J19" s="503">
        <v>659.69369200000006</v>
      </c>
      <c r="K19" s="504">
        <f t="shared" si="5"/>
        <v>-6027.55836</v>
      </c>
      <c r="L19" s="147">
        <f t="shared" si="1"/>
        <v>-1629966.3063080001</v>
      </c>
      <c r="M19" s="147">
        <f t="shared" si="6"/>
        <v>14894522.441640001</v>
      </c>
      <c r="N19" s="147">
        <f t="shared" si="7"/>
        <v>14894522.441640001</v>
      </c>
      <c r="O19" s="503">
        <f>'SEF-3 p 4 Bands'!AF24</f>
        <v>-1629966.3063079994</v>
      </c>
      <c r="P19" s="147">
        <f t="shared" si="8"/>
        <v>14894522.441640001</v>
      </c>
      <c r="Q19" s="138"/>
      <c r="R19" s="503">
        <f>'SEF-3 p 4 Bands'!P24</f>
        <v>0</v>
      </c>
      <c r="S19" s="147">
        <v>0</v>
      </c>
      <c r="T19" s="503">
        <f t="shared" si="2"/>
        <v>-1629966.3063079994</v>
      </c>
      <c r="U19" s="504">
        <f t="shared" si="9"/>
        <v>14894522.441640001</v>
      </c>
      <c r="V19" s="505">
        <v>0</v>
      </c>
      <c r="W19" s="506">
        <v>0</v>
      </c>
      <c r="X19" s="138">
        <v>0</v>
      </c>
      <c r="Y19" s="506">
        <v>0</v>
      </c>
      <c r="AA19" s="505">
        <v>0</v>
      </c>
      <c r="AB19" s="506">
        <v>0</v>
      </c>
    </row>
    <row r="20" spans="1:28" s="46" customFormat="1" hidden="1" outlineLevel="1" x14ac:dyDescent="0.2">
      <c r="A20" s="141">
        <v>1</v>
      </c>
      <c r="B20" s="498">
        <v>37742</v>
      </c>
      <c r="D20" s="503">
        <v>63318113</v>
      </c>
      <c r="E20" s="504">
        <f t="shared" si="3"/>
        <v>794918713</v>
      </c>
      <c r="F20" s="503">
        <v>65590803</v>
      </c>
      <c r="G20" s="504">
        <f t="shared" si="4"/>
        <v>782290853</v>
      </c>
      <c r="H20" s="503">
        <f t="shared" si="0"/>
        <v>-2272690</v>
      </c>
      <c r="I20" s="504">
        <f t="shared" si="0"/>
        <v>12627860</v>
      </c>
      <c r="J20" s="503">
        <v>919.350684</v>
      </c>
      <c r="K20" s="504">
        <f t="shared" si="5"/>
        <v>-5108.207676</v>
      </c>
      <c r="L20" s="147">
        <f t="shared" si="1"/>
        <v>-2271770.6493159998</v>
      </c>
      <c r="M20" s="147">
        <f t="shared" si="6"/>
        <v>12622751.792324001</v>
      </c>
      <c r="N20" s="147">
        <f t="shared" si="7"/>
        <v>12622751.792324001</v>
      </c>
      <c r="O20" s="503">
        <f>'SEF-3 p 4 Bands'!AF25</f>
        <v>-2271770.6493159998</v>
      </c>
      <c r="P20" s="147">
        <f t="shared" si="8"/>
        <v>12622751.792324001</v>
      </c>
      <c r="Q20" s="138"/>
      <c r="R20" s="503">
        <v>283872</v>
      </c>
      <c r="S20" s="147">
        <v>0</v>
      </c>
      <c r="T20" s="503">
        <f t="shared" si="2"/>
        <v>-1987898.6493159998</v>
      </c>
      <c r="U20" s="504">
        <f t="shared" si="9"/>
        <v>12906623.792324001</v>
      </c>
      <c r="V20" s="505">
        <v>0</v>
      </c>
      <c r="W20" s="506">
        <v>0</v>
      </c>
      <c r="X20" s="138">
        <v>0</v>
      </c>
      <c r="Y20" s="506">
        <v>0</v>
      </c>
      <c r="AA20" s="505">
        <v>0</v>
      </c>
      <c r="AB20" s="506">
        <v>0</v>
      </c>
    </row>
    <row r="21" spans="1:28" s="46" customFormat="1" hidden="1" outlineLevel="1" x14ac:dyDescent="0.2">
      <c r="A21" s="141">
        <v>1</v>
      </c>
      <c r="B21" s="498">
        <v>37773</v>
      </c>
      <c r="C21" s="46" t="s">
        <v>127</v>
      </c>
      <c r="D21" s="507">
        <v>50046037</v>
      </c>
      <c r="E21" s="508">
        <f t="shared" si="3"/>
        <v>844964750</v>
      </c>
      <c r="F21" s="507">
        <v>60835557</v>
      </c>
      <c r="G21" s="508">
        <f t="shared" si="4"/>
        <v>843126410</v>
      </c>
      <c r="H21" s="507">
        <f t="shared" si="0"/>
        <v>-10789520</v>
      </c>
      <c r="I21" s="508">
        <f t="shared" si="0"/>
        <v>1838340</v>
      </c>
      <c r="J21" s="507">
        <v>-4933.6501399999997</v>
      </c>
      <c r="K21" s="508">
        <f t="shared" si="5"/>
        <v>-10041.857816</v>
      </c>
      <c r="L21" s="509">
        <f t="shared" si="1"/>
        <v>-10794453.650140001</v>
      </c>
      <c r="M21" s="509">
        <f t="shared" si="6"/>
        <v>1828298.1421840005</v>
      </c>
      <c r="N21" s="509">
        <f t="shared" si="7"/>
        <v>1828298.1421840005</v>
      </c>
      <c r="O21" s="507">
        <f>'SEF-3 p 4 Bands'!AF26</f>
        <v>-10794453.650140001</v>
      </c>
      <c r="P21" s="509">
        <f t="shared" si="8"/>
        <v>1828298.1421840005</v>
      </c>
      <c r="Q21" s="510"/>
      <c r="R21" s="507">
        <f>'SEF-3 p 4 Bands'!P26</f>
        <v>0</v>
      </c>
      <c r="S21" s="509">
        <v>0</v>
      </c>
      <c r="T21" s="507">
        <f t="shared" si="2"/>
        <v>-10794453.650140001</v>
      </c>
      <c r="U21" s="508">
        <f t="shared" si="9"/>
        <v>2112170.1421840005</v>
      </c>
      <c r="V21" s="511">
        <v>0</v>
      </c>
      <c r="W21" s="512">
        <v>0</v>
      </c>
      <c r="X21" s="507">
        <v>0</v>
      </c>
      <c r="Y21" s="508">
        <v>0</v>
      </c>
      <c r="Z21" s="179"/>
      <c r="AA21" s="507">
        <v>-22984656.66</v>
      </c>
      <c r="AB21" s="513">
        <v>-22984656.66</v>
      </c>
    </row>
    <row r="22" spans="1:28" s="46" customFormat="1" hidden="1" outlineLevel="1" x14ac:dyDescent="0.2">
      <c r="A22" s="141"/>
      <c r="B22" s="514"/>
      <c r="D22" s="503"/>
      <c r="E22" s="504"/>
      <c r="F22" s="503"/>
      <c r="G22" s="147"/>
      <c r="H22" s="499"/>
      <c r="I22" s="504"/>
      <c r="J22" s="503"/>
      <c r="K22" s="504"/>
      <c r="L22" s="147"/>
      <c r="M22" s="147"/>
      <c r="N22" s="147"/>
      <c r="O22" s="503"/>
      <c r="P22" s="504"/>
      <c r="Q22" s="515"/>
      <c r="R22" s="503"/>
      <c r="S22" s="147"/>
      <c r="T22" s="503"/>
      <c r="U22" s="504"/>
      <c r="V22" s="505"/>
      <c r="W22" s="515"/>
      <c r="X22" s="503"/>
      <c r="Y22" s="504"/>
      <c r="AA22" s="503"/>
      <c r="AB22" s="504"/>
    </row>
    <row r="23" spans="1:28" s="46" customFormat="1" ht="9.75" hidden="1" customHeight="1" outlineLevel="1" x14ac:dyDescent="0.2">
      <c r="A23" s="141"/>
      <c r="B23" s="514"/>
      <c r="D23" s="507"/>
      <c r="E23" s="508"/>
      <c r="F23" s="507"/>
      <c r="G23" s="509"/>
      <c r="H23" s="507"/>
      <c r="I23" s="509"/>
      <c r="J23" s="507"/>
      <c r="K23" s="508"/>
      <c r="L23" s="509"/>
      <c r="M23" s="509"/>
      <c r="N23" s="509"/>
      <c r="O23" s="507"/>
      <c r="P23" s="508"/>
      <c r="Q23" s="138"/>
      <c r="R23" s="509"/>
      <c r="S23" s="509"/>
      <c r="T23" s="507"/>
      <c r="U23" s="508"/>
      <c r="V23" s="511"/>
      <c r="W23" s="512"/>
      <c r="X23" s="509"/>
      <c r="Y23" s="508"/>
      <c r="Z23" s="516"/>
      <c r="AA23" s="507"/>
      <c r="AB23" s="508"/>
    </row>
    <row r="24" spans="1:28" s="46" customFormat="1" hidden="1" outlineLevel="1" x14ac:dyDescent="0.2">
      <c r="A24" s="141"/>
      <c r="B24" s="514"/>
      <c r="C24" s="517"/>
      <c r="D24" s="147"/>
      <c r="E24" s="518"/>
      <c r="F24" s="147"/>
      <c r="G24" s="518"/>
      <c r="H24" s="147"/>
      <c r="I24" s="147"/>
      <c r="J24" s="503"/>
      <c r="K24" s="504"/>
      <c r="L24" s="147"/>
      <c r="M24" s="147"/>
      <c r="N24" s="518"/>
      <c r="O24" s="147"/>
      <c r="P24" s="504"/>
      <c r="Q24" s="515"/>
      <c r="R24" s="147"/>
      <c r="S24" s="518"/>
      <c r="T24" s="147"/>
      <c r="U24" s="518"/>
      <c r="V24" s="515"/>
      <c r="W24" s="519"/>
      <c r="X24" s="147"/>
      <c r="Y24" s="518"/>
      <c r="Z24" s="520"/>
      <c r="AA24" s="147"/>
      <c r="AB24" s="518"/>
    </row>
    <row r="25" spans="1:28" s="46" customFormat="1" hidden="1" outlineLevel="1" x14ac:dyDescent="0.2">
      <c r="A25" s="141">
        <v>2</v>
      </c>
      <c r="B25" s="498">
        <v>37803</v>
      </c>
      <c r="C25" s="517" t="s">
        <v>128</v>
      </c>
      <c r="D25" s="147">
        <v>65184355.353712201</v>
      </c>
      <c r="E25" s="504">
        <f>D25+E21</f>
        <v>910149105.3537122</v>
      </c>
      <c r="F25" s="503">
        <v>64630576.330320001</v>
      </c>
      <c r="G25" s="504">
        <f>F25+G21</f>
        <v>907756986.33032</v>
      </c>
      <c r="H25" s="503">
        <f t="shared" ref="H25:I36" si="10">D25-F25</f>
        <v>553779.02339220047</v>
      </c>
      <c r="I25" s="504">
        <f t="shared" si="10"/>
        <v>2392119.0233922005</v>
      </c>
      <c r="J25" s="503">
        <f t="shared" ref="J25:J31" si="11">H25*-0.000404</f>
        <v>-223.72672545044898</v>
      </c>
      <c r="K25" s="504">
        <f>J25+K21</f>
        <v>-10265.584541450449</v>
      </c>
      <c r="L25" s="147">
        <f t="shared" ref="L25:L36" si="12">H25+J25</f>
        <v>553555.29666674999</v>
      </c>
      <c r="M25" s="147">
        <f>L25</f>
        <v>553555.29666674999</v>
      </c>
      <c r="N25" s="147">
        <f>L25+N21</f>
        <v>2381853.4388507502</v>
      </c>
      <c r="O25" s="503">
        <f>'SEF-3 p 4 Bands'!AF28</f>
        <v>553555.29666674975</v>
      </c>
      <c r="P25" s="504">
        <f>O25+P21</f>
        <v>2381853.4388507502</v>
      </c>
      <c r="Q25" s="138"/>
      <c r="R25" s="503"/>
      <c r="S25" s="504">
        <v>0</v>
      </c>
      <c r="T25" s="503">
        <f t="shared" ref="T25:T36" si="13">O25+R25</f>
        <v>553555.29666674975</v>
      </c>
      <c r="U25" s="147">
        <f>T25+U21</f>
        <v>2665725.4388507502</v>
      </c>
      <c r="V25" s="503">
        <f>'SEF-3 p 5 Interest'!N17+'SEF-3 p 5 Interest'!N18</f>
        <v>0</v>
      </c>
      <c r="W25" s="147">
        <f>V25+W21</f>
        <v>0</v>
      </c>
      <c r="X25" s="503">
        <v>0</v>
      </c>
      <c r="Y25" s="504">
        <v>0</v>
      </c>
      <c r="Z25" s="517"/>
      <c r="AA25" s="147">
        <v>9795.7099999999991</v>
      </c>
      <c r="AB25" s="504">
        <v>-22974860.949999999</v>
      </c>
    </row>
    <row r="26" spans="1:28" s="46" customFormat="1" hidden="1" outlineLevel="1" x14ac:dyDescent="0.2">
      <c r="A26" s="141">
        <v>2</v>
      </c>
      <c r="B26" s="498">
        <v>37834</v>
      </c>
      <c r="C26" s="517" t="s">
        <v>128</v>
      </c>
      <c r="D26" s="147">
        <v>64674166.473712102</v>
      </c>
      <c r="E26" s="504">
        <f t="shared" ref="E26:E36" si="14">D26+E25</f>
        <v>974823271.82742429</v>
      </c>
      <c r="F26" s="503">
        <v>63110327.900528997</v>
      </c>
      <c r="G26" s="504">
        <f t="shared" ref="G26:G36" si="15">F26+G25</f>
        <v>970867314.23084903</v>
      </c>
      <c r="H26" s="503">
        <f t="shared" si="10"/>
        <v>1563838.5731831044</v>
      </c>
      <c r="I26" s="504">
        <f t="shared" si="10"/>
        <v>3955957.5965752602</v>
      </c>
      <c r="J26" s="503">
        <f t="shared" si="11"/>
        <v>-631.79078356597415</v>
      </c>
      <c r="K26" s="504">
        <f t="shared" ref="K26:K36" si="16">J26+K25</f>
        <v>-10897.375325016423</v>
      </c>
      <c r="L26" s="147">
        <f t="shared" si="12"/>
        <v>1563206.7823995384</v>
      </c>
      <c r="M26" s="147">
        <f t="shared" ref="M26:M36" si="17">M25+L26</f>
        <v>2116762.0790662887</v>
      </c>
      <c r="N26" s="147">
        <f t="shared" ref="N26:N36" si="18">N25+L26</f>
        <v>3945060.2212502887</v>
      </c>
      <c r="O26" s="503">
        <f>'SEF-3 p 4 Bands'!AF29</f>
        <v>1563206.7823995389</v>
      </c>
      <c r="P26" s="504">
        <f t="shared" ref="P26:P36" si="19">O26+P25</f>
        <v>3945060.2212502891</v>
      </c>
      <c r="Q26" s="138"/>
      <c r="R26" s="503">
        <f>'SEF-3 p 4 Bands'!P29</f>
        <v>0</v>
      </c>
      <c r="S26" s="504">
        <v>0</v>
      </c>
      <c r="T26" s="503">
        <f t="shared" si="13"/>
        <v>1563206.7823995389</v>
      </c>
      <c r="U26" s="147">
        <f t="shared" ref="U26:U36" si="20">T26+U25</f>
        <v>4228932.2212502891</v>
      </c>
      <c r="V26" s="503">
        <f>'SEF-3 p 5 Interest'!N20+'SEF-3 p 5 Interest'!N19</f>
        <v>0</v>
      </c>
      <c r="W26" s="147">
        <f t="shared" ref="W26:W36" si="21">V26+W25</f>
        <v>0</v>
      </c>
      <c r="X26" s="503">
        <v>0</v>
      </c>
      <c r="Y26" s="504">
        <v>0</v>
      </c>
      <c r="AA26" s="503">
        <v>9489.59</v>
      </c>
      <c r="AB26" s="504">
        <v>-22965371.359999999</v>
      </c>
    </row>
    <row r="27" spans="1:28" s="46" customFormat="1" hidden="1" outlineLevel="1" x14ac:dyDescent="0.2">
      <c r="A27" s="141">
        <v>2</v>
      </c>
      <c r="B27" s="498">
        <v>37865</v>
      </c>
      <c r="C27" s="517" t="s">
        <v>128</v>
      </c>
      <c r="D27" s="147">
        <v>66766678.353712201</v>
      </c>
      <c r="E27" s="504">
        <f t="shared" si="14"/>
        <v>1041589950.1811365</v>
      </c>
      <c r="F27" s="503">
        <v>62478495.438176997</v>
      </c>
      <c r="G27" s="504">
        <f t="shared" si="15"/>
        <v>1033345809.669026</v>
      </c>
      <c r="H27" s="503">
        <f t="shared" si="10"/>
        <v>4288182.9155352041</v>
      </c>
      <c r="I27" s="504">
        <f t="shared" si="10"/>
        <v>8244140.5121104717</v>
      </c>
      <c r="J27" s="503">
        <f t="shared" si="11"/>
        <v>-1732.4258978762225</v>
      </c>
      <c r="K27" s="504">
        <f t="shared" si="16"/>
        <v>-12629.801222892645</v>
      </c>
      <c r="L27" s="147">
        <f t="shared" si="12"/>
        <v>4286450.4896373283</v>
      </c>
      <c r="M27" s="147">
        <f t="shared" si="17"/>
        <v>6403212.568703617</v>
      </c>
      <c r="N27" s="147">
        <f t="shared" si="18"/>
        <v>8231510.7108876165</v>
      </c>
      <c r="O27" s="503">
        <f>'SEF-3 p 4 Bands'!AF30</f>
        <v>4286450.4896373283</v>
      </c>
      <c r="P27" s="504">
        <f t="shared" si="19"/>
        <v>8231510.7108876174</v>
      </c>
      <c r="Q27" s="138"/>
      <c r="R27" s="503">
        <f>'SEF-3 p 4 Bands'!P30</f>
        <v>0</v>
      </c>
      <c r="S27" s="504">
        <v>0</v>
      </c>
      <c r="T27" s="503">
        <f t="shared" si="13"/>
        <v>4286450.4896373283</v>
      </c>
      <c r="U27" s="504">
        <f t="shared" si="20"/>
        <v>8515382.7108876184</v>
      </c>
      <c r="V27" s="503">
        <f>'SEF-3 p 5 Interest'!N21+'SEF-3 p 5 Interest'!N22</f>
        <v>0</v>
      </c>
      <c r="W27" s="147">
        <f t="shared" si="21"/>
        <v>0</v>
      </c>
      <c r="X27" s="503">
        <v>0</v>
      </c>
      <c r="Y27" s="504">
        <v>0</v>
      </c>
      <c r="AA27" s="503">
        <v>9183.4699999999993</v>
      </c>
      <c r="AB27" s="504">
        <v>-22956187.890000001</v>
      </c>
    </row>
    <row r="28" spans="1:28" s="46" customFormat="1" hidden="1" outlineLevel="1" x14ac:dyDescent="0.2">
      <c r="A28" s="141">
        <v>2</v>
      </c>
      <c r="B28" s="498">
        <v>37895</v>
      </c>
      <c r="C28" s="517" t="s">
        <v>128</v>
      </c>
      <c r="D28" s="147">
        <v>74949819.353712201</v>
      </c>
      <c r="E28" s="504">
        <f t="shared" si="14"/>
        <v>1116539769.5348487</v>
      </c>
      <c r="F28" s="503">
        <v>68971840.775838003</v>
      </c>
      <c r="G28" s="504">
        <f t="shared" si="15"/>
        <v>1102317650.444864</v>
      </c>
      <c r="H28" s="503">
        <f t="shared" si="10"/>
        <v>5977978.5778741986</v>
      </c>
      <c r="I28" s="504">
        <f t="shared" si="10"/>
        <v>14222119.089984655</v>
      </c>
      <c r="J28" s="503">
        <f t="shared" si="11"/>
        <v>-2415.1033454611761</v>
      </c>
      <c r="K28" s="504">
        <f t="shared" si="16"/>
        <v>-15044.904568353821</v>
      </c>
      <c r="L28" s="147">
        <f t="shared" si="12"/>
        <v>5975563.4745287374</v>
      </c>
      <c r="M28" s="147">
        <f t="shared" si="17"/>
        <v>12378776.043232355</v>
      </c>
      <c r="N28" s="147">
        <f t="shared" si="18"/>
        <v>14207074.185416354</v>
      </c>
      <c r="O28" s="503">
        <f>'SEF-3 p 4 Bands'!AF31</f>
        <v>5975563.4745287383</v>
      </c>
      <c r="P28" s="504">
        <f t="shared" si="19"/>
        <v>14207074.185416356</v>
      </c>
      <c r="Q28" s="138"/>
      <c r="R28" s="503">
        <f>'SEF-3 p 4 Bands'!P31</f>
        <v>0</v>
      </c>
      <c r="S28" s="504">
        <v>0</v>
      </c>
      <c r="T28" s="503">
        <f t="shared" si="13"/>
        <v>5975563.4745287383</v>
      </c>
      <c r="U28" s="504">
        <f t="shared" si="20"/>
        <v>14490946.185416356</v>
      </c>
      <c r="V28" s="503">
        <f>'SEF-3 p 5 Interest'!N23+'SEF-3 p 5 Interest'!N24</f>
        <v>0</v>
      </c>
      <c r="W28" s="147">
        <f t="shared" si="21"/>
        <v>0</v>
      </c>
      <c r="X28" s="503">
        <v>0</v>
      </c>
      <c r="Y28" s="504">
        <v>0</v>
      </c>
      <c r="AA28" s="503">
        <v>9087.67</v>
      </c>
      <c r="AB28" s="504">
        <v>-22947100.219999999</v>
      </c>
    </row>
    <row r="29" spans="1:28" s="46" customFormat="1" hidden="1" outlineLevel="1" x14ac:dyDescent="0.2">
      <c r="A29" s="141">
        <v>2</v>
      </c>
      <c r="B29" s="498">
        <v>37926</v>
      </c>
      <c r="C29" s="517" t="s">
        <v>128</v>
      </c>
      <c r="D29" s="147">
        <v>85103091.353712201</v>
      </c>
      <c r="E29" s="504">
        <f t="shared" si="14"/>
        <v>1201642860.8885608</v>
      </c>
      <c r="F29" s="503">
        <v>82180750.522962004</v>
      </c>
      <c r="G29" s="504">
        <f t="shared" si="15"/>
        <v>1184498400.9678261</v>
      </c>
      <c r="H29" s="503">
        <f t="shared" si="10"/>
        <v>2922340.8307501972</v>
      </c>
      <c r="I29" s="504">
        <f t="shared" si="10"/>
        <v>17144459.920734644</v>
      </c>
      <c r="J29" s="503">
        <f t="shared" si="11"/>
        <v>-1180.6256956230798</v>
      </c>
      <c r="K29" s="504">
        <f t="shared" si="16"/>
        <v>-16225.5302639769</v>
      </c>
      <c r="L29" s="147">
        <f t="shared" si="12"/>
        <v>2921160.2050545742</v>
      </c>
      <c r="M29" s="147">
        <f t="shared" si="17"/>
        <v>15299936.248286929</v>
      </c>
      <c r="N29" s="147">
        <f t="shared" si="18"/>
        <v>17128234.390470929</v>
      </c>
      <c r="O29" s="503">
        <f>'SEF-3 p 4 Bands'!AF32</f>
        <v>2921160.2050545737</v>
      </c>
      <c r="P29" s="504">
        <f t="shared" si="19"/>
        <v>17128234.390470929</v>
      </c>
      <c r="Q29" s="138"/>
      <c r="R29" s="503">
        <f>'SEF-3 p 4 Bands'!P32</f>
        <v>0</v>
      </c>
      <c r="S29" s="504">
        <v>0</v>
      </c>
      <c r="T29" s="503">
        <f t="shared" si="13"/>
        <v>2921160.2050545737</v>
      </c>
      <c r="U29" s="504">
        <f t="shared" si="20"/>
        <v>17412106.390470929</v>
      </c>
      <c r="V29" s="503">
        <f>'SEF-3 p 5 Interest'!N25+'SEF-3 p 5 Interest'!N26</f>
        <v>0</v>
      </c>
      <c r="W29" s="147">
        <f t="shared" si="21"/>
        <v>0</v>
      </c>
      <c r="X29" s="503">
        <v>0</v>
      </c>
      <c r="Y29" s="504">
        <v>0</v>
      </c>
      <c r="AA29" s="503">
        <v>8794.52</v>
      </c>
      <c r="AB29" s="504">
        <v>-22938305.699999999</v>
      </c>
    </row>
    <row r="30" spans="1:28" s="46" customFormat="1" hidden="1" outlineLevel="1" x14ac:dyDescent="0.2">
      <c r="A30" s="141">
        <v>2</v>
      </c>
      <c r="B30" s="498">
        <v>37956</v>
      </c>
      <c r="C30" s="517" t="s">
        <v>128</v>
      </c>
      <c r="D30" s="147">
        <v>92860817.353712201</v>
      </c>
      <c r="E30" s="504">
        <f t="shared" si="14"/>
        <v>1294503678.2422729</v>
      </c>
      <c r="F30" s="503">
        <v>89484104.071362004</v>
      </c>
      <c r="G30" s="504">
        <f t="shared" si="15"/>
        <v>1273982505.0391881</v>
      </c>
      <c r="H30" s="503">
        <f t="shared" si="10"/>
        <v>3376713.2823501974</v>
      </c>
      <c r="I30" s="504">
        <f t="shared" si="10"/>
        <v>20521173.203084707</v>
      </c>
      <c r="J30" s="503">
        <f t="shared" si="11"/>
        <v>-1364.1921660694798</v>
      </c>
      <c r="K30" s="504">
        <f t="shared" si="16"/>
        <v>-17589.722430046379</v>
      </c>
      <c r="L30" s="147">
        <f t="shared" si="12"/>
        <v>3375349.0901841279</v>
      </c>
      <c r="M30" s="147">
        <f t="shared" si="17"/>
        <v>18675285.338471055</v>
      </c>
      <c r="N30" s="147">
        <f t="shared" si="18"/>
        <v>20503583.480655059</v>
      </c>
      <c r="O30" s="503">
        <f>'SEF-3 p 4 Bands'!AF33</f>
        <v>3375349.090184126</v>
      </c>
      <c r="P30" s="504">
        <f t="shared" si="19"/>
        <v>20503583.480655055</v>
      </c>
      <c r="Q30" s="138"/>
      <c r="R30" s="503">
        <f>'SEF-3 p 4 Bands'!P33</f>
        <v>0</v>
      </c>
      <c r="S30" s="504">
        <v>0</v>
      </c>
      <c r="T30" s="503">
        <f t="shared" si="13"/>
        <v>3375349.090184126</v>
      </c>
      <c r="U30" s="504">
        <f t="shared" si="20"/>
        <v>20787455.480655055</v>
      </c>
      <c r="V30" s="503">
        <f>'SEF-3 p 5 Interest'!N27+'SEF-3 p 5 Interest'!N28</f>
        <v>0</v>
      </c>
      <c r="W30" s="147">
        <f t="shared" si="21"/>
        <v>0</v>
      </c>
      <c r="X30" s="503">
        <v>0</v>
      </c>
      <c r="Y30" s="504">
        <v>0</v>
      </c>
      <c r="AA30" s="503">
        <v>881777.83603121259</v>
      </c>
      <c r="AB30" s="504">
        <v>-22056527.863968786</v>
      </c>
    </row>
    <row r="31" spans="1:28" s="46" customFormat="1" hidden="1" outlineLevel="1" x14ac:dyDescent="0.2">
      <c r="A31" s="141">
        <v>2</v>
      </c>
      <c r="B31" s="498">
        <v>37987</v>
      </c>
      <c r="C31" s="517" t="s">
        <v>129</v>
      </c>
      <c r="D31" s="147">
        <v>91025416.826670602</v>
      </c>
      <c r="E31" s="504">
        <f t="shared" si="14"/>
        <v>1385529095.0689435</v>
      </c>
      <c r="F31" s="503">
        <v>90476339.793839991</v>
      </c>
      <c r="G31" s="504">
        <f t="shared" si="15"/>
        <v>1364458844.8330281</v>
      </c>
      <c r="H31" s="503">
        <f t="shared" si="10"/>
        <v>549077.03283061087</v>
      </c>
      <c r="I31" s="504">
        <f t="shared" si="10"/>
        <v>21070250.235915422</v>
      </c>
      <c r="J31" s="503">
        <f t="shared" si="11"/>
        <v>-221.8271212635668</v>
      </c>
      <c r="K31" s="504">
        <f t="shared" si="16"/>
        <v>-17811.549551309945</v>
      </c>
      <c r="L31" s="147">
        <f t="shared" si="12"/>
        <v>548855.20570934727</v>
      </c>
      <c r="M31" s="147">
        <f t="shared" si="17"/>
        <v>19224140.544180401</v>
      </c>
      <c r="N31" s="147">
        <f t="shared" si="18"/>
        <v>21052438.686364405</v>
      </c>
      <c r="O31" s="503">
        <f>'SEF-3 p 4 Bands'!AF34</f>
        <v>548855.20570934564</v>
      </c>
      <c r="P31" s="504">
        <f t="shared" si="19"/>
        <v>21052438.686364401</v>
      </c>
      <c r="Q31" s="138"/>
      <c r="R31" s="503">
        <f>'SEF-3 p 4 Bands'!P34</f>
        <v>0</v>
      </c>
      <c r="S31" s="504">
        <v>0</v>
      </c>
      <c r="T31" s="503">
        <f t="shared" si="13"/>
        <v>548855.20570934564</v>
      </c>
      <c r="U31" s="504">
        <f t="shared" si="20"/>
        <v>21336310.686364401</v>
      </c>
      <c r="V31" s="503">
        <f>'SEF-3 p 5 Interest'!N29+'SEF-3 p 5 Interest'!N30</f>
        <v>0</v>
      </c>
      <c r="W31" s="147">
        <f t="shared" si="21"/>
        <v>0</v>
      </c>
      <c r="X31" s="503">
        <v>0</v>
      </c>
      <c r="Y31" s="504">
        <v>0</v>
      </c>
      <c r="AA31" s="503">
        <v>1514353.4107343347</v>
      </c>
      <c r="AB31" s="504">
        <v>-20542174.453234453</v>
      </c>
    </row>
    <row r="32" spans="1:28" s="46" customFormat="1" hidden="1" outlineLevel="1" x14ac:dyDescent="0.2">
      <c r="A32" s="141">
        <v>2</v>
      </c>
      <c r="B32" s="498">
        <v>38018</v>
      </c>
      <c r="C32" s="517" t="s">
        <v>129</v>
      </c>
      <c r="D32" s="147">
        <v>85168466.368182793</v>
      </c>
      <c r="E32" s="504">
        <f t="shared" si="14"/>
        <v>1470697561.4371264</v>
      </c>
      <c r="F32" s="503">
        <v>78597503.295402005</v>
      </c>
      <c r="G32" s="504">
        <f t="shared" si="15"/>
        <v>1443056348.1284301</v>
      </c>
      <c r="H32" s="503">
        <f t="shared" si="10"/>
        <v>6570963.0727807879</v>
      </c>
      <c r="I32" s="504">
        <f t="shared" si="10"/>
        <v>27641213.30869627</v>
      </c>
      <c r="J32" s="503">
        <f>(H32*-0.000404)-12</f>
        <v>-2666.6690814034382</v>
      </c>
      <c r="K32" s="504">
        <f t="shared" si="16"/>
        <v>-20478.218632713382</v>
      </c>
      <c r="L32" s="147">
        <f t="shared" si="12"/>
        <v>6568296.4036993841</v>
      </c>
      <c r="M32" s="147">
        <f t="shared" si="17"/>
        <v>25792436.947879784</v>
      </c>
      <c r="N32" s="147">
        <f t="shared" si="18"/>
        <v>27620735.090063788</v>
      </c>
      <c r="O32" s="503">
        <f>'SEF-3 p 4 Bands'!AF35</f>
        <v>3672077.9297594912</v>
      </c>
      <c r="P32" s="504">
        <f t="shared" si="19"/>
        <v>24724516.616123892</v>
      </c>
      <c r="Q32" s="138"/>
      <c r="R32" s="503">
        <f>'SEF-3 p 4 Bands'!P35</f>
        <v>2896218.4739398919</v>
      </c>
      <c r="S32" s="504">
        <f>R32</f>
        <v>2896218.4739398919</v>
      </c>
      <c r="T32" s="503">
        <f t="shared" si="13"/>
        <v>6568296.4036993831</v>
      </c>
      <c r="U32" s="504">
        <f t="shared" si="20"/>
        <v>27904607.090063784</v>
      </c>
      <c r="V32" s="503">
        <f>'SEF-3 p 5 Interest'!N32+'SEF-3 p 5 Interest'!N31</f>
        <v>317.39</v>
      </c>
      <c r="W32" s="147">
        <f t="shared" si="21"/>
        <v>317.39</v>
      </c>
      <c r="X32" s="503">
        <f>+R32+V32</f>
        <v>2896535.863939892</v>
      </c>
      <c r="Y32" s="504">
        <f>X32</f>
        <v>2896535.863939892</v>
      </c>
      <c r="AA32" s="503">
        <v>7456337.432761441</v>
      </c>
      <c r="AB32" s="504">
        <v>-13085837.020473011</v>
      </c>
    </row>
    <row r="33" spans="1:28" s="46" customFormat="1" hidden="1" outlineLevel="1" x14ac:dyDescent="0.2">
      <c r="A33" s="141">
        <v>2</v>
      </c>
      <c r="B33" s="498">
        <v>38047</v>
      </c>
      <c r="C33" s="517" t="s">
        <v>129</v>
      </c>
      <c r="D33" s="147">
        <v>81261266.520378903</v>
      </c>
      <c r="E33" s="504">
        <f t="shared" si="14"/>
        <v>1551958827.9575052</v>
      </c>
      <c r="F33" s="503">
        <v>77150685.999933004</v>
      </c>
      <c r="G33" s="504">
        <f t="shared" si="15"/>
        <v>1520207034.1283631</v>
      </c>
      <c r="H33" s="503">
        <f t="shared" si="10"/>
        <v>4110580.5204458982</v>
      </c>
      <c r="I33" s="504">
        <f t="shared" si="10"/>
        <v>31751793.829142094</v>
      </c>
      <c r="J33" s="503">
        <f>H33*-0.000404</f>
        <v>-1660.674530260143</v>
      </c>
      <c r="K33" s="504">
        <f t="shared" si="16"/>
        <v>-22138.893162973523</v>
      </c>
      <c r="L33" s="147">
        <f t="shared" si="12"/>
        <v>4108919.8459156379</v>
      </c>
      <c r="M33" s="147">
        <f t="shared" si="17"/>
        <v>29901356.793795422</v>
      </c>
      <c r="N33" s="147">
        <f t="shared" si="18"/>
        <v>31729654.935979426</v>
      </c>
      <c r="O33" s="503">
        <f>'SEF-3 p 4 Bands'!AF36</f>
        <v>2054459.922957819</v>
      </c>
      <c r="P33" s="504">
        <f t="shared" si="19"/>
        <v>26778976.539081711</v>
      </c>
      <c r="Q33" s="138"/>
      <c r="R33" s="503">
        <f>'SEF-3 p 4 Bands'!P36</f>
        <v>2054459.922957819</v>
      </c>
      <c r="S33" s="504">
        <f>R33+S32</f>
        <v>4950678.3968977109</v>
      </c>
      <c r="T33" s="503">
        <f t="shared" si="13"/>
        <v>4108919.8459156379</v>
      </c>
      <c r="U33" s="504">
        <f t="shared" si="20"/>
        <v>32013526.935979422</v>
      </c>
      <c r="V33" s="503">
        <f>'SEF-3 p 5 Interest'!N33+'SEF-3 p 5 Interest'!N34</f>
        <v>10064.349999999999</v>
      </c>
      <c r="W33" s="147">
        <f t="shared" si="21"/>
        <v>10381.739999999998</v>
      </c>
      <c r="X33" s="503">
        <f>V33+R33</f>
        <v>2064524.272957819</v>
      </c>
      <c r="Y33" s="504">
        <f>X33+Y32</f>
        <v>4961060.1368977111</v>
      </c>
      <c r="AA33" s="503">
        <v>5073459.7954890151</v>
      </c>
      <c r="AB33" s="504">
        <v>-8012377.2249839958</v>
      </c>
    </row>
    <row r="34" spans="1:28" s="46" customFormat="1" hidden="1" outlineLevel="1" x14ac:dyDescent="0.2">
      <c r="A34" s="141">
        <v>2</v>
      </c>
      <c r="B34" s="498">
        <v>38078</v>
      </c>
      <c r="C34" s="517" t="s">
        <v>129</v>
      </c>
      <c r="D34" s="147">
        <v>68754789.720378906</v>
      </c>
      <c r="E34" s="504">
        <f t="shared" si="14"/>
        <v>1620713617.6778841</v>
      </c>
      <c r="F34" s="503">
        <v>65985593.741613001</v>
      </c>
      <c r="G34" s="504">
        <f t="shared" si="15"/>
        <v>1586192627.869976</v>
      </c>
      <c r="H34" s="503">
        <f t="shared" si="10"/>
        <v>2769195.9787659049</v>
      </c>
      <c r="I34" s="504">
        <f t="shared" si="10"/>
        <v>34520989.807908058</v>
      </c>
      <c r="J34" s="503">
        <f>H34*-0.000404</f>
        <v>-1118.7551754214255</v>
      </c>
      <c r="K34" s="504">
        <f t="shared" si="16"/>
        <v>-23257.648338394949</v>
      </c>
      <c r="L34" s="147">
        <f t="shared" si="12"/>
        <v>2768077.2235904834</v>
      </c>
      <c r="M34" s="147">
        <f t="shared" si="17"/>
        <v>32669434.017385904</v>
      </c>
      <c r="N34" s="147">
        <f t="shared" si="18"/>
        <v>34497732.159569912</v>
      </c>
      <c r="O34" s="503">
        <f>'SEF-3 p 4 Bands'!AF37</f>
        <v>1384038.6117952392</v>
      </c>
      <c r="P34" s="504">
        <f t="shared" si="19"/>
        <v>28163015.15087695</v>
      </c>
      <c r="Q34" s="138"/>
      <c r="R34" s="503">
        <f>'SEF-3 p 4 Bands'!P37</f>
        <v>1384038.611795241</v>
      </c>
      <c r="S34" s="504">
        <f>R34+S33</f>
        <v>6334717.0086929519</v>
      </c>
      <c r="T34" s="503">
        <f t="shared" si="13"/>
        <v>2768077.2235904802</v>
      </c>
      <c r="U34" s="504">
        <f t="shared" si="20"/>
        <v>34781604.159569904</v>
      </c>
      <c r="V34" s="503">
        <f>'SEF-3 p 5 Interest'!N36+'SEF-3 p 5 Interest'!N35</f>
        <v>16970.420000000002</v>
      </c>
      <c r="W34" s="147">
        <f t="shared" si="21"/>
        <v>27352.16</v>
      </c>
      <c r="X34" s="503">
        <f>V34+R34</f>
        <v>1401009.0317952409</v>
      </c>
      <c r="Y34" s="504">
        <f>X34+Y33</f>
        <v>6362069.168692952</v>
      </c>
      <c r="AA34" s="503">
        <v>3629625.7061034581</v>
      </c>
      <c r="AB34" s="504">
        <v>-4382751.5188805377</v>
      </c>
    </row>
    <row r="35" spans="1:28" s="46" customFormat="1" hidden="1" outlineLevel="1" x14ac:dyDescent="0.2">
      <c r="A35" s="141">
        <v>2</v>
      </c>
      <c r="B35" s="498">
        <v>38108</v>
      </c>
      <c r="C35" s="517" t="s">
        <v>129</v>
      </c>
      <c r="D35" s="147">
        <v>59043755.678364597</v>
      </c>
      <c r="E35" s="504">
        <f t="shared" si="14"/>
        <v>1679757373.3562486</v>
      </c>
      <c r="F35" s="503">
        <v>65152397.161110654</v>
      </c>
      <c r="G35" s="504">
        <f t="shared" si="15"/>
        <v>1651345025.0310867</v>
      </c>
      <c r="H35" s="503">
        <f t="shared" si="10"/>
        <v>-6108641.4827460572</v>
      </c>
      <c r="I35" s="504">
        <f t="shared" si="10"/>
        <v>28412348.325161934</v>
      </c>
      <c r="J35" s="503">
        <f>H35*-0.000404</f>
        <v>2467.8911590294069</v>
      </c>
      <c r="K35" s="504">
        <f t="shared" si="16"/>
        <v>-20789.757179365541</v>
      </c>
      <c r="L35" s="147">
        <f t="shared" si="12"/>
        <v>-6106173.5915870275</v>
      </c>
      <c r="M35" s="147">
        <f t="shared" si="17"/>
        <v>26563260.425798878</v>
      </c>
      <c r="N35" s="147">
        <f t="shared" si="18"/>
        <v>28391558.567982882</v>
      </c>
      <c r="O35" s="503">
        <f>'SEF-3 p 4 Bands'!AF38</f>
        <v>-3053086.795793511</v>
      </c>
      <c r="P35" s="504">
        <f t="shared" si="19"/>
        <v>25109928.355083439</v>
      </c>
      <c r="Q35" s="138"/>
      <c r="R35" s="503">
        <f>'SEF-3 p 4 Bands'!P38</f>
        <v>-3053086.7957935128</v>
      </c>
      <c r="S35" s="504">
        <f>R35+S34</f>
        <v>3281630.212899439</v>
      </c>
      <c r="T35" s="503">
        <f t="shared" si="13"/>
        <v>-6106173.5915870238</v>
      </c>
      <c r="U35" s="504">
        <f t="shared" si="20"/>
        <v>28675430.567982882</v>
      </c>
      <c r="V35" s="503">
        <f>'SEF-3 p 5 Interest'!N37+'SEF-3 p 5 Interest'!N38</f>
        <v>21186.100000000002</v>
      </c>
      <c r="W35" s="147">
        <f t="shared" si="21"/>
        <v>48538.26</v>
      </c>
      <c r="X35" s="503">
        <f>V35+R35</f>
        <v>-3031900.6957935127</v>
      </c>
      <c r="Y35" s="504">
        <f>X35+Y34</f>
        <v>3330168.4728994393</v>
      </c>
      <c r="Z35" s="183" t="s">
        <v>130</v>
      </c>
      <c r="AA35" s="503">
        <v>-11061062</v>
      </c>
      <c r="AB35" s="504">
        <v>-15443813.518880539</v>
      </c>
    </row>
    <row r="36" spans="1:28" s="46" customFormat="1" hidden="1" outlineLevel="1" x14ac:dyDescent="0.2">
      <c r="A36" s="141">
        <v>2</v>
      </c>
      <c r="B36" s="498">
        <v>38139</v>
      </c>
      <c r="C36" s="517" t="s">
        <v>129</v>
      </c>
      <c r="D36" s="509">
        <v>67556640.613998204</v>
      </c>
      <c r="E36" s="508">
        <f t="shared" si="14"/>
        <v>1747314013.9702468</v>
      </c>
      <c r="F36" s="507">
        <v>64567369.562437855</v>
      </c>
      <c r="G36" s="508">
        <f t="shared" si="15"/>
        <v>1715912394.5935245</v>
      </c>
      <c r="H36" s="507">
        <f t="shared" si="10"/>
        <v>2989271.0515603498</v>
      </c>
      <c r="I36" s="508">
        <f t="shared" si="10"/>
        <v>31401619.376722336</v>
      </c>
      <c r="J36" s="507">
        <f>H36*-0.000404</f>
        <v>-1207.6655048303812</v>
      </c>
      <c r="K36" s="508">
        <f t="shared" si="16"/>
        <v>-21997.422684195921</v>
      </c>
      <c r="L36" s="507">
        <f t="shared" si="12"/>
        <v>2988063.3860555193</v>
      </c>
      <c r="M36" s="509">
        <f t="shared" si="17"/>
        <v>29551323.811854396</v>
      </c>
      <c r="N36" s="508">
        <f t="shared" si="18"/>
        <v>31379621.9540384</v>
      </c>
      <c r="O36" s="507">
        <f>'SEF-3 p 4 Bands'!AF39</f>
        <v>1494031.6930277571</v>
      </c>
      <c r="P36" s="508">
        <f t="shared" si="19"/>
        <v>26603960.048111197</v>
      </c>
      <c r="Q36" s="510"/>
      <c r="R36" s="507">
        <f>'SEF-3 p 4 Bands'!P39</f>
        <v>1494031.693027759</v>
      </c>
      <c r="S36" s="508">
        <f>R36+S35</f>
        <v>4775661.905927198</v>
      </c>
      <c r="T36" s="507">
        <f t="shared" si="13"/>
        <v>2988063.3860555161</v>
      </c>
      <c r="U36" s="508">
        <f t="shared" si="20"/>
        <v>31663493.954038396</v>
      </c>
      <c r="V36" s="507">
        <f>'SEF-3 p 5 Interest'!N40+'SEF-3 p 5 Interest'!N39</f>
        <v>11312.28</v>
      </c>
      <c r="W36" s="147">
        <f t="shared" si="21"/>
        <v>59850.54</v>
      </c>
      <c r="X36" s="507">
        <f>V36+R36</f>
        <v>1505343.973027759</v>
      </c>
      <c r="Y36" s="504">
        <f>X36+Y35</f>
        <v>4835512.445927198</v>
      </c>
      <c r="Z36" s="521" t="s">
        <v>130</v>
      </c>
      <c r="AA36" s="507">
        <v>-336099.77346820012</v>
      </c>
      <c r="AB36" s="508">
        <v>-15779913.292348739</v>
      </c>
    </row>
    <row r="37" spans="1:28" s="46" customFormat="1" hidden="1" outlineLevel="1" x14ac:dyDescent="0.2">
      <c r="A37" s="141"/>
      <c r="B37" s="514"/>
      <c r="C37" s="517"/>
      <c r="D37" s="147"/>
      <c r="E37" s="518"/>
      <c r="F37" s="147"/>
      <c r="G37" s="518"/>
      <c r="H37" s="147"/>
      <c r="I37" s="147"/>
      <c r="J37" s="503"/>
      <c r="K37" s="504"/>
      <c r="L37" s="147"/>
      <c r="M37" s="147"/>
      <c r="N37" s="518"/>
      <c r="O37" s="147"/>
      <c r="P37" s="518"/>
      <c r="Q37" s="515"/>
      <c r="R37" s="147"/>
      <c r="S37" s="518"/>
      <c r="T37" s="147"/>
      <c r="U37" s="518"/>
      <c r="V37" s="515"/>
      <c r="W37" s="519"/>
      <c r="X37" s="147"/>
      <c r="Y37" s="518"/>
      <c r="Z37" s="520"/>
      <c r="AA37" s="147"/>
      <c r="AB37" s="518"/>
    </row>
    <row r="38" spans="1:28" s="46" customFormat="1" ht="7.5" hidden="1" customHeight="1" outlineLevel="1" x14ac:dyDescent="0.2">
      <c r="A38" s="141"/>
      <c r="B38" s="498"/>
      <c r="C38" s="517"/>
      <c r="D38" s="494"/>
      <c r="E38" s="516"/>
      <c r="F38" s="494"/>
      <c r="G38" s="516"/>
      <c r="H38" s="509"/>
      <c r="I38" s="494"/>
      <c r="J38" s="507"/>
      <c r="K38" s="508"/>
      <c r="L38" s="509"/>
      <c r="M38" s="509"/>
      <c r="N38" s="508"/>
      <c r="O38" s="494"/>
      <c r="P38" s="516"/>
      <c r="Q38" s="494"/>
      <c r="R38" s="494"/>
      <c r="S38" s="516"/>
      <c r="T38" s="494"/>
      <c r="U38" s="516"/>
      <c r="V38" s="494"/>
      <c r="W38" s="516"/>
      <c r="X38" s="494"/>
      <c r="Y38" s="516"/>
      <c r="Z38" s="516"/>
      <c r="AA38" s="494"/>
      <c r="AB38" s="516"/>
    </row>
    <row r="39" spans="1:28" s="46" customFormat="1" hidden="1" outlineLevel="1" x14ac:dyDescent="0.2">
      <c r="A39" s="141">
        <v>3</v>
      </c>
      <c r="B39" s="498">
        <v>38169</v>
      </c>
      <c r="C39" s="46" t="s">
        <v>130</v>
      </c>
      <c r="D39" s="503">
        <v>72426753.299780294</v>
      </c>
      <c r="E39" s="504">
        <f>D39+E36</f>
        <v>1819740767.2700272</v>
      </c>
      <c r="F39" s="503">
        <v>69717173.446274996</v>
      </c>
      <c r="G39" s="504">
        <f>F39+G36</f>
        <v>1785629568.0397995</v>
      </c>
      <c r="H39" s="503">
        <f t="shared" ref="H39:I45" si="22">D39-F39</f>
        <v>2709579.8535052985</v>
      </c>
      <c r="I39" s="504">
        <f t="shared" si="22"/>
        <v>34111199.230227709</v>
      </c>
      <c r="J39" s="503">
        <v>-1095.6702608161406</v>
      </c>
      <c r="K39" s="504">
        <f>K36+J39</f>
        <v>-23093.09294501206</v>
      </c>
      <c r="L39" s="147">
        <f t="shared" ref="L39:L50" si="23">H39+J39</f>
        <v>2708484.1832444821</v>
      </c>
      <c r="M39" s="147">
        <f>L39</f>
        <v>2708484.1832444821</v>
      </c>
      <c r="N39" s="147">
        <f>L39+N36</f>
        <v>34088106.137282886</v>
      </c>
      <c r="O39" s="503">
        <f>'SEF-3 p 4 Bands'!AF41</f>
        <v>2708484.1832444817</v>
      </c>
      <c r="P39" s="504">
        <f>O39+P36</f>
        <v>29312444.231355678</v>
      </c>
      <c r="Q39" s="137"/>
      <c r="R39" s="503">
        <f>'SEF-3 p 4 Bands'!P41</f>
        <v>0</v>
      </c>
      <c r="S39" s="504">
        <f>+R39+S36</f>
        <v>4775661.905927198</v>
      </c>
      <c r="T39" s="503">
        <f t="shared" ref="T39:U50" si="24">O39+R39</f>
        <v>2708484.1832444817</v>
      </c>
      <c r="U39" s="518">
        <f t="shared" si="24"/>
        <v>34088106.137282878</v>
      </c>
      <c r="V39" s="503">
        <f>'SEF-3 p 5 Interest'!N41+'SEF-3 p 5 Interest'!N42</f>
        <v>17238.18</v>
      </c>
      <c r="W39" s="518">
        <f>+W36+V39</f>
        <v>77088.72</v>
      </c>
      <c r="X39" s="147">
        <f t="shared" ref="X39:X50" si="25">+R39+V39</f>
        <v>17238.18</v>
      </c>
      <c r="Y39" s="504">
        <f>+X39+Y36</f>
        <v>4852750.6259271977</v>
      </c>
      <c r="Z39" s="500"/>
      <c r="AA39" s="501">
        <v>2969709</v>
      </c>
      <c r="AB39" s="500">
        <v>-12810204.292348739</v>
      </c>
    </row>
    <row r="40" spans="1:28" s="46" customFormat="1" hidden="1" outlineLevel="1" x14ac:dyDescent="0.2">
      <c r="A40" s="141">
        <v>3</v>
      </c>
      <c r="B40" s="498">
        <v>38200</v>
      </c>
      <c r="C40" s="517" t="s">
        <v>130</v>
      </c>
      <c r="D40" s="503">
        <v>69270006.133113593</v>
      </c>
      <c r="E40" s="504">
        <f t="shared" ref="E40:E50" si="26">+E39+D40</f>
        <v>1889010773.4031408</v>
      </c>
      <c r="F40" s="503">
        <v>70298182.156748593</v>
      </c>
      <c r="G40" s="504">
        <f t="shared" ref="G40:G50" si="27">+G39+F40</f>
        <v>1855927750.196548</v>
      </c>
      <c r="H40" s="503">
        <f t="shared" si="22"/>
        <v>-1028176.023635</v>
      </c>
      <c r="I40" s="504">
        <f t="shared" si="22"/>
        <v>33083023.206592798</v>
      </c>
      <c r="J40" s="503">
        <v>416.38311354854</v>
      </c>
      <c r="K40" s="504">
        <f t="shared" ref="K40:K50" si="28">+K39+J40</f>
        <v>-22676.709831463519</v>
      </c>
      <c r="L40" s="147">
        <f t="shared" si="23"/>
        <v>-1027759.6405214515</v>
      </c>
      <c r="M40" s="147">
        <f t="shared" ref="M40:M50" si="29">M39+L40</f>
        <v>1680724.5427230308</v>
      </c>
      <c r="N40" s="147">
        <f t="shared" ref="N40:N45" si="30">N39+L40</f>
        <v>33060346.496761434</v>
      </c>
      <c r="O40" s="503">
        <f>'SEF-3 p 4 Bands'!AF42</f>
        <v>-1027759.6405214518</v>
      </c>
      <c r="P40" s="504">
        <f t="shared" ref="P40:P50" si="31">+P39+O40</f>
        <v>28284684.590834226</v>
      </c>
      <c r="Q40" s="137"/>
      <c r="R40" s="503">
        <f>'SEF-3 p 4 Bands'!P42</f>
        <v>0</v>
      </c>
      <c r="S40" s="504">
        <f t="shared" ref="S40:S50" si="32">R40+S39</f>
        <v>4775661.905927198</v>
      </c>
      <c r="T40" s="503">
        <f t="shared" si="24"/>
        <v>-1027759.6405214518</v>
      </c>
      <c r="U40" s="147">
        <f t="shared" si="24"/>
        <v>33060346.496761426</v>
      </c>
      <c r="V40" s="503">
        <f>'SEF-3 p 5 Interest'!N44+'SEF-3 p 5 Interest'!N43</f>
        <v>15772.039999999999</v>
      </c>
      <c r="W40" s="147">
        <f t="shared" ref="W40:W50" si="33">+W39+V40</f>
        <v>92860.76</v>
      </c>
      <c r="X40" s="503">
        <f t="shared" si="25"/>
        <v>15772.039999999999</v>
      </c>
      <c r="Y40" s="504">
        <f t="shared" ref="Y40:Y50" si="34">+X40+Y39</f>
        <v>4868522.6659271978</v>
      </c>
      <c r="Z40" s="522"/>
      <c r="AA40" s="147">
        <v>-905000</v>
      </c>
      <c r="AB40" s="504">
        <v>-13715204.292348739</v>
      </c>
    </row>
    <row r="41" spans="1:28" s="46" customFormat="1" hidden="1" outlineLevel="1" x14ac:dyDescent="0.2">
      <c r="A41" s="141">
        <v>3</v>
      </c>
      <c r="B41" s="498">
        <v>38231</v>
      </c>
      <c r="C41" s="517" t="s">
        <v>130</v>
      </c>
      <c r="D41" s="503">
        <v>66899700.516446903</v>
      </c>
      <c r="E41" s="504">
        <f t="shared" si="26"/>
        <v>1955910473.9195876</v>
      </c>
      <c r="F41" s="503">
        <v>66608144.805586994</v>
      </c>
      <c r="G41" s="504">
        <f t="shared" si="27"/>
        <v>1922535895.002135</v>
      </c>
      <c r="H41" s="503">
        <f t="shared" si="22"/>
        <v>291555.71085990965</v>
      </c>
      <c r="I41" s="504">
        <f t="shared" si="22"/>
        <v>33374578.917452574</v>
      </c>
      <c r="J41" s="503">
        <v>-118.7885071874035</v>
      </c>
      <c r="K41" s="504">
        <f t="shared" si="28"/>
        <v>-22795.498338650923</v>
      </c>
      <c r="L41" s="147">
        <f t="shared" si="23"/>
        <v>291436.92235272226</v>
      </c>
      <c r="M41" s="147">
        <f t="shared" si="29"/>
        <v>1972161.4650757532</v>
      </c>
      <c r="N41" s="147">
        <f t="shared" si="30"/>
        <v>33351783.419114158</v>
      </c>
      <c r="O41" s="503">
        <f>'SEF-3 p 4 Bands'!AF43</f>
        <v>291436.92235272378</v>
      </c>
      <c r="P41" s="504">
        <f t="shared" si="31"/>
        <v>28576121.51318695</v>
      </c>
      <c r="Q41" s="137"/>
      <c r="R41" s="503">
        <f>'SEF-3 p 4 Bands'!P43</f>
        <v>0</v>
      </c>
      <c r="S41" s="504">
        <f t="shared" si="32"/>
        <v>4775661.905927198</v>
      </c>
      <c r="T41" s="503">
        <f t="shared" si="24"/>
        <v>291436.92235272378</v>
      </c>
      <c r="U41" s="504">
        <f t="shared" si="24"/>
        <v>33351783.41911415</v>
      </c>
      <c r="V41" s="503">
        <f>'SEF-3 p 5 Interest'!N45+'SEF-3 p 5 Interest'!N46</f>
        <v>15700.810000000001</v>
      </c>
      <c r="W41" s="147">
        <f t="shared" si="33"/>
        <v>108561.56999999999</v>
      </c>
      <c r="X41" s="503">
        <f t="shared" si="25"/>
        <v>15700.810000000001</v>
      </c>
      <c r="Y41" s="504">
        <f t="shared" si="34"/>
        <v>4884223.4759271974</v>
      </c>
      <c r="Z41" s="517"/>
      <c r="AA41" s="147">
        <v>343993.43661769107</v>
      </c>
      <c r="AB41" s="504">
        <v>-13371210.855731048</v>
      </c>
    </row>
    <row r="42" spans="1:28" s="46" customFormat="1" hidden="1" outlineLevel="1" x14ac:dyDescent="0.2">
      <c r="A42" s="141">
        <v>3</v>
      </c>
      <c r="B42" s="498">
        <v>38261</v>
      </c>
      <c r="C42" s="517" t="s">
        <v>130</v>
      </c>
      <c r="D42" s="503">
        <v>79322393.216446996</v>
      </c>
      <c r="E42" s="504">
        <f t="shared" si="26"/>
        <v>2035232867.1360345</v>
      </c>
      <c r="F42" s="503">
        <v>74713966.506787002</v>
      </c>
      <c r="G42" s="504">
        <f t="shared" si="27"/>
        <v>1997249861.5089221</v>
      </c>
      <c r="H42" s="503">
        <f t="shared" si="22"/>
        <v>4608426.7096599936</v>
      </c>
      <c r="I42" s="504">
        <f t="shared" si="22"/>
        <v>37983005.627112389</v>
      </c>
      <c r="J42" s="503">
        <v>-1863.8043907026374</v>
      </c>
      <c r="K42" s="504">
        <f t="shared" si="28"/>
        <v>-24659.30272935356</v>
      </c>
      <c r="L42" s="147">
        <f t="shared" si="23"/>
        <v>4606562.9052692913</v>
      </c>
      <c r="M42" s="147">
        <f t="shared" si="29"/>
        <v>6578724.3703450449</v>
      </c>
      <c r="N42" s="147">
        <f t="shared" si="30"/>
        <v>37958346.324383453</v>
      </c>
      <c r="O42" s="503">
        <f>'SEF-3 p 4 Bands'!AF44</f>
        <v>4606562.9052692913</v>
      </c>
      <c r="P42" s="504">
        <f t="shared" si="31"/>
        <v>33182684.418456241</v>
      </c>
      <c r="Q42" s="137"/>
      <c r="R42" s="503">
        <f>'SEF-3 p 4 Bands'!P44</f>
        <v>0</v>
      </c>
      <c r="S42" s="504">
        <f t="shared" si="32"/>
        <v>4775661.905927198</v>
      </c>
      <c r="T42" s="503">
        <f t="shared" si="24"/>
        <v>4606562.9052692913</v>
      </c>
      <c r="U42" s="504">
        <f t="shared" si="24"/>
        <v>37958346.324383438</v>
      </c>
      <c r="V42" s="503">
        <f>'SEF-3 p 5 Interest'!N47+'SEF-3 p 5 Interest'!N48</f>
        <v>17116.5</v>
      </c>
      <c r="W42" s="147">
        <f t="shared" si="33"/>
        <v>125678.06999999999</v>
      </c>
      <c r="X42" s="503">
        <f t="shared" si="25"/>
        <v>17116.5</v>
      </c>
      <c r="Y42" s="504">
        <f t="shared" si="34"/>
        <v>4901339.9759271974</v>
      </c>
      <c r="Z42" s="523"/>
      <c r="AA42" s="503">
        <v>4515551.6605098583</v>
      </c>
      <c r="AB42" s="504">
        <v>-8855659.1952211894</v>
      </c>
    </row>
    <row r="43" spans="1:28" s="46" customFormat="1" hidden="1" outlineLevel="1" x14ac:dyDescent="0.2">
      <c r="A43" s="141">
        <v>3</v>
      </c>
      <c r="B43" s="498">
        <v>38292</v>
      </c>
      <c r="C43" s="517" t="s">
        <v>130</v>
      </c>
      <c r="D43" s="503">
        <v>86147413.511398703</v>
      </c>
      <c r="E43" s="504">
        <f t="shared" si="26"/>
        <v>2121380280.6474333</v>
      </c>
      <c r="F43" s="503">
        <v>84210823.535925999</v>
      </c>
      <c r="G43" s="504">
        <f t="shared" si="27"/>
        <v>2081460685.0448482</v>
      </c>
      <c r="H43" s="503">
        <f t="shared" si="22"/>
        <v>1936589.9754727036</v>
      </c>
      <c r="I43" s="504">
        <f t="shared" si="22"/>
        <v>39919595.602585077</v>
      </c>
      <c r="J43" s="503">
        <v>-782.3823500909723</v>
      </c>
      <c r="K43" s="504">
        <f t="shared" si="28"/>
        <v>-25441.685079444531</v>
      </c>
      <c r="L43" s="147">
        <f t="shared" si="23"/>
        <v>1935807.5931226127</v>
      </c>
      <c r="M43" s="147">
        <f t="shared" si="29"/>
        <v>8514531.9634676576</v>
      </c>
      <c r="N43" s="147">
        <f t="shared" si="30"/>
        <v>39894153.917506069</v>
      </c>
      <c r="O43" s="503">
        <f>'SEF-3 p 4 Bands'!AF45</f>
        <v>1935807.5931226164</v>
      </c>
      <c r="P43" s="504">
        <f t="shared" si="31"/>
        <v>35118492.011578858</v>
      </c>
      <c r="Q43" s="137"/>
      <c r="R43" s="503">
        <f>'SEF-3 p 4 Bands'!P45</f>
        <v>0</v>
      </c>
      <c r="S43" s="504">
        <f t="shared" si="32"/>
        <v>4775661.905927198</v>
      </c>
      <c r="T43" s="503">
        <f t="shared" si="24"/>
        <v>1935807.5931226164</v>
      </c>
      <c r="U43" s="504">
        <f t="shared" si="24"/>
        <v>39894153.917506054</v>
      </c>
      <c r="V43" s="503">
        <f>'SEF-3 p 5 Interest'!N49+'SEF-3 p 5 Interest'!N50</f>
        <v>16564.36</v>
      </c>
      <c r="W43" s="147">
        <f t="shared" si="33"/>
        <v>142242.43</v>
      </c>
      <c r="X43" s="503">
        <f t="shared" si="25"/>
        <v>16564.36</v>
      </c>
      <c r="Y43" s="504">
        <f t="shared" si="34"/>
        <v>4917904.3359271977</v>
      </c>
      <c r="AA43" s="503">
        <v>1741963.6219601855</v>
      </c>
      <c r="AB43" s="504">
        <v>-7113695.5732610039</v>
      </c>
    </row>
    <row r="44" spans="1:28" s="46" customFormat="1" hidden="1" outlineLevel="1" x14ac:dyDescent="0.2">
      <c r="A44" s="141">
        <v>3</v>
      </c>
      <c r="B44" s="498">
        <v>38322</v>
      </c>
      <c r="C44" s="517" t="s">
        <v>130</v>
      </c>
      <c r="D44" s="503">
        <v>95992386.394731998</v>
      </c>
      <c r="E44" s="504">
        <f t="shared" si="26"/>
        <v>2217372667.0421653</v>
      </c>
      <c r="F44" s="503">
        <v>93976935.936486989</v>
      </c>
      <c r="G44" s="504">
        <f t="shared" si="27"/>
        <v>2175437620.9813352</v>
      </c>
      <c r="H44" s="503">
        <f t="shared" si="22"/>
        <v>2015450.4582450092</v>
      </c>
      <c r="I44" s="504">
        <f t="shared" si="22"/>
        <v>41935046.060830116</v>
      </c>
      <c r="J44" s="503">
        <v>-815.24198513098372</v>
      </c>
      <c r="K44" s="504">
        <f t="shared" si="28"/>
        <v>-26256.927064575513</v>
      </c>
      <c r="L44" s="147">
        <f t="shared" si="23"/>
        <v>2014635.2162598781</v>
      </c>
      <c r="M44" s="147">
        <f t="shared" si="29"/>
        <v>10529167.179727536</v>
      </c>
      <c r="N44" s="147">
        <f t="shared" si="30"/>
        <v>41908789.133765951</v>
      </c>
      <c r="O44" s="503">
        <f>'SEF-3 p 4 Bands'!AF46</f>
        <v>2014635.2162598744</v>
      </c>
      <c r="P44" s="504">
        <f t="shared" si="31"/>
        <v>37133127.227838732</v>
      </c>
      <c r="Q44" s="137"/>
      <c r="R44" s="503">
        <f>'SEF-3 p 4 Bands'!P46</f>
        <v>0</v>
      </c>
      <c r="S44" s="504">
        <f t="shared" si="32"/>
        <v>4775661.905927198</v>
      </c>
      <c r="T44" s="503">
        <f t="shared" si="24"/>
        <v>2014635.2162598744</v>
      </c>
      <c r="U44" s="504">
        <f t="shared" si="24"/>
        <v>41908789.133765928</v>
      </c>
      <c r="V44" s="503">
        <f>'SEF-3 p 5 Interest'!N51+'SEF-3 p 5 Interest'!N52</f>
        <v>17116.5</v>
      </c>
      <c r="W44" s="147">
        <f t="shared" si="33"/>
        <v>159358.93</v>
      </c>
      <c r="X44" s="503">
        <f t="shared" si="25"/>
        <v>17116.5</v>
      </c>
      <c r="Y44" s="504">
        <f t="shared" si="34"/>
        <v>4935020.8359271977</v>
      </c>
      <c r="Z44" s="523"/>
      <c r="AA44" s="503">
        <v>1756483.5407235734</v>
      </c>
      <c r="AB44" s="504">
        <v>-5357212.0325374305</v>
      </c>
    </row>
    <row r="45" spans="1:28" s="46" customFormat="1" hidden="1" outlineLevel="1" x14ac:dyDescent="0.2">
      <c r="A45" s="141">
        <v>3</v>
      </c>
      <c r="B45" s="498">
        <v>38353</v>
      </c>
      <c r="C45" s="517" t="s">
        <v>131</v>
      </c>
      <c r="D45" s="503">
        <v>98603104.394731998</v>
      </c>
      <c r="E45" s="504">
        <f t="shared" si="26"/>
        <v>2315975771.4368973</v>
      </c>
      <c r="F45" s="503">
        <v>95513123.020098001</v>
      </c>
      <c r="G45" s="504">
        <f t="shared" si="27"/>
        <v>2270950744.0014334</v>
      </c>
      <c r="H45" s="503">
        <f t="shared" si="22"/>
        <v>3089981.3746339977</v>
      </c>
      <c r="I45" s="504">
        <f t="shared" si="22"/>
        <v>45025027.435463905</v>
      </c>
      <c r="J45" s="503">
        <v>-1249.3524753521351</v>
      </c>
      <c r="K45" s="504">
        <f t="shared" si="28"/>
        <v>-27506.279539927647</v>
      </c>
      <c r="L45" s="147">
        <f t="shared" si="23"/>
        <v>3088732.0221586456</v>
      </c>
      <c r="M45" s="147">
        <f t="shared" si="29"/>
        <v>13617899.201886181</v>
      </c>
      <c r="N45" s="147">
        <f t="shared" si="30"/>
        <v>44997521.155924596</v>
      </c>
      <c r="O45" s="503">
        <f>'SEF-3 p 4 Bands'!AF47</f>
        <v>2869091.3646612391</v>
      </c>
      <c r="P45" s="504">
        <f t="shared" si="31"/>
        <v>40002218.592499971</v>
      </c>
      <c r="Q45" s="137"/>
      <c r="R45" s="503">
        <f>'SEF-3 p 4 Bands'!P47</f>
        <v>219640.65749740321</v>
      </c>
      <c r="S45" s="504">
        <f t="shared" si="32"/>
        <v>4995302.5634246012</v>
      </c>
      <c r="T45" s="503">
        <f t="shared" si="24"/>
        <v>3088732.0221586423</v>
      </c>
      <c r="U45" s="504">
        <f t="shared" si="24"/>
        <v>44997521.155924574</v>
      </c>
      <c r="V45" s="503">
        <f>'SEF-3 p 5 Interest'!N53+'SEF-3 p 5 Interest'!N54</f>
        <v>19294.78</v>
      </c>
      <c r="W45" s="147">
        <f t="shared" si="33"/>
        <v>178653.71</v>
      </c>
      <c r="X45" s="503">
        <f t="shared" si="25"/>
        <v>238935.43749740321</v>
      </c>
      <c r="Y45" s="504">
        <f t="shared" si="34"/>
        <v>5173956.2734246012</v>
      </c>
      <c r="Z45" s="524"/>
      <c r="AA45" s="499">
        <v>3183731.5781713054</v>
      </c>
      <c r="AB45" s="500">
        <v>-2173480.4543661252</v>
      </c>
    </row>
    <row r="46" spans="1:28" s="46" customFormat="1" hidden="1" outlineLevel="1" x14ac:dyDescent="0.2">
      <c r="A46" s="141">
        <v>3</v>
      </c>
      <c r="B46" s="498">
        <v>38384</v>
      </c>
      <c r="C46" s="517" t="s">
        <v>130</v>
      </c>
      <c r="D46" s="503">
        <v>88725927.394731998</v>
      </c>
      <c r="E46" s="504">
        <f t="shared" si="26"/>
        <v>2404701698.8316293</v>
      </c>
      <c r="F46" s="503">
        <v>83599520.495023996</v>
      </c>
      <c r="G46" s="504">
        <f t="shared" si="27"/>
        <v>2354550264.4964576</v>
      </c>
      <c r="H46" s="503">
        <f>D46-F46</f>
        <v>5126406.8997080028</v>
      </c>
      <c r="I46" s="504">
        <f>H46+I45</f>
        <v>50151434.335171908</v>
      </c>
      <c r="J46" s="503">
        <v>-2073.0683874820334</v>
      </c>
      <c r="K46" s="504">
        <f t="shared" si="28"/>
        <v>-29579.347927409683</v>
      </c>
      <c r="L46" s="147">
        <f t="shared" si="23"/>
        <v>5124333.8313205205</v>
      </c>
      <c r="M46" s="147">
        <f t="shared" si="29"/>
        <v>18742233.033206701</v>
      </c>
      <c r="N46" s="147">
        <f>L46+N45</f>
        <v>50121854.987245113</v>
      </c>
      <c r="O46" s="503">
        <f>'SEF-3 p 4 Bands'!AF48</f>
        <v>51243.33831320703</v>
      </c>
      <c r="P46" s="504">
        <f t="shared" si="31"/>
        <v>40053461.930813178</v>
      </c>
      <c r="Q46" s="137"/>
      <c r="R46" s="503">
        <f>'SEF-3 p 4 Bands'!P48</f>
        <v>5073090.4930073181</v>
      </c>
      <c r="S46" s="504">
        <f t="shared" si="32"/>
        <v>10068393.056431919</v>
      </c>
      <c r="T46" s="503">
        <f t="shared" si="24"/>
        <v>5124333.8313205251</v>
      </c>
      <c r="U46" s="504">
        <f t="shared" si="24"/>
        <v>50121854.987245098</v>
      </c>
      <c r="V46" s="503">
        <f>'SEF-3 p 5 Interest'!N55+'SEF-3 p 5 Interest'!N56</f>
        <v>18862.260000000002</v>
      </c>
      <c r="W46" s="147">
        <f t="shared" si="33"/>
        <v>197515.97</v>
      </c>
      <c r="X46" s="503">
        <f t="shared" si="25"/>
        <v>5091952.7530073179</v>
      </c>
      <c r="Y46" s="504">
        <f t="shared" si="34"/>
        <v>10265909.026431918</v>
      </c>
      <c r="Z46" s="523"/>
      <c r="AA46" s="503">
        <v>2173480.3593661189</v>
      </c>
      <c r="AB46" s="504">
        <v>0</v>
      </c>
    </row>
    <row r="47" spans="1:28" s="46" customFormat="1" hidden="1" outlineLevel="1" x14ac:dyDescent="0.2">
      <c r="A47" s="141">
        <v>3</v>
      </c>
      <c r="B47" s="498">
        <v>38412</v>
      </c>
      <c r="C47" s="517" t="s">
        <v>132</v>
      </c>
      <c r="D47" s="503">
        <v>89131538.734929502</v>
      </c>
      <c r="E47" s="504">
        <f t="shared" si="26"/>
        <v>2493833237.5665588</v>
      </c>
      <c r="F47" s="503">
        <v>86090863.631000489</v>
      </c>
      <c r="G47" s="504">
        <f t="shared" si="27"/>
        <v>2440641128.1274581</v>
      </c>
      <c r="H47" s="503">
        <f>D47-F47</f>
        <v>3040675.103929013</v>
      </c>
      <c r="I47" s="504">
        <f>H47+I46</f>
        <v>53192109.439100921</v>
      </c>
      <c r="J47" s="503">
        <v>-1212.4327419873214</v>
      </c>
      <c r="K47" s="504">
        <f t="shared" si="28"/>
        <v>-30791.780669397005</v>
      </c>
      <c r="L47" s="147">
        <f t="shared" si="23"/>
        <v>3039462.6711870255</v>
      </c>
      <c r="M47" s="147">
        <f t="shared" si="29"/>
        <v>21781695.704393726</v>
      </c>
      <c r="N47" s="147">
        <f>L47+N46</f>
        <v>53161317.658432141</v>
      </c>
      <c r="O47" s="503">
        <f>'SEF-3 p 4 Bands'!AF49</f>
        <v>21486.148189902306</v>
      </c>
      <c r="P47" s="504">
        <f t="shared" si="31"/>
        <v>40074948.079003081</v>
      </c>
      <c r="Q47" s="138"/>
      <c r="R47" s="503">
        <f>'SEF-3 p 4 Bands'!P49</f>
        <v>3017976.5229971185</v>
      </c>
      <c r="S47" s="504">
        <f t="shared" si="32"/>
        <v>13086369.579429038</v>
      </c>
      <c r="T47" s="503">
        <f t="shared" si="24"/>
        <v>3039462.6711870208</v>
      </c>
      <c r="U47" s="504">
        <f t="shared" si="24"/>
        <v>53161317.658432119</v>
      </c>
      <c r="V47" s="503">
        <f>'SEF-3 p 5 Interest'!N57+'SEF-3 p 5 Interest'!N58</f>
        <v>41011.129999999997</v>
      </c>
      <c r="W47" s="147">
        <f t="shared" si="33"/>
        <v>238527.1</v>
      </c>
      <c r="X47" s="503">
        <f t="shared" si="25"/>
        <v>3058987.6529971184</v>
      </c>
      <c r="Y47" s="504">
        <f t="shared" si="34"/>
        <v>13324896.679429036</v>
      </c>
      <c r="AA47" s="503">
        <v>0</v>
      </c>
      <c r="AB47" s="504">
        <v>0</v>
      </c>
    </row>
    <row r="48" spans="1:28" s="46" customFormat="1" ht="13.15" hidden="1" customHeight="1" outlineLevel="1" x14ac:dyDescent="0.2">
      <c r="A48" s="141">
        <v>3</v>
      </c>
      <c r="B48" s="498">
        <v>38443</v>
      </c>
      <c r="C48" s="517" t="s">
        <v>130</v>
      </c>
      <c r="D48" s="503">
        <v>79808213.499852404</v>
      </c>
      <c r="E48" s="504">
        <f t="shared" si="26"/>
        <v>2573641451.066411</v>
      </c>
      <c r="F48" s="503">
        <v>79275583.785099998</v>
      </c>
      <c r="G48" s="504">
        <f t="shared" si="27"/>
        <v>2519916711.9125581</v>
      </c>
      <c r="H48" s="503">
        <f>D48-F48</f>
        <v>532629.71475240588</v>
      </c>
      <c r="I48" s="504">
        <f>H48+I47</f>
        <v>53724739.153853327</v>
      </c>
      <c r="J48" s="503">
        <v>-211.18240475997197</v>
      </c>
      <c r="K48" s="504">
        <f t="shared" si="28"/>
        <v>-31002.963074156978</v>
      </c>
      <c r="L48" s="147">
        <f t="shared" si="23"/>
        <v>532418.53234764596</v>
      </c>
      <c r="M48" s="147">
        <f t="shared" si="29"/>
        <v>22314114.236741371</v>
      </c>
      <c r="N48" s="147">
        <f>L48+N47</f>
        <v>53693736.19077979</v>
      </c>
      <c r="O48" s="503">
        <f>'SEF-3 p 4 Bands'!AF50</f>
        <v>2662.0926617383957</v>
      </c>
      <c r="P48" s="504">
        <f t="shared" si="31"/>
        <v>40077610.171664819</v>
      </c>
      <c r="Q48" s="138"/>
      <c r="R48" s="503">
        <f>'SEF-3 p 4 Bands'!P50</f>
        <v>529756.43968590908</v>
      </c>
      <c r="S48" s="504">
        <f t="shared" si="32"/>
        <v>13616126.019114947</v>
      </c>
      <c r="T48" s="503">
        <f t="shared" si="24"/>
        <v>532418.53234764747</v>
      </c>
      <c r="U48" s="504">
        <f t="shared" si="24"/>
        <v>53693736.190779768</v>
      </c>
      <c r="V48" s="503">
        <f>'SEF-3 p 5 Interest'!N59+'SEF-3 p 5 Interest'!N60</f>
        <v>58983.519999999997</v>
      </c>
      <c r="W48" s="147">
        <f t="shared" si="33"/>
        <v>297510.62</v>
      </c>
      <c r="X48" s="503">
        <f t="shared" si="25"/>
        <v>588739.9596859091</v>
      </c>
      <c r="Y48" s="504">
        <f t="shared" si="34"/>
        <v>13913636.639114944</v>
      </c>
      <c r="AA48" s="503">
        <v>0</v>
      </c>
      <c r="AB48" s="504">
        <v>0</v>
      </c>
    </row>
    <row r="49" spans="1:28" s="46" customFormat="1" ht="13.15" hidden="1" customHeight="1" outlineLevel="1" x14ac:dyDescent="0.2">
      <c r="A49" s="141">
        <v>3</v>
      </c>
      <c r="B49" s="498">
        <v>38473</v>
      </c>
      <c r="C49" s="517" t="s">
        <v>130</v>
      </c>
      <c r="D49" s="503">
        <v>61013758.499852501</v>
      </c>
      <c r="E49" s="504">
        <f t="shared" si="26"/>
        <v>2634655209.5662637</v>
      </c>
      <c r="F49" s="503">
        <v>74193398.594715998</v>
      </c>
      <c r="G49" s="504">
        <f t="shared" si="27"/>
        <v>2594110110.5072742</v>
      </c>
      <c r="H49" s="503">
        <f>D49-F49</f>
        <v>-13179640.094863497</v>
      </c>
      <c r="I49" s="504">
        <f>H49+I48</f>
        <v>40545099.05898983</v>
      </c>
      <c r="J49" s="503">
        <v>5245.5745983248526</v>
      </c>
      <c r="K49" s="504">
        <f t="shared" si="28"/>
        <v>-25757.388475832126</v>
      </c>
      <c r="L49" s="147">
        <f t="shared" si="23"/>
        <v>-13174394.520265171</v>
      </c>
      <c r="M49" s="147">
        <f t="shared" si="29"/>
        <v>9139719.7164762001</v>
      </c>
      <c r="N49" s="147">
        <f>L49+N48</f>
        <v>40519341.670514621</v>
      </c>
      <c r="O49" s="503">
        <f>'SEF-3 p 4 Bands'!AF51</f>
        <v>-4333930.4070774242</v>
      </c>
      <c r="P49" s="504">
        <f t="shared" si="31"/>
        <v>35743679.764587395</v>
      </c>
      <c r="Q49" s="138"/>
      <c r="R49" s="503">
        <f>'SEF-3 p 4 Bands'!P51</f>
        <v>-8840464.1131877489</v>
      </c>
      <c r="S49" s="504">
        <f t="shared" si="32"/>
        <v>4775661.905927198</v>
      </c>
      <c r="T49" s="503">
        <f t="shared" si="24"/>
        <v>-13174394.520265173</v>
      </c>
      <c r="U49" s="504">
        <f t="shared" si="24"/>
        <v>40519341.670514591</v>
      </c>
      <c r="V49" s="503">
        <f>'SEF-3 p 5 Interest'!N61+'SEF-3 p 5 Interest'!N62</f>
        <v>60007.53</v>
      </c>
      <c r="W49" s="147">
        <f t="shared" si="33"/>
        <v>357518.15</v>
      </c>
      <c r="X49" s="503">
        <f t="shared" si="25"/>
        <v>-8780456.5831877496</v>
      </c>
      <c r="Y49" s="504">
        <f t="shared" si="34"/>
        <v>5133180.0559271947</v>
      </c>
      <c r="Z49" s="183"/>
      <c r="AA49" s="503">
        <v>0</v>
      </c>
      <c r="AB49" s="504">
        <v>0</v>
      </c>
    </row>
    <row r="50" spans="1:28" s="46" customFormat="1" ht="13.15" hidden="1" customHeight="1" outlineLevel="1" x14ac:dyDescent="0.2">
      <c r="A50" s="141">
        <v>3</v>
      </c>
      <c r="B50" s="498">
        <v>38504</v>
      </c>
      <c r="C50" s="517" t="s">
        <v>130</v>
      </c>
      <c r="D50" s="507">
        <v>72032908.435373396</v>
      </c>
      <c r="E50" s="508">
        <f t="shared" si="26"/>
        <v>2706688118.001637</v>
      </c>
      <c r="F50" s="507">
        <v>71214743</v>
      </c>
      <c r="G50" s="508">
        <f t="shared" si="27"/>
        <v>2665324853.5072742</v>
      </c>
      <c r="H50" s="507">
        <f>D50-F50</f>
        <v>818165.43537339568</v>
      </c>
      <c r="I50" s="508">
        <f>H50+I49</f>
        <v>41363264.494363226</v>
      </c>
      <c r="J50" s="507">
        <v>-324.53883589085189</v>
      </c>
      <c r="K50" s="508">
        <f t="shared" si="28"/>
        <v>-26081.927311722979</v>
      </c>
      <c r="L50" s="507">
        <f t="shared" si="23"/>
        <v>817840.89653750486</v>
      </c>
      <c r="M50" s="509">
        <f t="shared" si="29"/>
        <v>9957560.6130137052</v>
      </c>
      <c r="N50" s="508">
        <f>L50+N49</f>
        <v>41337182.567052126</v>
      </c>
      <c r="O50" s="507">
        <f>'SEF-3 p 4 Bands'!AF52-0.5</f>
        <v>817840.39653750509</v>
      </c>
      <c r="P50" s="508">
        <f t="shared" si="31"/>
        <v>36561520.1611249</v>
      </c>
      <c r="Q50" s="510"/>
      <c r="R50" s="507">
        <f>'SEF-3 p 4 Bands'!P52</f>
        <v>0</v>
      </c>
      <c r="S50" s="508">
        <f t="shared" si="32"/>
        <v>4775661.905927198</v>
      </c>
      <c r="T50" s="507">
        <f t="shared" si="24"/>
        <v>817840.39653750509</v>
      </c>
      <c r="U50" s="508">
        <f t="shared" si="24"/>
        <v>41337182.067052096</v>
      </c>
      <c r="V50" s="507">
        <f>'SEF-3 p 5 Interest'!N63+'SEF-3 p 5 Interest'!N64</f>
        <v>20803.57</v>
      </c>
      <c r="W50" s="509">
        <f t="shared" si="33"/>
        <v>378321.72000000003</v>
      </c>
      <c r="X50" s="507">
        <f t="shared" si="25"/>
        <v>20803.57</v>
      </c>
      <c r="Y50" s="508">
        <f t="shared" si="34"/>
        <v>5153983.625927195</v>
      </c>
      <c r="Z50" s="525"/>
      <c r="AA50" s="507">
        <v>0</v>
      </c>
      <c r="AB50" s="526">
        <v>0</v>
      </c>
    </row>
    <row r="51" spans="1:28" ht="6.75" hidden="1" customHeight="1" outlineLevel="1" x14ac:dyDescent="0.2">
      <c r="B51" s="527"/>
      <c r="D51" s="165"/>
      <c r="E51" s="165"/>
      <c r="F51" s="165"/>
      <c r="G51" s="165"/>
      <c r="H51" s="165"/>
      <c r="I51" s="528"/>
      <c r="J51" s="529"/>
      <c r="K51" s="529"/>
      <c r="L51" s="529"/>
      <c r="M51" s="529"/>
      <c r="N51" s="529"/>
      <c r="O51" s="528"/>
      <c r="P51" s="530"/>
      <c r="Q51" s="529"/>
      <c r="R51" s="531"/>
      <c r="S51" s="532"/>
      <c r="T51" s="533"/>
      <c r="U51" s="530"/>
      <c r="V51" s="165"/>
      <c r="W51" s="165"/>
      <c r="X51" s="165"/>
      <c r="Y51" s="165"/>
      <c r="Z51" s="135"/>
      <c r="AA51" s="135"/>
      <c r="AB51" s="135"/>
    </row>
    <row r="52" spans="1:28" hidden="1" outlineLevel="1" x14ac:dyDescent="0.2">
      <c r="A52" s="149">
        <v>4</v>
      </c>
      <c r="B52" s="527">
        <v>38534</v>
      </c>
      <c r="C52" s="135"/>
      <c r="D52" s="534">
        <v>68411941.758498028</v>
      </c>
      <c r="E52" s="535">
        <f>D52+E50</f>
        <v>2775100059.7601352</v>
      </c>
      <c r="F52" s="536">
        <v>74070384.349716008</v>
      </c>
      <c r="G52" s="535">
        <f>F52+G50</f>
        <v>2739395237.8569903</v>
      </c>
      <c r="H52" s="536">
        <f t="shared" ref="H52:I58" si="35">D52-F52</f>
        <v>-5658442.5912179798</v>
      </c>
      <c r="I52" s="535">
        <f t="shared" si="35"/>
        <v>35704821.903144836</v>
      </c>
      <c r="J52" s="536">
        <v>2252.0601513050497</v>
      </c>
      <c r="K52" s="535">
        <f>J52+K50</f>
        <v>-23829.867160417929</v>
      </c>
      <c r="L52" s="536">
        <f t="shared" ref="L52:L63" si="36">H52+J52</f>
        <v>-5656190.5310666747</v>
      </c>
      <c r="M52" s="536">
        <f>L52</f>
        <v>-5656190.5310666747</v>
      </c>
      <c r="N52" s="535">
        <f>L52+N50</f>
        <v>35680992.035985455</v>
      </c>
      <c r="O52" s="537">
        <f>'SEF-3 p 4 Bands'!AF54</f>
        <v>-5656190.5310666747</v>
      </c>
      <c r="P52" s="535">
        <f>O52+P50</f>
        <v>30905329.630058225</v>
      </c>
      <c r="Q52" s="538"/>
      <c r="R52" s="503">
        <f>'SEF-3 p 4 Bands'!P54</f>
        <v>0</v>
      </c>
      <c r="S52" s="535">
        <f>+R52+S50</f>
        <v>4775661.905927198</v>
      </c>
      <c r="T52" s="536">
        <f t="shared" ref="T52:U63" si="37">O52+R52</f>
        <v>-5656190.5310666747</v>
      </c>
      <c r="U52" s="535">
        <f t="shared" si="37"/>
        <v>35680991.535985425</v>
      </c>
      <c r="V52" s="537">
        <f>'SEF-3 p 5 Interest'!N65+'SEF-3 p 5 Interest'!N66</f>
        <v>23403.360000000001</v>
      </c>
      <c r="W52" s="535">
        <f>+W50+V52</f>
        <v>401725.08</v>
      </c>
      <c r="X52" s="539">
        <f t="shared" ref="X52:X63" si="38">+R52+V52</f>
        <v>23403.360000000001</v>
      </c>
      <c r="Y52" s="535">
        <f>+X52+Y50</f>
        <v>5177386.9859271953</v>
      </c>
      <c r="Z52" s="135"/>
      <c r="AA52" s="147"/>
      <c r="AB52" s="479"/>
    </row>
    <row r="53" spans="1:28" hidden="1" outlineLevel="1" x14ac:dyDescent="0.2">
      <c r="A53" s="149">
        <v>4</v>
      </c>
      <c r="B53" s="527">
        <v>38565</v>
      </c>
      <c r="C53" s="540"/>
      <c r="D53" s="537">
        <v>75099856.758498028</v>
      </c>
      <c r="E53" s="541">
        <f t="shared" ref="E53:E63" si="39">+E52+D53</f>
        <v>2850199916.5186334</v>
      </c>
      <c r="F53" s="537">
        <v>75878971.789204001</v>
      </c>
      <c r="G53" s="541">
        <f t="shared" ref="G53:G63" si="40">+G52+F53</f>
        <v>2815274209.6461945</v>
      </c>
      <c r="H53" s="537">
        <f t="shared" si="35"/>
        <v>-779115.03070597351</v>
      </c>
      <c r="I53" s="541">
        <f t="shared" si="35"/>
        <v>34925706.872438908</v>
      </c>
      <c r="J53" s="537">
        <v>310.08778222103138</v>
      </c>
      <c r="K53" s="541">
        <f t="shared" ref="K53:K63" si="41">+K52+J53</f>
        <v>-23519.779378196898</v>
      </c>
      <c r="L53" s="537">
        <f t="shared" si="36"/>
        <v>-778804.94292375247</v>
      </c>
      <c r="M53" s="479">
        <f t="shared" ref="M53:M63" si="42">M52+L53</f>
        <v>-6434995.4739904273</v>
      </c>
      <c r="N53" s="541">
        <f t="shared" ref="N53:N58" si="43">N52+L53</f>
        <v>34902187.0930617</v>
      </c>
      <c r="O53" s="537">
        <f>'SEF-3 p 4 Bands'!AF55</f>
        <v>-778804.94292375073</v>
      </c>
      <c r="P53" s="541">
        <f t="shared" ref="P53:P63" si="44">+P52+O53</f>
        <v>30126524.687134475</v>
      </c>
      <c r="Q53" s="332"/>
      <c r="R53" s="503">
        <f>'SEF-3 p 4 Bands'!P55</f>
        <v>0</v>
      </c>
      <c r="S53" s="541">
        <f t="shared" ref="S53:S63" si="45">R53+S52</f>
        <v>4775661.905927198</v>
      </c>
      <c r="T53" s="537">
        <f t="shared" si="37"/>
        <v>-778804.94292375073</v>
      </c>
      <c r="U53" s="541">
        <f t="shared" si="37"/>
        <v>34902186.593061671</v>
      </c>
      <c r="V53" s="537">
        <f>'SEF-3 p 5 Interest'!N67+'SEF-3 p 5 Interest'!N68</f>
        <v>22951.23</v>
      </c>
      <c r="W53" s="541">
        <f t="shared" ref="W53:W63" si="46">+W52+V53</f>
        <v>424676.31</v>
      </c>
      <c r="X53" s="503">
        <f t="shared" si="38"/>
        <v>22951.23</v>
      </c>
      <c r="Y53" s="541">
        <f t="shared" ref="Y53:Y63" si="47">+X53+Y52</f>
        <v>5200338.2159271957</v>
      </c>
      <c r="Z53" s="135"/>
      <c r="AA53" s="147"/>
      <c r="AB53" s="479"/>
    </row>
    <row r="54" spans="1:28" hidden="1" outlineLevel="1" x14ac:dyDescent="0.2">
      <c r="A54" s="149">
        <v>4</v>
      </c>
      <c r="B54" s="527">
        <v>38596</v>
      </c>
      <c r="C54" s="540"/>
      <c r="D54" s="537">
        <v>77992438.758498028</v>
      </c>
      <c r="E54" s="541">
        <f t="shared" si="39"/>
        <v>2928192355.2771316</v>
      </c>
      <c r="F54" s="537">
        <v>72653042.690820009</v>
      </c>
      <c r="G54" s="541">
        <f t="shared" si="40"/>
        <v>2887927252.3370147</v>
      </c>
      <c r="H54" s="537">
        <f t="shared" si="35"/>
        <v>5339396.0676780194</v>
      </c>
      <c r="I54" s="541">
        <f t="shared" si="35"/>
        <v>40265102.940116882</v>
      </c>
      <c r="J54" s="537">
        <v>-2125.0796349355951</v>
      </c>
      <c r="K54" s="541">
        <f t="shared" si="41"/>
        <v>-25644.859013132493</v>
      </c>
      <c r="L54" s="537">
        <f t="shared" si="36"/>
        <v>5337270.9880430838</v>
      </c>
      <c r="M54" s="479">
        <f t="shared" si="42"/>
        <v>-1097724.4859473435</v>
      </c>
      <c r="N54" s="541">
        <f t="shared" si="43"/>
        <v>40239458.081104785</v>
      </c>
      <c r="O54" s="537">
        <f>'SEF-3 p 4 Bands'!AF56</f>
        <v>5337270.9880430847</v>
      </c>
      <c r="P54" s="541">
        <f t="shared" si="44"/>
        <v>35463795.675177559</v>
      </c>
      <c r="Q54" s="542"/>
      <c r="R54" s="503">
        <f>'SEF-3 p 4 Bands'!P56</f>
        <v>0</v>
      </c>
      <c r="S54" s="541">
        <f t="shared" si="45"/>
        <v>4775661.905927198</v>
      </c>
      <c r="T54" s="537">
        <f t="shared" si="37"/>
        <v>5337270.9880430847</v>
      </c>
      <c r="U54" s="541">
        <f t="shared" si="37"/>
        <v>40239457.581104755</v>
      </c>
      <c r="V54" s="537">
        <f>'SEF-3 p 5 Interest'!N69+'SEF-3 p 5 Interest'!N70</f>
        <v>22648.420000000002</v>
      </c>
      <c r="W54" s="541">
        <f t="shared" si="46"/>
        <v>447324.73</v>
      </c>
      <c r="X54" s="503">
        <f t="shared" si="38"/>
        <v>22648.420000000002</v>
      </c>
      <c r="Y54" s="541">
        <f t="shared" si="47"/>
        <v>5222986.6359271957</v>
      </c>
      <c r="Z54" s="135"/>
      <c r="AA54" s="147"/>
      <c r="AB54" s="479"/>
    </row>
    <row r="55" spans="1:28" hidden="1" outlineLevel="1" x14ac:dyDescent="0.2">
      <c r="A55" s="149">
        <v>4</v>
      </c>
      <c r="B55" s="527">
        <v>38626</v>
      </c>
      <c r="C55" s="540"/>
      <c r="D55" s="537">
        <v>85827622.758498028</v>
      </c>
      <c r="E55" s="504">
        <f t="shared" si="39"/>
        <v>3014019978.0356297</v>
      </c>
      <c r="F55" s="147">
        <v>80243629.763216004</v>
      </c>
      <c r="G55" s="504">
        <f t="shared" si="40"/>
        <v>2968170882.1002307</v>
      </c>
      <c r="H55" s="479">
        <f t="shared" si="35"/>
        <v>5583992.9952820241</v>
      </c>
      <c r="I55" s="541">
        <f t="shared" si="35"/>
        <v>45849095.935399055</v>
      </c>
      <c r="J55" s="479">
        <v>-2222.4292121222243</v>
      </c>
      <c r="K55" s="504">
        <f t="shared" si="41"/>
        <v>-27867.288225254717</v>
      </c>
      <c r="L55" s="479">
        <f t="shared" si="36"/>
        <v>5581770.5660699019</v>
      </c>
      <c r="M55" s="479">
        <f t="shared" si="42"/>
        <v>4484046.0801225584</v>
      </c>
      <c r="N55" s="541">
        <f t="shared" si="43"/>
        <v>45821228.647174686</v>
      </c>
      <c r="O55" s="537">
        <f>'SEF-3 p 4 Bands'!AF57</f>
        <v>4546659.4922349155</v>
      </c>
      <c r="P55" s="504">
        <f t="shared" si="44"/>
        <v>40010455.167412475</v>
      </c>
      <c r="Q55" s="515"/>
      <c r="R55" s="503">
        <f>'SEF-3 p 4 Bands'!P57</f>
        <v>1035111.0738349855</v>
      </c>
      <c r="S55" s="504">
        <f t="shared" si="45"/>
        <v>5810772.9797621835</v>
      </c>
      <c r="T55" s="147">
        <f t="shared" si="37"/>
        <v>5581770.566069901</v>
      </c>
      <c r="U55" s="504">
        <f t="shared" si="37"/>
        <v>45821228.147174656</v>
      </c>
      <c r="V55" s="537">
        <f>'SEF-3 p 5 Interest'!N71+'SEF-3 p 5 Interest'!N72</f>
        <v>25445.82</v>
      </c>
      <c r="W55" s="504">
        <f t="shared" si="46"/>
        <v>472770.55</v>
      </c>
      <c r="X55" s="147">
        <f t="shared" si="38"/>
        <v>1060556.8938349856</v>
      </c>
      <c r="Y55" s="541">
        <f t="shared" si="47"/>
        <v>6283543.5297621815</v>
      </c>
      <c r="Z55" s="543"/>
      <c r="AA55" s="147"/>
      <c r="AB55" s="479"/>
    </row>
    <row r="56" spans="1:28" hidden="1" outlineLevel="1" x14ac:dyDescent="0.2">
      <c r="A56" s="149">
        <v>4</v>
      </c>
      <c r="B56" s="527">
        <v>38657</v>
      </c>
      <c r="C56" s="540"/>
      <c r="D56" s="537">
        <v>100834275.37383108</v>
      </c>
      <c r="E56" s="541">
        <f t="shared" si="39"/>
        <v>3114854253.409461</v>
      </c>
      <c r="F56" s="479">
        <v>101324973.1038107</v>
      </c>
      <c r="G56" s="541">
        <f t="shared" si="40"/>
        <v>3069495855.2040415</v>
      </c>
      <c r="H56" s="479">
        <f t="shared" si="35"/>
        <v>-490697.72997961938</v>
      </c>
      <c r="I56" s="541">
        <f t="shared" si="35"/>
        <v>45358398.20541954</v>
      </c>
      <c r="J56" s="479">
        <v>195.29769653186668</v>
      </c>
      <c r="K56" s="541">
        <f t="shared" si="41"/>
        <v>-27671.99052872285</v>
      </c>
      <c r="L56" s="479">
        <f t="shared" si="36"/>
        <v>-490502.43228308752</v>
      </c>
      <c r="M56" s="479">
        <f t="shared" si="42"/>
        <v>3993543.6478394708</v>
      </c>
      <c r="N56" s="541">
        <f t="shared" si="43"/>
        <v>45330726.214891598</v>
      </c>
      <c r="O56" s="537">
        <f>'SEF-3 p 4 Bands'!AF58</f>
        <v>-4905.0243228301406</v>
      </c>
      <c r="P56" s="541">
        <f t="shared" si="44"/>
        <v>40005550.143089645</v>
      </c>
      <c r="Q56" s="542"/>
      <c r="R56" s="503">
        <f>'SEF-3 p 4 Bands'!P58</f>
        <v>-485597.40796025749</v>
      </c>
      <c r="S56" s="541">
        <f t="shared" si="45"/>
        <v>5325175.571801926</v>
      </c>
      <c r="T56" s="479">
        <f t="shared" si="37"/>
        <v>-490502.43228308763</v>
      </c>
      <c r="U56" s="541">
        <f t="shared" si="37"/>
        <v>45330725.714891568</v>
      </c>
      <c r="V56" s="537">
        <f>'SEF-3 p 5 Interest'!N73+'SEF-3 p 5 Interest'!N74</f>
        <v>29671.46</v>
      </c>
      <c r="W56" s="541">
        <f t="shared" si="46"/>
        <v>502442.01</v>
      </c>
      <c r="X56" s="147">
        <f t="shared" si="38"/>
        <v>-455925.94796025747</v>
      </c>
      <c r="Y56" s="541">
        <f t="shared" si="47"/>
        <v>5827617.5818019239</v>
      </c>
      <c r="Z56" s="135"/>
      <c r="AA56" s="147"/>
      <c r="AB56" s="479"/>
    </row>
    <row r="57" spans="1:28" hidden="1" outlineLevel="1" x14ac:dyDescent="0.2">
      <c r="A57" s="149">
        <v>4</v>
      </c>
      <c r="B57" s="527">
        <v>38687</v>
      </c>
      <c r="C57" s="540"/>
      <c r="D57" s="537">
        <v>124659147.09624203</v>
      </c>
      <c r="E57" s="541">
        <f t="shared" si="39"/>
        <v>3239513400.505703</v>
      </c>
      <c r="F57" s="479">
        <v>114228748.79118812</v>
      </c>
      <c r="G57" s="541">
        <f t="shared" si="40"/>
        <v>3183724603.9952297</v>
      </c>
      <c r="H57" s="479">
        <f t="shared" si="35"/>
        <v>10430398.305053905</v>
      </c>
      <c r="I57" s="541">
        <f t="shared" si="35"/>
        <v>55788796.510473251</v>
      </c>
      <c r="J57" s="479">
        <v>-4151.2985254116356</v>
      </c>
      <c r="K57" s="541">
        <f t="shared" si="41"/>
        <v>-31823.289054134486</v>
      </c>
      <c r="L57" s="479">
        <f t="shared" si="36"/>
        <v>10426247.006528493</v>
      </c>
      <c r="M57" s="479">
        <f t="shared" si="42"/>
        <v>14419790.654367965</v>
      </c>
      <c r="N57" s="541">
        <f t="shared" si="43"/>
        <v>55756973.221420094</v>
      </c>
      <c r="O57" s="537">
        <f>'SEF-3 p 4 Bands'!AF59</f>
        <v>104262.4700652808</v>
      </c>
      <c r="P57" s="541">
        <f t="shared" si="44"/>
        <v>40109812.613154925</v>
      </c>
      <c r="Q57" s="542"/>
      <c r="R57" s="503">
        <f>'SEF-3 p 4 Bands'!P59</f>
        <v>10321984.536463212</v>
      </c>
      <c r="S57" s="541">
        <f t="shared" si="45"/>
        <v>15647160.108265139</v>
      </c>
      <c r="T57" s="479">
        <f t="shared" si="37"/>
        <v>10426247.006528493</v>
      </c>
      <c r="U57" s="541">
        <f t="shared" si="37"/>
        <v>55756972.721420065</v>
      </c>
      <c r="V57" s="537">
        <f>'SEF-3 p 5 Interest'!N75+'SEF-3 p 5 Interest'!N76</f>
        <v>29938.55</v>
      </c>
      <c r="W57" s="541">
        <f t="shared" si="46"/>
        <v>532380.56000000006</v>
      </c>
      <c r="X57" s="147">
        <f t="shared" si="38"/>
        <v>10351923.086463213</v>
      </c>
      <c r="Y57" s="541">
        <f t="shared" si="47"/>
        <v>16179540.668265138</v>
      </c>
      <c r="Z57" s="540"/>
      <c r="AA57" s="147"/>
      <c r="AB57" s="479"/>
    </row>
    <row r="58" spans="1:28" hidden="1" outlineLevel="1" x14ac:dyDescent="0.2">
      <c r="A58" s="149">
        <v>4</v>
      </c>
      <c r="B58" s="527">
        <v>38718</v>
      </c>
      <c r="C58" s="540"/>
      <c r="D58" s="537">
        <v>104630999.23447217</v>
      </c>
      <c r="E58" s="541">
        <f t="shared" si="39"/>
        <v>3344144399.7401752</v>
      </c>
      <c r="F58" s="479">
        <v>107291961.32717976</v>
      </c>
      <c r="G58" s="541">
        <f t="shared" si="40"/>
        <v>3291016565.3224096</v>
      </c>
      <c r="H58" s="479">
        <f t="shared" si="35"/>
        <v>-2660962.0927075893</v>
      </c>
      <c r="I58" s="541">
        <f t="shared" si="35"/>
        <v>53127834.417765617</v>
      </c>
      <c r="J58" s="479">
        <v>1059.0629128976725</v>
      </c>
      <c r="K58" s="541">
        <f t="shared" si="41"/>
        <v>-30764.226141236813</v>
      </c>
      <c r="L58" s="479">
        <f t="shared" si="36"/>
        <v>-2659903.0297946916</v>
      </c>
      <c r="M58" s="479">
        <f t="shared" si="42"/>
        <v>11759887.624573274</v>
      </c>
      <c r="N58" s="541">
        <f t="shared" si="43"/>
        <v>53097070.191625401</v>
      </c>
      <c r="O58" s="537">
        <f>'SEF-3 p 4 Bands'!AF60</f>
        <v>-26599.03029794246</v>
      </c>
      <c r="P58" s="541">
        <f t="shared" si="44"/>
        <v>40083213.582856983</v>
      </c>
      <c r="Q58" s="542"/>
      <c r="R58" s="503">
        <f>'SEF-3 p 4 Bands'!P60</f>
        <v>-2633303.9994967449</v>
      </c>
      <c r="S58" s="541">
        <f t="shared" si="45"/>
        <v>13013856.108768394</v>
      </c>
      <c r="T58" s="479">
        <f t="shared" si="37"/>
        <v>-2659903.0297946874</v>
      </c>
      <c r="U58" s="541">
        <f t="shared" si="37"/>
        <v>53097069.691625379</v>
      </c>
      <c r="V58" s="537">
        <f>'SEF-3 p 5 Interest'!N77+'SEF-3 p 5 Interest'!N78</f>
        <v>89612.78</v>
      </c>
      <c r="W58" s="541">
        <f t="shared" si="46"/>
        <v>621993.34000000008</v>
      </c>
      <c r="X58" s="147">
        <f t="shared" si="38"/>
        <v>-2543691.2194967452</v>
      </c>
      <c r="Y58" s="541">
        <f t="shared" si="47"/>
        <v>13635849.448768392</v>
      </c>
      <c r="Z58" s="540"/>
      <c r="AA58" s="147"/>
      <c r="AB58" s="479"/>
    </row>
    <row r="59" spans="1:28" hidden="1" outlineLevel="1" x14ac:dyDescent="0.2">
      <c r="A59" s="149">
        <v>4</v>
      </c>
      <c r="B59" s="527">
        <v>38749</v>
      </c>
      <c r="C59" s="540"/>
      <c r="D59" s="537">
        <v>102024029.55788586</v>
      </c>
      <c r="E59" s="541">
        <f t="shared" si="39"/>
        <v>3446168429.2980609</v>
      </c>
      <c r="F59" s="479">
        <v>99805663.690891728</v>
      </c>
      <c r="G59" s="541">
        <f t="shared" si="40"/>
        <v>3390822229.0133014</v>
      </c>
      <c r="H59" s="479">
        <f>D59-F59</f>
        <v>2218365.8669941276</v>
      </c>
      <c r="I59" s="541">
        <f>H59+I58</f>
        <v>55346200.284759745</v>
      </c>
      <c r="J59" s="479">
        <v>-633.90961506357417</v>
      </c>
      <c r="K59" s="541">
        <f t="shared" si="41"/>
        <v>-31398.135756300388</v>
      </c>
      <c r="L59" s="479">
        <f t="shared" si="36"/>
        <v>2217731.9573790641</v>
      </c>
      <c r="M59" s="479">
        <f t="shared" si="42"/>
        <v>13977619.581952337</v>
      </c>
      <c r="N59" s="541">
        <f>L59+N58</f>
        <v>55314802.149004467</v>
      </c>
      <c r="O59" s="537">
        <f>'SEF-3 p 4 Bands'!AF61</f>
        <v>22177.319573789835</v>
      </c>
      <c r="P59" s="541">
        <f t="shared" si="44"/>
        <v>40105390.902430773</v>
      </c>
      <c r="Q59" s="542"/>
      <c r="R59" s="503">
        <f>'SEF-3 p 4 Bands'!P61</f>
        <v>2195554.6378052663</v>
      </c>
      <c r="S59" s="541">
        <f t="shared" si="45"/>
        <v>15209410.746573661</v>
      </c>
      <c r="T59" s="479">
        <f t="shared" si="37"/>
        <v>2217731.9573790561</v>
      </c>
      <c r="U59" s="541">
        <f t="shared" si="37"/>
        <v>55314801.64900443</v>
      </c>
      <c r="V59" s="537">
        <f>'SEF-3 p 5 Interest'!N79+'SEF-3 p 5 Interest'!N80</f>
        <v>68094.149999999994</v>
      </c>
      <c r="W59" s="541">
        <f t="shared" si="46"/>
        <v>690087.49000000011</v>
      </c>
      <c r="X59" s="147">
        <f t="shared" si="38"/>
        <v>2263648.7878052662</v>
      </c>
      <c r="Y59" s="541">
        <f t="shared" si="47"/>
        <v>15899498.236573659</v>
      </c>
      <c r="Z59" s="540"/>
      <c r="AA59" s="147"/>
      <c r="AB59" s="479"/>
    </row>
    <row r="60" spans="1:28" hidden="1" outlineLevel="1" x14ac:dyDescent="0.2">
      <c r="A60" s="149">
        <v>4</v>
      </c>
      <c r="B60" s="527">
        <v>38777</v>
      </c>
      <c r="C60" s="540"/>
      <c r="D60" s="537">
        <v>108508429.20494995</v>
      </c>
      <c r="E60" s="541">
        <f t="shared" si="39"/>
        <v>3554676858.5030107</v>
      </c>
      <c r="F60" s="537">
        <v>101462776.98743582</v>
      </c>
      <c r="G60" s="541">
        <f t="shared" si="40"/>
        <v>3492285006.0007372</v>
      </c>
      <c r="H60" s="537">
        <f>D60-F60</f>
        <v>7045652.2175141275</v>
      </c>
      <c r="I60" s="541">
        <f>H60+I59</f>
        <v>62391852.502273872</v>
      </c>
      <c r="J60" s="537">
        <v>-2804.169582570903</v>
      </c>
      <c r="K60" s="541">
        <f t="shared" si="41"/>
        <v>-34202.305338871287</v>
      </c>
      <c r="L60" s="537">
        <f t="shared" si="36"/>
        <v>7042848.0479315566</v>
      </c>
      <c r="M60" s="479">
        <f t="shared" si="42"/>
        <v>21020467.629883893</v>
      </c>
      <c r="N60" s="541">
        <f>L60+N59</f>
        <v>62357650.196936026</v>
      </c>
      <c r="O60" s="537">
        <f>'SEF-3 p 4 Bands'!AF62</f>
        <v>65326.142329894006</v>
      </c>
      <c r="P60" s="541">
        <f t="shared" si="44"/>
        <v>40170717.044760667</v>
      </c>
      <c r="Q60" s="332"/>
      <c r="R60" s="503">
        <f>'SEF-3 p 4 Bands'!P62</f>
        <v>6977521.9056016635</v>
      </c>
      <c r="S60" s="541">
        <f t="shared" si="45"/>
        <v>22186932.652175322</v>
      </c>
      <c r="T60" s="537">
        <f t="shared" si="37"/>
        <v>7042848.0479315575</v>
      </c>
      <c r="U60" s="541">
        <f t="shared" si="37"/>
        <v>62357649.696935989</v>
      </c>
      <c r="V60" s="537">
        <f>'SEF-3 p 5 Interest'!N81+'SEF-3 p 5 Interest'!N82</f>
        <v>88877.3</v>
      </c>
      <c r="W60" s="541">
        <f t="shared" si="46"/>
        <v>778964.79000000015</v>
      </c>
      <c r="X60" s="503">
        <f t="shared" si="38"/>
        <v>7066399.2056016633</v>
      </c>
      <c r="Y60" s="541">
        <f t="shared" si="47"/>
        <v>22965897.442175321</v>
      </c>
      <c r="AA60" s="147"/>
      <c r="AB60" s="479"/>
    </row>
    <row r="61" spans="1:28" ht="12.75" hidden="1" customHeight="1" outlineLevel="1" x14ac:dyDescent="0.2">
      <c r="A61" s="149">
        <v>4</v>
      </c>
      <c r="B61" s="527">
        <v>38808</v>
      </c>
      <c r="C61" s="540"/>
      <c r="D61" s="537">
        <v>77069135.0794705</v>
      </c>
      <c r="E61" s="541">
        <f t="shared" si="39"/>
        <v>3631745993.5824814</v>
      </c>
      <c r="F61" s="537">
        <v>86590213.145753711</v>
      </c>
      <c r="G61" s="541">
        <f t="shared" si="40"/>
        <v>3578875219.1464911</v>
      </c>
      <c r="H61" s="537">
        <f>D61-F61</f>
        <v>-9521078.0662832111</v>
      </c>
      <c r="I61" s="541">
        <f>H61+I60</f>
        <v>52870774.435990661</v>
      </c>
      <c r="J61" s="537">
        <v>3789.3890703804791</v>
      </c>
      <c r="K61" s="541">
        <f t="shared" si="41"/>
        <v>-30412.916268490808</v>
      </c>
      <c r="L61" s="537">
        <f t="shared" si="36"/>
        <v>-9517288.6772128306</v>
      </c>
      <c r="M61" s="479">
        <f t="shared" si="42"/>
        <v>11503178.952671062</v>
      </c>
      <c r="N61" s="541">
        <f>L61+N60</f>
        <v>52840361.519723192</v>
      </c>
      <c r="O61" s="537">
        <f>'SEF-3 p 4 Bands'!AF63</f>
        <v>-90070.548622705042</v>
      </c>
      <c r="P61" s="541">
        <f t="shared" si="44"/>
        <v>40080646.496137962</v>
      </c>
      <c r="Q61" s="332"/>
      <c r="R61" s="503">
        <f>'SEF-3 p 4 Bands'!P63</f>
        <v>-9427218.1285901181</v>
      </c>
      <c r="S61" s="541">
        <f t="shared" si="45"/>
        <v>12759714.523585204</v>
      </c>
      <c r="T61" s="537">
        <f t="shared" si="37"/>
        <v>-9517288.6772128232</v>
      </c>
      <c r="U61" s="541">
        <f t="shared" si="37"/>
        <v>52840361.019723162</v>
      </c>
      <c r="V61" s="537">
        <f>'SEF-3 p 5 Interest'!N83+'SEF-3 p 5 Interest'!N84</f>
        <v>135673.54</v>
      </c>
      <c r="W61" s="541">
        <f t="shared" si="46"/>
        <v>914638.33000000019</v>
      </c>
      <c r="X61" s="503">
        <f t="shared" si="38"/>
        <v>-9291544.588590119</v>
      </c>
      <c r="Y61" s="541">
        <f t="shared" si="47"/>
        <v>13674352.853585202</v>
      </c>
      <c r="AA61" s="147"/>
      <c r="AB61" s="479"/>
    </row>
    <row r="62" spans="1:28" s="46" customFormat="1" ht="12.75" hidden="1" customHeight="1" outlineLevel="1" x14ac:dyDescent="0.2">
      <c r="A62" s="141">
        <v>4</v>
      </c>
      <c r="B62" s="527">
        <v>38838</v>
      </c>
      <c r="C62" s="540"/>
      <c r="D62" s="537">
        <v>64132971.830849953</v>
      </c>
      <c r="E62" s="504">
        <f t="shared" si="39"/>
        <v>3695878965.4133315</v>
      </c>
      <c r="F62" s="503">
        <v>82958419.818329141</v>
      </c>
      <c r="G62" s="504">
        <f t="shared" si="40"/>
        <v>3661833638.9648204</v>
      </c>
      <c r="H62" s="537">
        <f>D62-F62</f>
        <v>-18825447.987479188</v>
      </c>
      <c r="I62" s="541">
        <f>H62+I61</f>
        <v>34045326.448511474</v>
      </c>
      <c r="J62" s="537">
        <v>7492.5282990187407</v>
      </c>
      <c r="K62" s="504">
        <f t="shared" si="41"/>
        <v>-22920.387969472067</v>
      </c>
      <c r="L62" s="537">
        <f t="shared" si="36"/>
        <v>-18817955.459180169</v>
      </c>
      <c r="M62" s="479">
        <f t="shared" si="42"/>
        <v>-7314776.5065091066</v>
      </c>
      <c r="N62" s="541">
        <f>L62+N61</f>
        <v>34022406.060543023</v>
      </c>
      <c r="O62" s="537">
        <f>'SEF-3 p 4 Bands'!AF64</f>
        <v>-10833902.841522168</v>
      </c>
      <c r="P62" s="541">
        <f t="shared" si="44"/>
        <v>29246743.654615793</v>
      </c>
      <c r="Q62" s="138"/>
      <c r="R62" s="503">
        <f>'SEF-3 p 4 Bands'!P64</f>
        <v>-7984052.617658006</v>
      </c>
      <c r="S62" s="504">
        <f t="shared" si="45"/>
        <v>4775661.905927198</v>
      </c>
      <c r="T62" s="503">
        <f t="shared" si="37"/>
        <v>-18817955.459180176</v>
      </c>
      <c r="U62" s="504">
        <f t="shared" si="37"/>
        <v>34022405.560542993</v>
      </c>
      <c r="V62" s="537">
        <f>'SEF-3 p 5 Interest'!N85+'SEF-3 p 5 Interest'!N86</f>
        <v>69514.41</v>
      </c>
      <c r="W62" s="504">
        <f t="shared" si="46"/>
        <v>984152.74000000022</v>
      </c>
      <c r="X62" s="503">
        <f t="shared" si="38"/>
        <v>-7914538.2076580059</v>
      </c>
      <c r="Y62" s="541">
        <f t="shared" si="47"/>
        <v>5759814.6459271964</v>
      </c>
      <c r="Z62" s="470"/>
      <c r="AA62" s="147"/>
      <c r="AB62" s="479"/>
    </row>
    <row r="63" spans="1:28" s="46" customFormat="1" ht="13.15" hidden="1" customHeight="1" outlineLevel="1" x14ac:dyDescent="0.2">
      <c r="A63" s="141">
        <v>4</v>
      </c>
      <c r="B63" s="527">
        <v>38869</v>
      </c>
      <c r="C63" s="540"/>
      <c r="D63" s="544">
        <v>73656972.342851937</v>
      </c>
      <c r="E63" s="508">
        <f t="shared" si="39"/>
        <v>3769535937.7561836</v>
      </c>
      <c r="F63" s="507">
        <v>78718897.422895804</v>
      </c>
      <c r="G63" s="508">
        <f t="shared" si="40"/>
        <v>3740552536.3877163</v>
      </c>
      <c r="H63" s="544">
        <f>D63-F63</f>
        <v>-5061925.0800438672</v>
      </c>
      <c r="I63" s="526">
        <f>H63+I62</f>
        <v>28983401.368467607</v>
      </c>
      <c r="J63" s="544">
        <v>1213.7265043761581</v>
      </c>
      <c r="K63" s="508">
        <f t="shared" si="41"/>
        <v>-21706.661465095909</v>
      </c>
      <c r="L63" s="544">
        <f t="shared" si="36"/>
        <v>-5060711.3535394911</v>
      </c>
      <c r="M63" s="528">
        <f t="shared" si="42"/>
        <v>-12375487.860048598</v>
      </c>
      <c r="N63" s="526">
        <f>L63+N62</f>
        <v>28961694.707003534</v>
      </c>
      <c r="O63" s="544">
        <f>'SEF-3 p 4 Bands'!AF65</f>
        <v>-5060711.3535394929</v>
      </c>
      <c r="P63" s="508">
        <f t="shared" si="44"/>
        <v>24186032.3010763</v>
      </c>
      <c r="Q63" s="510"/>
      <c r="R63" s="507">
        <f>'SEF-3 p 4 Bands'!P65</f>
        <v>0</v>
      </c>
      <c r="S63" s="508">
        <f t="shared" si="45"/>
        <v>4775661.905927198</v>
      </c>
      <c r="T63" s="507">
        <f t="shared" si="37"/>
        <v>-5060711.3535394929</v>
      </c>
      <c r="U63" s="508">
        <f t="shared" si="37"/>
        <v>28961694.207003497</v>
      </c>
      <c r="V63" s="544">
        <f>'SEF-3 p 5 Interest'!N87+'SEF-3 p 5 Interest'!N88</f>
        <v>27181.97</v>
      </c>
      <c r="W63" s="508">
        <f t="shared" si="46"/>
        <v>1011334.7100000002</v>
      </c>
      <c r="X63" s="507">
        <f t="shared" si="38"/>
        <v>27181.97</v>
      </c>
      <c r="Y63" s="526">
        <f t="shared" si="47"/>
        <v>5786996.6159271961</v>
      </c>
      <c r="Z63" s="543"/>
      <c r="AA63" s="147"/>
      <c r="AB63" s="479"/>
    </row>
    <row r="64" spans="1:28" s="46" customFormat="1" ht="15.75" hidden="1" customHeight="1" outlineLevel="1" x14ac:dyDescent="0.2">
      <c r="A64" s="545" t="s">
        <v>133</v>
      </c>
      <c r="B64" s="527"/>
      <c r="C64" s="540"/>
      <c r="D64" s="479"/>
      <c r="E64" s="147">
        <f>E63</f>
        <v>3769535937.7561836</v>
      </c>
      <c r="F64" s="147"/>
      <c r="G64" s="147">
        <f>G63</f>
        <v>3740552536.3877163</v>
      </c>
      <c r="H64" s="479"/>
      <c r="I64" s="147">
        <f>I63</f>
        <v>28983401.368467607</v>
      </c>
      <c r="J64" s="479"/>
      <c r="K64" s="147">
        <f>K63</f>
        <v>-21706.661465095909</v>
      </c>
      <c r="L64" s="479"/>
      <c r="M64" s="479"/>
      <c r="N64" s="147">
        <f>N63</f>
        <v>28961694.707003534</v>
      </c>
      <c r="O64" s="479"/>
      <c r="P64" s="147">
        <f>P63</f>
        <v>24186032.3010763</v>
      </c>
      <c r="Q64" s="515"/>
      <c r="R64" s="147"/>
      <c r="S64" s="147">
        <f>S63</f>
        <v>4775661.905927198</v>
      </c>
      <c r="T64" s="147"/>
      <c r="U64" s="147">
        <f>U63</f>
        <v>28961694.207003497</v>
      </c>
      <c r="V64" s="479"/>
      <c r="W64" s="147">
        <f>W63</f>
        <v>1011334.7100000002</v>
      </c>
      <c r="X64" s="147"/>
      <c r="Y64" s="147">
        <f>Y63</f>
        <v>5786996.6159271961</v>
      </c>
      <c r="Z64" s="543"/>
      <c r="AA64" s="147"/>
      <c r="AB64" s="479"/>
    </row>
    <row r="65" spans="1:29" s="46" customFormat="1" ht="13.15" hidden="1" customHeight="1" outlineLevel="1" thickBot="1" x14ac:dyDescent="0.25">
      <c r="A65" s="141"/>
      <c r="B65" s="527"/>
      <c r="C65" s="540"/>
      <c r="D65" s="479"/>
      <c r="E65" s="147"/>
      <c r="F65" s="147"/>
      <c r="G65" s="147"/>
      <c r="H65" s="479"/>
      <c r="I65" s="479"/>
      <c r="J65" s="479"/>
      <c r="K65" s="147"/>
      <c r="L65" s="479"/>
      <c r="M65" s="479"/>
      <c r="N65" s="479"/>
      <c r="O65" s="479"/>
      <c r="P65" s="147"/>
      <c r="Q65" s="515"/>
      <c r="R65" s="147"/>
      <c r="S65" s="147"/>
      <c r="T65" s="147"/>
      <c r="U65" s="147"/>
      <c r="V65" s="479"/>
      <c r="W65" s="147"/>
      <c r="X65" s="147"/>
      <c r="Y65" s="479"/>
      <c r="Z65" s="543"/>
      <c r="AA65" s="147"/>
      <c r="AB65" s="479"/>
    </row>
    <row r="66" spans="1:29" s="46" customFormat="1" ht="15.75" hidden="1" outlineLevel="1" x14ac:dyDescent="0.25">
      <c r="A66" s="141"/>
      <c r="B66" s="527"/>
      <c r="C66" s="540"/>
      <c r="D66" s="639" t="s">
        <v>112</v>
      </c>
      <c r="E66" s="640"/>
      <c r="F66" s="639" t="s">
        <v>46</v>
      </c>
      <c r="G66" s="640"/>
      <c r="H66" s="639" t="s">
        <v>113</v>
      </c>
      <c r="I66" s="640"/>
      <c r="J66" s="639" t="s">
        <v>114</v>
      </c>
      <c r="K66" s="640"/>
      <c r="L66" s="639" t="s">
        <v>81</v>
      </c>
      <c r="M66" s="641"/>
      <c r="N66" s="640"/>
      <c r="O66" s="639" t="s">
        <v>115</v>
      </c>
      <c r="P66" s="640"/>
      <c r="Q66" s="546"/>
      <c r="R66" s="639" t="s">
        <v>116</v>
      </c>
      <c r="S66" s="640"/>
      <c r="T66" s="639" t="s">
        <v>94</v>
      </c>
      <c r="U66" s="640"/>
      <c r="V66" s="639" t="s">
        <v>117</v>
      </c>
      <c r="W66" s="640"/>
      <c r="X66" s="639" t="s">
        <v>118</v>
      </c>
      <c r="Y66" s="640"/>
      <c r="Z66" s="543"/>
      <c r="AA66" s="147"/>
      <c r="AB66" s="479"/>
      <c r="AC66" s="142"/>
    </row>
    <row r="67" spans="1:29" s="46" customFormat="1" ht="13.15" hidden="1" customHeight="1" outlineLevel="1" thickBot="1" x14ac:dyDescent="0.25">
      <c r="A67" s="141"/>
      <c r="B67" s="527"/>
      <c r="C67" s="540"/>
      <c r="D67" s="492" t="s">
        <v>112</v>
      </c>
      <c r="E67" s="488" t="s">
        <v>48</v>
      </c>
      <c r="F67" s="547" t="s">
        <v>46</v>
      </c>
      <c r="G67" s="488" t="s">
        <v>48</v>
      </c>
      <c r="H67" s="547" t="s">
        <v>134</v>
      </c>
      <c r="I67" s="488" t="s">
        <v>48</v>
      </c>
      <c r="J67" s="547" t="s">
        <v>121</v>
      </c>
      <c r="K67" s="488" t="s">
        <v>48</v>
      </c>
      <c r="L67" s="547" t="s">
        <v>121</v>
      </c>
      <c r="M67" s="489" t="s">
        <v>48</v>
      </c>
      <c r="N67" s="548"/>
      <c r="O67" s="547" t="s">
        <v>121</v>
      </c>
      <c r="P67" s="489" t="s">
        <v>48</v>
      </c>
      <c r="Q67" s="426"/>
      <c r="R67" s="547" t="s">
        <v>121</v>
      </c>
      <c r="S67" s="489" t="s">
        <v>48</v>
      </c>
      <c r="T67" s="547" t="s">
        <v>134</v>
      </c>
      <c r="U67" s="489" t="s">
        <v>48</v>
      </c>
      <c r="V67" s="547" t="s">
        <v>121</v>
      </c>
      <c r="W67" s="489" t="s">
        <v>48</v>
      </c>
      <c r="X67" s="547" t="s">
        <v>121</v>
      </c>
      <c r="Y67" s="488" t="s">
        <v>48</v>
      </c>
      <c r="Z67" s="543"/>
      <c r="AA67" s="147"/>
      <c r="AB67" s="479"/>
      <c r="AC67" s="142"/>
    </row>
    <row r="68" spans="1:29" s="46" customFormat="1" ht="13.7" hidden="1" customHeight="1" outlineLevel="1" x14ac:dyDescent="0.2">
      <c r="A68" s="141">
        <v>5</v>
      </c>
      <c r="B68" s="527">
        <v>38899</v>
      </c>
      <c r="C68" s="540"/>
      <c r="D68" s="534">
        <v>73767454.873121977</v>
      </c>
      <c r="E68" s="535">
        <f>D68</f>
        <v>73767454.873121977</v>
      </c>
      <c r="F68" s="536">
        <v>89533013.274700835</v>
      </c>
      <c r="G68" s="535">
        <f>F68</f>
        <v>89533013.274700835</v>
      </c>
      <c r="H68" s="536">
        <f t="shared" ref="H68:I73" si="48">D68-F68</f>
        <v>-15765558.401578858</v>
      </c>
      <c r="I68" s="535">
        <f t="shared" si="48"/>
        <v>-15765558.401578858</v>
      </c>
      <c r="J68" s="536">
        <v>4661.8756193462759</v>
      </c>
      <c r="K68" s="535">
        <f>J68</f>
        <v>4661.8756193462759</v>
      </c>
      <c r="L68" s="534">
        <f t="shared" ref="L68:L73" si="49">H68+J68</f>
        <v>-15760896.525959512</v>
      </c>
      <c r="M68" s="536">
        <f>L68</f>
        <v>-15760896.525959512</v>
      </c>
      <c r="N68" s="549"/>
      <c r="O68" s="537">
        <f>'SEF-3 p 4 Bands'!AF67</f>
        <v>-12880448.262979757</v>
      </c>
      <c r="P68" s="535">
        <f>O68</f>
        <v>-12880448.262979757</v>
      </c>
      <c r="Q68" s="538"/>
      <c r="R68" s="503">
        <f>'SEF-3 p 4 Bands'!P67</f>
        <v>-2880448.2629797561</v>
      </c>
      <c r="S68" s="518">
        <f>+R68</f>
        <v>-2880448.2629797561</v>
      </c>
      <c r="T68" s="539">
        <f t="shared" ref="T68:T73" si="50">O68+R68</f>
        <v>-15760896.525959514</v>
      </c>
      <c r="U68" s="549">
        <f>+P68+S68</f>
        <v>-15760896.525959514</v>
      </c>
      <c r="V68" s="537">
        <f>'SEF-3 p 5 Interest'!N89+'SEF-3 p 5 Interest'!N90</f>
        <v>30782.95</v>
      </c>
      <c r="W68" s="535">
        <f>+V68</f>
        <v>30782.95</v>
      </c>
      <c r="X68" s="539">
        <f t="shared" ref="X68:X73" si="51">+R68+V68</f>
        <v>-2849665.3129797559</v>
      </c>
      <c r="Y68" s="550">
        <f>+X68</f>
        <v>-2849665.3129797559</v>
      </c>
      <c r="Z68" s="135"/>
      <c r="AA68" s="147"/>
      <c r="AB68" s="479"/>
      <c r="AC68" s="142"/>
    </row>
    <row r="69" spans="1:29" s="46" customFormat="1" ht="13.15" hidden="1" customHeight="1" outlineLevel="1" x14ac:dyDescent="0.2">
      <c r="A69" s="141">
        <v>5</v>
      </c>
      <c r="B69" s="551">
        <v>38930</v>
      </c>
      <c r="C69" s="540"/>
      <c r="D69" s="537">
        <v>82157751.873121977</v>
      </c>
      <c r="E69" s="541">
        <f>+E68+D69</f>
        <v>155925206.74624395</v>
      </c>
      <c r="F69" s="537">
        <v>89240945.167962</v>
      </c>
      <c r="G69" s="541">
        <f>+G68+F69</f>
        <v>178773958.44266284</v>
      </c>
      <c r="H69" s="537">
        <f t="shared" si="48"/>
        <v>-7083193.2948400229</v>
      </c>
      <c r="I69" s="541">
        <f t="shared" si="48"/>
        <v>-22848751.696418881</v>
      </c>
      <c r="J69" s="537">
        <v>2094.5002572843805</v>
      </c>
      <c r="K69" s="541">
        <f>+K68+J69</f>
        <v>6756.3758766306564</v>
      </c>
      <c r="L69" s="537">
        <f t="shared" si="49"/>
        <v>-7081098.7945827385</v>
      </c>
      <c r="M69" s="147">
        <f>M68+L69</f>
        <v>-22841995.32054225</v>
      </c>
      <c r="N69" s="552"/>
      <c r="O69" s="537">
        <f>'SEF-3 p 4 Bands'!AF68</f>
        <v>-2403751.2690744679</v>
      </c>
      <c r="P69" s="504">
        <f>+P68+O69</f>
        <v>-15284199.532054225</v>
      </c>
      <c r="Q69" s="138"/>
      <c r="R69" s="503">
        <f>'SEF-3 p 4 Bands'!P68</f>
        <v>-4677347.5255082687</v>
      </c>
      <c r="S69" s="504">
        <f>R69+S68</f>
        <v>-7557795.7884880248</v>
      </c>
      <c r="T69" s="503">
        <f t="shared" si="50"/>
        <v>-7081098.7945827367</v>
      </c>
      <c r="U69" s="552">
        <f>P69+S69</f>
        <v>-22841995.32054225</v>
      </c>
      <c r="V69" s="537">
        <f>'SEF-3 p 5 Interest'!N91+'SEF-3 p 5 Interest'!N92</f>
        <v>11466.71</v>
      </c>
      <c r="W69" s="504">
        <f>+W68+V69</f>
        <v>42249.66</v>
      </c>
      <c r="X69" s="503">
        <f t="shared" si="51"/>
        <v>-4665880.8155082688</v>
      </c>
      <c r="Y69" s="541">
        <f>+X69+Y68</f>
        <v>-7515546.1284880247</v>
      </c>
      <c r="Z69" s="135"/>
      <c r="AA69" s="147"/>
      <c r="AB69" s="479"/>
      <c r="AC69" s="142"/>
    </row>
    <row r="70" spans="1:29" s="46" customFormat="1" ht="13.15" hidden="1" customHeight="1" outlineLevel="1" x14ac:dyDescent="0.2">
      <c r="A70" s="141">
        <v>5</v>
      </c>
      <c r="B70" s="527">
        <v>38961</v>
      </c>
      <c r="C70" s="540"/>
      <c r="D70" s="537">
        <v>92776030.873121977</v>
      </c>
      <c r="E70" s="541">
        <f>+E69+D70</f>
        <v>248701237.61936593</v>
      </c>
      <c r="F70" s="537">
        <v>87713288.327574</v>
      </c>
      <c r="G70" s="541">
        <f>+G69+F70</f>
        <v>266487246.77023685</v>
      </c>
      <c r="H70" s="537">
        <f t="shared" si="48"/>
        <v>5062742.5455479771</v>
      </c>
      <c r="I70" s="541">
        <f t="shared" si="48"/>
        <v>-17786009.150870919</v>
      </c>
      <c r="J70" s="537">
        <v>-1497.0529707185924</v>
      </c>
      <c r="K70" s="541">
        <f>+K69+J70</f>
        <v>5259.322905912064</v>
      </c>
      <c r="L70" s="537">
        <f t="shared" si="49"/>
        <v>5061245.4925772585</v>
      </c>
      <c r="M70" s="147">
        <f>M69+L70</f>
        <v>-17780749.827964991</v>
      </c>
      <c r="N70" s="552"/>
      <c r="O70" s="537">
        <f>'SEF-3 p 4 Bands'!AF69</f>
        <v>1393824.6180717293</v>
      </c>
      <c r="P70" s="504">
        <f>+P69+O70</f>
        <v>-13890374.913982496</v>
      </c>
      <c r="Q70" s="542"/>
      <c r="R70" s="503">
        <f>'SEF-3 p 4 Bands'!P69</f>
        <v>3667420.8745055292</v>
      </c>
      <c r="S70" s="504">
        <f>R70+S69</f>
        <v>-3890374.9139824957</v>
      </c>
      <c r="T70" s="503">
        <f t="shared" si="50"/>
        <v>5061245.4925772585</v>
      </c>
      <c r="U70" s="552">
        <f>P70+S70</f>
        <v>-17780749.827964991</v>
      </c>
      <c r="V70" s="537">
        <f>'SEF-3 p 5 Interest'!N93+'SEF-3 p 5 Interest'!N94</f>
        <v>-16921.25</v>
      </c>
      <c r="W70" s="504">
        <f>+W69+V70</f>
        <v>25328.410000000003</v>
      </c>
      <c r="X70" s="503">
        <f t="shared" si="51"/>
        <v>3650499.6245055292</v>
      </c>
      <c r="Y70" s="541">
        <f>+X70+Y69</f>
        <v>-3865046.5039824955</v>
      </c>
      <c r="Z70" s="135"/>
      <c r="AA70" s="147"/>
      <c r="AB70" s="479"/>
      <c r="AC70" s="142"/>
    </row>
    <row r="71" spans="1:29" s="46" customFormat="1" ht="13.15" hidden="1" customHeight="1" outlineLevel="1" x14ac:dyDescent="0.2">
      <c r="A71" s="141">
        <v>5</v>
      </c>
      <c r="B71" s="527">
        <v>38991</v>
      </c>
      <c r="C71" s="540"/>
      <c r="D71" s="537">
        <v>109259892.87312198</v>
      </c>
      <c r="E71" s="504">
        <f>+E70+D71</f>
        <v>357961130.49248791</v>
      </c>
      <c r="F71" s="147">
        <v>97980392.843307003</v>
      </c>
      <c r="G71" s="504">
        <f>+G70+F71</f>
        <v>364467639.61354387</v>
      </c>
      <c r="H71" s="479">
        <f t="shared" si="48"/>
        <v>11279500.029814973</v>
      </c>
      <c r="I71" s="541">
        <f t="shared" si="48"/>
        <v>-6506509.1210559607</v>
      </c>
      <c r="J71" s="479">
        <v>-3335.3481588158756</v>
      </c>
      <c r="K71" s="504">
        <f>+K70+J71</f>
        <v>1923.9747470961884</v>
      </c>
      <c r="L71" s="537">
        <f t="shared" si="49"/>
        <v>11276164.681656158</v>
      </c>
      <c r="M71" s="147">
        <f>M70+L71</f>
        <v>-6504585.1463088337</v>
      </c>
      <c r="N71" s="552"/>
      <c r="O71" s="537">
        <f>'SEF-3 p 4 Bands'!AF70</f>
        <v>7385789.7676736638</v>
      </c>
      <c r="P71" s="504">
        <f>+P70+O71</f>
        <v>-6504585.1463088319</v>
      </c>
      <c r="Q71" s="515"/>
      <c r="R71" s="503">
        <f>'SEF-3 p 4 Bands'!P70</f>
        <v>3890374.9139824957</v>
      </c>
      <c r="S71" s="504">
        <f>R71+S70</f>
        <v>0</v>
      </c>
      <c r="T71" s="147">
        <f t="shared" si="50"/>
        <v>11276164.681656159</v>
      </c>
      <c r="U71" s="552">
        <f>P71+S71</f>
        <v>-6504585.1463088319</v>
      </c>
      <c r="V71" s="537">
        <f>'SEF-3 p 5 Interest'!N95+'SEF-3 p 5 Interest'!N96</f>
        <v>7013.72</v>
      </c>
      <c r="W71" s="504">
        <f>+W70+V71</f>
        <v>32342.130000000005</v>
      </c>
      <c r="X71" s="147">
        <f t="shared" si="51"/>
        <v>3897388.6339824959</v>
      </c>
      <c r="Y71" s="541">
        <f>+X71+Y70</f>
        <v>32342.130000000354</v>
      </c>
      <c r="Z71" s="543"/>
      <c r="AA71" s="147"/>
      <c r="AB71" s="479"/>
      <c r="AC71" s="142"/>
    </row>
    <row r="72" spans="1:29" s="46" customFormat="1" ht="13.15" hidden="1" customHeight="1" outlineLevel="1" x14ac:dyDescent="0.2">
      <c r="A72" s="141">
        <v>5</v>
      </c>
      <c r="B72" s="527">
        <v>39022</v>
      </c>
      <c r="C72" s="540"/>
      <c r="D72" s="537">
        <v>111200870.78312197</v>
      </c>
      <c r="E72" s="541">
        <f>+E71+D72</f>
        <v>469162001.27560985</v>
      </c>
      <c r="F72" s="479">
        <v>112283251.710435</v>
      </c>
      <c r="G72" s="541">
        <f>+G71+F72</f>
        <v>476750891.3239789</v>
      </c>
      <c r="H72" s="479">
        <f t="shared" si="48"/>
        <v>-1082380.9273130298</v>
      </c>
      <c r="I72" s="541">
        <f t="shared" si="48"/>
        <v>-7588890.04836905</v>
      </c>
      <c r="J72" s="479">
        <v>320.06004020641558</v>
      </c>
      <c r="K72" s="479">
        <f>+K71+J72</f>
        <v>2244.0347873026039</v>
      </c>
      <c r="L72" s="537">
        <f t="shared" si="49"/>
        <v>-1082060.8672728234</v>
      </c>
      <c r="M72" s="147">
        <f>M71+L72</f>
        <v>-7586646.0135816569</v>
      </c>
      <c r="N72" s="553"/>
      <c r="O72" s="537">
        <f>'SEF-3 p 4 Bands'!AF71</f>
        <v>-1082060.867272824</v>
      </c>
      <c r="P72" s="504">
        <f>+P71+O72</f>
        <v>-7586646.0135816559</v>
      </c>
      <c r="Q72" s="515"/>
      <c r="R72" s="503">
        <f>'SEF-3 p 4 Bands'!P71</f>
        <v>0</v>
      </c>
      <c r="S72" s="504">
        <f>R72+S71</f>
        <v>0</v>
      </c>
      <c r="T72" s="147">
        <f t="shared" si="50"/>
        <v>-1082060.867272824</v>
      </c>
      <c r="U72" s="552">
        <f>P72+S72</f>
        <v>-7586646.0135816559</v>
      </c>
      <c r="V72" s="537">
        <f>'SEF-3 p 5 Interest'!N97+'SEF-3 p 5 Interest'!N98</f>
        <v>32068.89</v>
      </c>
      <c r="W72" s="504">
        <f>+W71+V72</f>
        <v>64411.020000000004</v>
      </c>
      <c r="X72" s="147">
        <f t="shared" si="51"/>
        <v>32068.89</v>
      </c>
      <c r="Y72" s="504">
        <f>+X72+Y71</f>
        <v>64411.020000000353</v>
      </c>
      <c r="Z72" s="142"/>
      <c r="AA72" s="147"/>
      <c r="AB72" s="147"/>
      <c r="AC72" s="142"/>
    </row>
    <row r="73" spans="1:29" s="46" customFormat="1" ht="13.15" hidden="1" customHeight="1" outlineLevel="1" x14ac:dyDescent="0.2">
      <c r="A73" s="141">
        <v>5</v>
      </c>
      <c r="B73" s="527">
        <v>39052</v>
      </c>
      <c r="C73" s="540"/>
      <c r="D73" s="544">
        <v>127256333.91849095</v>
      </c>
      <c r="E73" s="526">
        <f>+E72+D73</f>
        <v>596418335.19410086</v>
      </c>
      <c r="F73" s="528">
        <v>120338675.52474301</v>
      </c>
      <c r="G73" s="526">
        <f>+G72+F73</f>
        <v>597089566.84872186</v>
      </c>
      <c r="H73" s="528">
        <f t="shared" si="48"/>
        <v>6917658.3937479407</v>
      </c>
      <c r="I73" s="526">
        <f t="shared" si="48"/>
        <v>-671231.65462100506</v>
      </c>
      <c r="J73" s="528">
        <v>-2045.5515870312229</v>
      </c>
      <c r="K73" s="526">
        <f>+K72+J73</f>
        <v>198.48320027138107</v>
      </c>
      <c r="L73" s="528">
        <f t="shared" si="49"/>
        <v>6915612.8421609094</v>
      </c>
      <c r="M73" s="509">
        <f>M72+L73</f>
        <v>-671033.17142074741</v>
      </c>
      <c r="N73" s="526"/>
      <c r="O73" s="544">
        <f>'SEF-3 p 4 Bands'!AF72</f>
        <v>6915612.8421609104</v>
      </c>
      <c r="P73" s="526">
        <f>+P72+O73</f>
        <v>-671033.17142074555</v>
      </c>
      <c r="Q73" s="533"/>
      <c r="R73" s="507">
        <f>'SEF-3 p 4 Bands'!P72</f>
        <v>0</v>
      </c>
      <c r="S73" s="508">
        <f>R73+S72</f>
        <v>0</v>
      </c>
      <c r="T73" s="509">
        <f t="shared" si="50"/>
        <v>6915612.8421609104</v>
      </c>
      <c r="U73" s="554">
        <f>P73+S73</f>
        <v>-671033.17142074555</v>
      </c>
      <c r="V73" s="544">
        <f>'SEF-3 p 5 Interest'!N99+'SEF-3 p 5 Interest'!N100</f>
        <v>33137.86</v>
      </c>
      <c r="W73" s="526">
        <f>+W72+V73</f>
        <v>97548.88</v>
      </c>
      <c r="X73" s="509">
        <f t="shared" si="51"/>
        <v>33137.86</v>
      </c>
      <c r="Y73" s="526">
        <f>+X73+Y72</f>
        <v>97548.880000000354</v>
      </c>
      <c r="Z73" s="540"/>
      <c r="AA73" s="147"/>
      <c r="AB73" s="479"/>
      <c r="AC73" s="142"/>
    </row>
    <row r="74" spans="1:29" s="46" customFormat="1" ht="13.15" hidden="1" customHeight="1" outlineLevel="1" x14ac:dyDescent="0.2">
      <c r="A74" s="545" t="s">
        <v>135</v>
      </c>
      <c r="B74" s="527"/>
      <c r="C74" s="540"/>
      <c r="D74" s="479"/>
      <c r="E74" s="479">
        <f>ROUND(E64+E73,0)</f>
        <v>4365954273</v>
      </c>
      <c r="F74" s="479"/>
      <c r="G74" s="479">
        <f>ROUND(G64+G73,0)</f>
        <v>4337642103</v>
      </c>
      <c r="H74" s="479"/>
      <c r="I74" s="479">
        <f>ROUND(I64+I73,0)</f>
        <v>28312170</v>
      </c>
      <c r="J74" s="479"/>
      <c r="K74" s="479">
        <f>ROUND(K64+K73,0)</f>
        <v>-21508</v>
      </c>
      <c r="L74" s="479"/>
      <c r="M74" s="147"/>
      <c r="N74" s="479">
        <f>ROUND(N64+M73,0)</f>
        <v>28290662</v>
      </c>
      <c r="O74" s="479"/>
      <c r="P74" s="479">
        <f>ROUND(P64+P73,0)</f>
        <v>23514999</v>
      </c>
      <c r="Q74" s="542"/>
      <c r="R74" s="147"/>
      <c r="S74" s="479">
        <f>ROUND(S64+S73,0)</f>
        <v>4775662</v>
      </c>
      <c r="T74" s="147"/>
      <c r="U74" s="479">
        <f>ROUND(U64+U73,0)</f>
        <v>28290661</v>
      </c>
      <c r="V74" s="479"/>
      <c r="W74" s="479">
        <f>ROUND(W64+W73,0)</f>
        <v>1108884</v>
      </c>
      <c r="X74" s="147"/>
      <c r="Y74" s="479">
        <f>ROUND(Y64+Y73,0)</f>
        <v>5884545</v>
      </c>
      <c r="Z74" s="540"/>
      <c r="AA74" s="147"/>
      <c r="AB74" s="479"/>
      <c r="AC74" s="142"/>
    </row>
    <row r="75" spans="1:29" s="46" customFormat="1" ht="13.15" hidden="1" customHeight="1" outlineLevel="1" x14ac:dyDescent="0.2">
      <c r="A75" s="141"/>
      <c r="B75" s="551"/>
      <c r="C75" s="540"/>
      <c r="D75" s="479"/>
      <c r="E75" s="479"/>
      <c r="F75" s="479"/>
      <c r="G75" s="479"/>
      <c r="H75" s="479"/>
      <c r="I75" s="479"/>
      <c r="J75" s="479"/>
      <c r="K75" s="479"/>
      <c r="L75" s="479"/>
      <c r="M75" s="147"/>
      <c r="N75" s="479"/>
      <c r="O75" s="479"/>
      <c r="P75" s="479"/>
      <c r="Q75" s="542"/>
      <c r="R75" s="147"/>
      <c r="S75" s="147"/>
      <c r="T75" s="147"/>
      <c r="U75" s="553"/>
      <c r="V75" s="479"/>
      <c r="W75" s="479"/>
      <c r="X75" s="147"/>
      <c r="Y75" s="479"/>
      <c r="Z75" s="540"/>
      <c r="AA75" s="147"/>
      <c r="AB75" s="479"/>
      <c r="AC75" s="142"/>
    </row>
    <row r="76" spans="1:29" s="46" customFormat="1" ht="13.15" hidden="1" customHeight="1" outlineLevel="1" thickBot="1" x14ac:dyDescent="0.25">
      <c r="A76" s="141"/>
      <c r="B76" s="551"/>
      <c r="C76" s="540"/>
      <c r="D76" s="479"/>
      <c r="E76" s="479"/>
      <c r="F76" s="479"/>
      <c r="G76" s="479"/>
      <c r="H76" s="479"/>
      <c r="I76" s="479"/>
      <c r="J76" s="479"/>
      <c r="K76" s="479"/>
      <c r="L76" s="479"/>
      <c r="M76" s="147"/>
      <c r="N76" s="479"/>
      <c r="O76" s="479"/>
      <c r="P76" s="479"/>
      <c r="Q76" s="542"/>
      <c r="R76" s="147"/>
      <c r="S76" s="147"/>
      <c r="T76" s="147"/>
      <c r="U76" s="553"/>
      <c r="V76" s="479"/>
      <c r="W76" s="479"/>
      <c r="X76" s="147"/>
      <c r="Y76" s="479"/>
      <c r="Z76" s="540"/>
      <c r="AA76" s="147"/>
      <c r="AB76" s="479"/>
      <c r="AC76" s="142"/>
    </row>
    <row r="77" spans="1:29" s="46" customFormat="1" ht="15.75" hidden="1" customHeight="1" outlineLevel="1" x14ac:dyDescent="0.25">
      <c r="A77" s="141"/>
      <c r="B77" s="551"/>
      <c r="C77" s="540"/>
      <c r="D77" s="639" t="s">
        <v>112</v>
      </c>
      <c r="E77" s="640"/>
      <c r="F77" s="639" t="s">
        <v>46</v>
      </c>
      <c r="G77" s="640"/>
      <c r="H77" s="639" t="s">
        <v>113</v>
      </c>
      <c r="I77" s="640"/>
      <c r="J77" s="639" t="s">
        <v>114</v>
      </c>
      <c r="K77" s="640"/>
      <c r="L77" s="639" t="s">
        <v>81</v>
      </c>
      <c r="M77" s="641"/>
      <c r="N77" s="640"/>
      <c r="O77" s="639" t="s">
        <v>115</v>
      </c>
      <c r="P77" s="640"/>
      <c r="Q77" s="546"/>
      <c r="R77" s="639" t="s">
        <v>116</v>
      </c>
      <c r="S77" s="640"/>
      <c r="T77" s="639" t="s">
        <v>94</v>
      </c>
      <c r="U77" s="640"/>
      <c r="V77" s="639" t="s">
        <v>117</v>
      </c>
      <c r="W77" s="640"/>
      <c r="X77" s="639" t="s">
        <v>118</v>
      </c>
      <c r="Y77" s="640"/>
      <c r="Z77" s="540"/>
      <c r="AA77" s="147"/>
      <c r="AB77" s="479"/>
      <c r="AC77" s="142"/>
    </row>
    <row r="78" spans="1:29" s="46" customFormat="1" ht="27" hidden="1" customHeight="1" outlineLevel="1" thickBot="1" x14ac:dyDescent="0.25">
      <c r="A78" s="174"/>
      <c r="B78" s="555"/>
      <c r="C78" s="540"/>
      <c r="D78" s="492" t="s">
        <v>112</v>
      </c>
      <c r="E78" s="488" t="s">
        <v>48</v>
      </c>
      <c r="F78" s="547" t="s">
        <v>46</v>
      </c>
      <c r="G78" s="488" t="s">
        <v>48</v>
      </c>
      <c r="H78" s="547" t="s">
        <v>134</v>
      </c>
      <c r="I78" s="488" t="s">
        <v>48</v>
      </c>
      <c r="J78" s="547" t="s">
        <v>121</v>
      </c>
      <c r="K78" s="488" t="s">
        <v>48</v>
      </c>
      <c r="L78" s="547" t="s">
        <v>121</v>
      </c>
      <c r="M78" s="489" t="s">
        <v>48</v>
      </c>
      <c r="N78" s="548"/>
      <c r="O78" s="487" t="s">
        <v>123</v>
      </c>
      <c r="P78" s="489" t="s">
        <v>136</v>
      </c>
      <c r="Q78" s="426"/>
      <c r="R78" s="547" t="s">
        <v>123</v>
      </c>
      <c r="S78" s="489" t="s">
        <v>136</v>
      </c>
      <c r="T78" s="547" t="s">
        <v>137</v>
      </c>
      <c r="U78" s="489" t="s">
        <v>136</v>
      </c>
      <c r="V78" s="547" t="s">
        <v>123</v>
      </c>
      <c r="W78" s="489" t="s">
        <v>136</v>
      </c>
      <c r="X78" s="547" t="s">
        <v>123</v>
      </c>
      <c r="Y78" s="488" t="s">
        <v>136</v>
      </c>
      <c r="Z78" s="543"/>
      <c r="AA78" s="147"/>
      <c r="AB78" s="479"/>
      <c r="AC78" s="142"/>
    </row>
    <row r="79" spans="1:29" s="46" customFormat="1" ht="12.75" hidden="1" customHeight="1" outlineLevel="1" x14ac:dyDescent="0.2">
      <c r="A79" s="141">
        <v>6</v>
      </c>
      <c r="B79" s="527">
        <v>39083</v>
      </c>
      <c r="C79" s="540"/>
      <c r="D79" s="534">
        <v>130313494.42938054</v>
      </c>
      <c r="E79" s="518">
        <f>D79</f>
        <v>130313494.42938054</v>
      </c>
      <c r="F79" s="556">
        <v>130173815.35710528</v>
      </c>
      <c r="G79" s="518">
        <f>F79</f>
        <v>130173815.35710528</v>
      </c>
      <c r="H79" s="534">
        <f t="shared" ref="H79:I82" si="52">D79-F79</f>
        <v>139679.07227525115</v>
      </c>
      <c r="I79" s="535">
        <f t="shared" si="52"/>
        <v>139679.07227525115</v>
      </c>
      <c r="J79" s="534">
        <v>-47.235857622261392</v>
      </c>
      <c r="K79" s="518">
        <f>J79</f>
        <v>-47.235857622261392</v>
      </c>
      <c r="L79" s="534">
        <f>H79+J79</f>
        <v>139631.83641762889</v>
      </c>
      <c r="M79" s="539">
        <f>L79</f>
        <v>139631.83641762889</v>
      </c>
      <c r="N79" s="535"/>
      <c r="O79" s="537">
        <f>'SEF-3 p 4 Bands'!AF74</f>
        <v>139631.83641763031</v>
      </c>
      <c r="P79" s="518">
        <f>O79</f>
        <v>139631.83641763031</v>
      </c>
      <c r="Q79" s="515"/>
      <c r="R79" s="503">
        <f>'SEF-3 p 4 Bands'!P74</f>
        <v>0</v>
      </c>
      <c r="S79" s="518">
        <f>R79</f>
        <v>0</v>
      </c>
      <c r="T79" s="556">
        <f t="shared" ref="T79:U83" si="53">O79+R79</f>
        <v>139631.83641763031</v>
      </c>
      <c r="U79" s="549">
        <f t="shared" si="53"/>
        <v>139631.83641763031</v>
      </c>
      <c r="V79" s="537">
        <f>'SEF-3 p 5 Interest'!N101+'SEF-3 p 5 Interest'!N102</f>
        <v>33462.339999999997</v>
      </c>
      <c r="W79" s="518">
        <f>V79</f>
        <v>33462.339999999997</v>
      </c>
      <c r="X79" s="556">
        <f>R79+V79</f>
        <v>33462.339999999997</v>
      </c>
      <c r="Y79" s="535">
        <f>X79</f>
        <v>33462.339999999997</v>
      </c>
      <c r="Z79" s="543"/>
      <c r="AA79" s="147"/>
      <c r="AB79" s="479"/>
      <c r="AC79" s="142"/>
    </row>
    <row r="80" spans="1:29" s="46" customFormat="1" ht="12.75" hidden="1" customHeight="1" outlineLevel="1" x14ac:dyDescent="0.2">
      <c r="A80" s="141">
        <v>6</v>
      </c>
      <c r="B80" s="527">
        <v>39114</v>
      </c>
      <c r="C80" s="540"/>
      <c r="D80" s="537">
        <v>117609944.15898828</v>
      </c>
      <c r="E80" s="504">
        <f>E79+D80</f>
        <v>247923438.58836883</v>
      </c>
      <c r="F80" s="503">
        <v>105725084.986692</v>
      </c>
      <c r="G80" s="504">
        <f t="shared" ref="G80:G90" si="54">G79+F80</f>
        <v>235898900.34379727</v>
      </c>
      <c r="H80" s="537">
        <f t="shared" si="52"/>
        <v>11884859.172296286</v>
      </c>
      <c r="I80" s="541">
        <f t="shared" si="52"/>
        <v>12024538.244571567</v>
      </c>
      <c r="J80" s="537">
        <v>-4337.9735978879035</v>
      </c>
      <c r="K80" s="504">
        <f t="shared" ref="K80:K90" si="55">K79+J80</f>
        <v>-4385.2094555101648</v>
      </c>
      <c r="L80" s="537">
        <f>H80+J80</f>
        <v>11880521.198698398</v>
      </c>
      <c r="M80" s="147">
        <f>M79+L80</f>
        <v>12020153.035116026</v>
      </c>
      <c r="N80" s="541"/>
      <c r="O80" s="537">
        <f>'SEF-3 p 4 Bands'!AF75</f>
        <v>11880521.198698394</v>
      </c>
      <c r="P80" s="504">
        <f>P79+O80</f>
        <v>12020153.035116024</v>
      </c>
      <c r="Q80" s="515"/>
      <c r="R80" s="503">
        <f>'SEF-3 p 4 Bands'!P75</f>
        <v>0</v>
      </c>
      <c r="S80" s="504">
        <f t="shared" ref="S80:S90" si="56">R80+S79</f>
        <v>0</v>
      </c>
      <c r="T80" s="503">
        <f t="shared" si="53"/>
        <v>11880521.198698394</v>
      </c>
      <c r="U80" s="552">
        <f t="shared" si="53"/>
        <v>12020153.035116024</v>
      </c>
      <c r="V80" s="537">
        <f>'SEF-3 p 5 Interest'!N103+'SEF-3 p 5 Interest'!N104</f>
        <v>30224.05</v>
      </c>
      <c r="W80" s="504">
        <f t="shared" ref="W80:W90" si="57">W79+V80</f>
        <v>63686.39</v>
      </c>
      <c r="X80" s="503">
        <f>R80+V80</f>
        <v>30224.05</v>
      </c>
      <c r="Y80" s="541">
        <f t="shared" ref="Y80:Y90" si="58">X80+Y79</f>
        <v>63686.39</v>
      </c>
      <c r="Z80" s="543"/>
      <c r="AA80" s="147"/>
      <c r="AB80" s="479"/>
      <c r="AC80" s="142"/>
    </row>
    <row r="81" spans="1:29" s="46" customFormat="1" ht="13.15" hidden="1" customHeight="1" outlineLevel="1" x14ac:dyDescent="0.2">
      <c r="A81" s="141">
        <v>6</v>
      </c>
      <c r="B81" s="527">
        <v>39142</v>
      </c>
      <c r="C81" s="540"/>
      <c r="D81" s="537">
        <v>108842911.15898828</v>
      </c>
      <c r="E81" s="504">
        <f>E80+D81</f>
        <v>356766349.74735713</v>
      </c>
      <c r="F81" s="503">
        <v>108271541.58091399</v>
      </c>
      <c r="G81" s="504">
        <f t="shared" si="54"/>
        <v>344170441.92471123</v>
      </c>
      <c r="H81" s="537">
        <f t="shared" si="52"/>
        <v>571369.57807429135</v>
      </c>
      <c r="I81" s="541">
        <f t="shared" si="52"/>
        <v>12595907.822645903</v>
      </c>
      <c r="J81" s="537">
        <v>-208.54989599704277</v>
      </c>
      <c r="K81" s="504">
        <f t="shared" si="55"/>
        <v>-4593.7593515072076</v>
      </c>
      <c r="L81" s="537">
        <f>H81+J81</f>
        <v>571161.02817829431</v>
      </c>
      <c r="M81" s="147">
        <f>M80+L81</f>
        <v>12591314.063294321</v>
      </c>
      <c r="N81" s="541"/>
      <c r="O81" s="537">
        <f>'SEF-3 p 4 Bands'!AF76</f>
        <v>571161.02817829698</v>
      </c>
      <c r="P81" s="504">
        <f>P80+O81</f>
        <v>12591314.063294321</v>
      </c>
      <c r="Q81" s="515"/>
      <c r="R81" s="503">
        <f>'SEF-3 p 4 Bands'!P76</f>
        <v>0</v>
      </c>
      <c r="S81" s="504">
        <f t="shared" si="56"/>
        <v>0</v>
      </c>
      <c r="T81" s="503">
        <f t="shared" si="53"/>
        <v>571161.02817829698</v>
      </c>
      <c r="U81" s="552">
        <f t="shared" si="53"/>
        <v>12591314.063294321</v>
      </c>
      <c r="V81" s="537">
        <f>'SEF-3 p 5 Interest'!N105+'SEF-3 p 5 Interest'!N106</f>
        <v>33462.339999999997</v>
      </c>
      <c r="W81" s="504">
        <f t="shared" si="57"/>
        <v>97148.73</v>
      </c>
      <c r="X81" s="503">
        <f>R81+V81</f>
        <v>33462.339999999997</v>
      </c>
      <c r="Y81" s="541">
        <f t="shared" si="58"/>
        <v>97148.73</v>
      </c>
      <c r="Z81" s="543"/>
      <c r="AA81" s="147"/>
      <c r="AB81" s="479"/>
      <c r="AC81" s="142"/>
    </row>
    <row r="82" spans="1:29" s="46" customFormat="1" ht="13.15" hidden="1" customHeight="1" outlineLevel="1" x14ac:dyDescent="0.2">
      <c r="A82" s="141">
        <v>6</v>
      </c>
      <c r="B82" s="527">
        <v>39173</v>
      </c>
      <c r="C82" s="540"/>
      <c r="D82" s="537">
        <v>80844751.448988289</v>
      </c>
      <c r="E82" s="504">
        <f>E81+D82</f>
        <v>437611101.19634545</v>
      </c>
      <c r="F82" s="503">
        <v>96523696.999697998</v>
      </c>
      <c r="G82" s="504">
        <f t="shared" si="54"/>
        <v>440694138.92440921</v>
      </c>
      <c r="H82" s="537">
        <f t="shared" si="52"/>
        <v>-15678945.55070971</v>
      </c>
      <c r="I82" s="541">
        <f t="shared" si="52"/>
        <v>-3083037.7280637622</v>
      </c>
      <c r="J82" s="537">
        <v>5722.8151260074228</v>
      </c>
      <c r="K82" s="504">
        <f t="shared" si="55"/>
        <v>1129.0557745002152</v>
      </c>
      <c r="L82" s="537">
        <f>H82+J82</f>
        <v>-15673222.735583702</v>
      </c>
      <c r="M82" s="147">
        <f>M81+L82</f>
        <v>-3081908.6722893808</v>
      </c>
      <c r="N82" s="541"/>
      <c r="O82" s="537">
        <f>'SEF-3 p 4 Bands'!AF77</f>
        <v>-15673222.7355837</v>
      </c>
      <c r="P82" s="504">
        <f>P81+O82</f>
        <v>-3081908.6722893789</v>
      </c>
      <c r="Q82" s="515"/>
      <c r="R82" s="503">
        <f>'SEF-3 p 4 Bands'!P77</f>
        <v>0</v>
      </c>
      <c r="S82" s="504">
        <f t="shared" si="56"/>
        <v>0</v>
      </c>
      <c r="T82" s="503">
        <f t="shared" si="53"/>
        <v>-15673222.7355837</v>
      </c>
      <c r="U82" s="552">
        <f t="shared" si="53"/>
        <v>-3081908.6722893789</v>
      </c>
      <c r="V82" s="537">
        <f>'SEF-3 p 5 Interest'!N107+'SEF-3 p 5 Interest'!N108</f>
        <v>32382.91</v>
      </c>
      <c r="W82" s="504">
        <f t="shared" si="57"/>
        <v>129531.64</v>
      </c>
      <c r="X82" s="503">
        <f>R82+V82</f>
        <v>32382.91</v>
      </c>
      <c r="Y82" s="541">
        <f t="shared" si="58"/>
        <v>129531.64</v>
      </c>
      <c r="Z82" s="543"/>
      <c r="AA82" s="147"/>
      <c r="AB82" s="479"/>
      <c r="AC82" s="142"/>
    </row>
    <row r="83" spans="1:29" s="46" customFormat="1" ht="13.15" hidden="1" customHeight="1" outlineLevel="1" x14ac:dyDescent="0.2">
      <c r="A83" s="141">
        <v>6</v>
      </c>
      <c r="B83" s="527">
        <v>39203</v>
      </c>
      <c r="C83" s="540"/>
      <c r="D83" s="537">
        <v>73163799.158988282</v>
      </c>
      <c r="E83" s="504">
        <f>E82+D83</f>
        <v>510774900.35533375</v>
      </c>
      <c r="F83" s="503">
        <v>91051297.410127997</v>
      </c>
      <c r="G83" s="504">
        <f t="shared" si="54"/>
        <v>531745436.33453721</v>
      </c>
      <c r="H83" s="537">
        <f>D83-F83-1</f>
        <v>-17887499.251139715</v>
      </c>
      <c r="I83" s="541">
        <f>E83-G83</f>
        <v>-20970535.979203463</v>
      </c>
      <c r="J83" s="537">
        <v>6528.9372266642749</v>
      </c>
      <c r="K83" s="504">
        <f t="shared" si="55"/>
        <v>7657.9930011644901</v>
      </c>
      <c r="L83" s="537">
        <f>H83+J83+1</f>
        <v>-17880969.313913051</v>
      </c>
      <c r="M83" s="147">
        <f>M82+L83-1</f>
        <v>-20962878.986202434</v>
      </c>
      <c r="N83" s="541"/>
      <c r="O83" s="537">
        <f>'SEF-3 p 4 Bands'!AF78</f>
        <v>-17399530.320811838</v>
      </c>
      <c r="P83" s="504">
        <f>P82+O83-0.5</f>
        <v>-20481439.493101217</v>
      </c>
      <c r="Q83" s="515"/>
      <c r="R83" s="503">
        <f>'SEF-3 p 4 Bands'!P78</f>
        <v>-481438.99310121685</v>
      </c>
      <c r="S83" s="504">
        <f t="shared" si="56"/>
        <v>-481438.99310121685</v>
      </c>
      <c r="T83" s="503">
        <f t="shared" si="53"/>
        <v>-17880969.313913055</v>
      </c>
      <c r="U83" s="552">
        <f t="shared" si="53"/>
        <v>-20962878.486202434</v>
      </c>
      <c r="V83" s="537">
        <f>'SEF-3 p 5 Interest'!N109+'SEF-3 p 5 Interest'!N110</f>
        <v>33353.519999999997</v>
      </c>
      <c r="W83" s="504">
        <f t="shared" si="57"/>
        <v>162885.16</v>
      </c>
      <c r="X83" s="503">
        <f>R83+V83</f>
        <v>-448085.47310121683</v>
      </c>
      <c r="Y83" s="541">
        <f t="shared" si="58"/>
        <v>-318553.83310121682</v>
      </c>
      <c r="Z83" s="543"/>
      <c r="AA83" s="147"/>
      <c r="AB83" s="479"/>
      <c r="AC83" s="142"/>
    </row>
    <row r="84" spans="1:29" s="46" customFormat="1" ht="13.15" hidden="1" customHeight="1" outlineLevel="1" x14ac:dyDescent="0.2">
      <c r="A84" s="141">
        <v>6</v>
      </c>
      <c r="B84" s="527">
        <v>39234</v>
      </c>
      <c r="C84" s="540"/>
      <c r="D84" s="537">
        <v>79290450.158988282</v>
      </c>
      <c r="E84" s="504">
        <f>E83+D84-1</f>
        <v>590065349.51432204</v>
      </c>
      <c r="F84" s="503">
        <v>86418506.235539004</v>
      </c>
      <c r="G84" s="504">
        <f t="shared" si="54"/>
        <v>618163942.57007623</v>
      </c>
      <c r="H84" s="537">
        <f t="shared" ref="H84:H90" si="59">D84-F84</f>
        <v>-7128056.0765507221</v>
      </c>
      <c r="I84" s="541">
        <f>E84-G84</f>
        <v>-28098593.055754185</v>
      </c>
      <c r="J84" s="537">
        <v>2601.7404679404572</v>
      </c>
      <c r="K84" s="504">
        <f t="shared" si="55"/>
        <v>10259.733469104947</v>
      </c>
      <c r="L84" s="537">
        <f t="shared" ref="L84:L90" si="60">H84+J84</f>
        <v>-7125454.3360827817</v>
      </c>
      <c r="M84" s="147">
        <f>M83+L84+1</f>
        <v>-28088332.322285216</v>
      </c>
      <c r="N84" s="541"/>
      <c r="O84" s="537">
        <f>'SEF-3 p 4 Bands'!AF79</f>
        <v>-3562727.1680413932</v>
      </c>
      <c r="P84" s="504">
        <f t="shared" ref="P84:P90" si="61">P83+O84</f>
        <v>-24044166.66114261</v>
      </c>
      <c r="Q84" s="515"/>
      <c r="R84" s="503">
        <f>'SEF-3 p 4 Bands'!P79-1</f>
        <v>-3562728.1680413913</v>
      </c>
      <c r="S84" s="504">
        <f t="shared" si="56"/>
        <v>-4044167.1611426082</v>
      </c>
      <c r="T84" s="503">
        <f>O84+R84+1</f>
        <v>-7125454.3360827845</v>
      </c>
      <c r="U84" s="552">
        <f>P84+S84+1</f>
        <v>-28088332.82228522</v>
      </c>
      <c r="V84" s="537">
        <f>'SEF-3 p 5 Interest'!N111+'SEF-3 p 5 Interest'!N112</f>
        <v>28313.09</v>
      </c>
      <c r="W84" s="504">
        <f t="shared" si="57"/>
        <v>191198.25</v>
      </c>
      <c r="X84" s="503">
        <f>R84+V84+1</f>
        <v>-3534414.0780413914</v>
      </c>
      <c r="Y84" s="541">
        <f t="shared" si="58"/>
        <v>-3852967.9111426082</v>
      </c>
      <c r="Z84" s="543"/>
      <c r="AA84" s="147"/>
      <c r="AB84" s="479"/>
      <c r="AC84" s="142"/>
    </row>
    <row r="85" spans="1:29" s="46" customFormat="1" ht="13.15" hidden="1" customHeight="1" outlineLevel="1" x14ac:dyDescent="0.2">
      <c r="A85" s="141">
        <v>6</v>
      </c>
      <c r="B85" s="527">
        <v>39264</v>
      </c>
      <c r="C85" s="540"/>
      <c r="D85" s="537">
        <v>76518472.858988285</v>
      </c>
      <c r="E85" s="504">
        <f>E84+D85+1</f>
        <v>666583823.37331033</v>
      </c>
      <c r="F85" s="503">
        <v>91349133.063465998</v>
      </c>
      <c r="G85" s="504">
        <f t="shared" si="54"/>
        <v>709513075.63354218</v>
      </c>
      <c r="H85" s="537">
        <f t="shared" si="59"/>
        <v>-14830660.204477713</v>
      </c>
      <c r="I85" s="541">
        <f>E85-G85-1</f>
        <v>-42929253.260231853</v>
      </c>
      <c r="J85" s="537">
        <v>5413.1909746341407</v>
      </c>
      <c r="K85" s="504">
        <f t="shared" si="55"/>
        <v>15672.924443739088</v>
      </c>
      <c r="L85" s="537">
        <f t="shared" si="60"/>
        <v>-14825247.013503078</v>
      </c>
      <c r="M85" s="147">
        <f>M84+L85-1</f>
        <v>-42913580.335788295</v>
      </c>
      <c r="N85" s="541"/>
      <c r="O85" s="537">
        <f>'SEF-3 p 4 Bands'!AF80+1</f>
        <v>-6247190.7724362202</v>
      </c>
      <c r="P85" s="504">
        <f t="shared" si="61"/>
        <v>-30291357.43357883</v>
      </c>
      <c r="Q85" s="515"/>
      <c r="R85" s="503">
        <f>'SEF-3 p 4 Bands'!P80</f>
        <v>-8578055.2410668563</v>
      </c>
      <c r="S85" s="504">
        <f t="shared" si="56"/>
        <v>-12622222.402209464</v>
      </c>
      <c r="T85" s="503">
        <f>O85+R85-1</f>
        <v>-14825247.013503077</v>
      </c>
      <c r="U85" s="552">
        <f t="shared" ref="U85:U90" si="62">P85+S85</f>
        <v>-42913579.835788295</v>
      </c>
      <c r="V85" s="537">
        <f>'SEF-3 p 5 Interest'!N113+'SEF-3 p 5 Interest'!N114</f>
        <v>3186.6000000000004</v>
      </c>
      <c r="W85" s="504">
        <f t="shared" si="57"/>
        <v>194384.85</v>
      </c>
      <c r="X85" s="503">
        <f t="shared" ref="X85:X90" si="63">R85+V85</f>
        <v>-8574868.6410668567</v>
      </c>
      <c r="Y85" s="541">
        <f t="shared" si="58"/>
        <v>-12427836.552209465</v>
      </c>
      <c r="Z85" s="543"/>
      <c r="AA85" s="147"/>
      <c r="AB85" s="479"/>
      <c r="AC85" s="142"/>
    </row>
    <row r="86" spans="1:29" s="46" customFormat="1" ht="13.15" hidden="1" customHeight="1" outlineLevel="1" x14ac:dyDescent="0.2">
      <c r="A86" s="141">
        <v>6</v>
      </c>
      <c r="B86" s="527">
        <v>39295</v>
      </c>
      <c r="C86" s="540"/>
      <c r="D86" s="537">
        <v>86187490.158988282</v>
      </c>
      <c r="E86" s="504">
        <f>E85+D86</f>
        <v>752771313.53229856</v>
      </c>
      <c r="F86" s="503">
        <v>89646970.004784003</v>
      </c>
      <c r="G86" s="504">
        <f t="shared" si="54"/>
        <v>799160045.63832617</v>
      </c>
      <c r="H86" s="537">
        <f t="shared" si="59"/>
        <v>-3459479.8457957208</v>
      </c>
      <c r="I86" s="541">
        <f>E86-G86</f>
        <v>-46388732.106027603</v>
      </c>
      <c r="J86" s="537">
        <v>1262.7101437151432</v>
      </c>
      <c r="K86" s="504">
        <f t="shared" si="55"/>
        <v>16935.634587454231</v>
      </c>
      <c r="L86" s="537">
        <f t="shared" si="60"/>
        <v>-3458217.1356520057</v>
      </c>
      <c r="M86" s="147">
        <f>M85+L86</f>
        <v>-46371797.4714403</v>
      </c>
      <c r="N86" s="541"/>
      <c r="O86" s="537">
        <f>'SEF-3 p 4 Bands'!AF81</f>
        <v>-345821.71356520057</v>
      </c>
      <c r="P86" s="504">
        <f t="shared" si="61"/>
        <v>-30637179.147144031</v>
      </c>
      <c r="Q86" s="515"/>
      <c r="R86" s="503">
        <f>'SEF-3 p 4 Bands'!P81</f>
        <v>-3112395.4220868051</v>
      </c>
      <c r="S86" s="504">
        <f t="shared" si="56"/>
        <v>-15734617.82429627</v>
      </c>
      <c r="T86" s="503">
        <f>O86+R86</f>
        <v>-3458217.1356520057</v>
      </c>
      <c r="U86" s="552">
        <f t="shared" si="62"/>
        <v>-46371796.9714403</v>
      </c>
      <c r="V86" s="537">
        <f>'SEF-3 p 5 Interest'!N115+'SEF-3 p 5 Interest'!N116</f>
        <v>-55683.149999999994</v>
      </c>
      <c r="W86" s="504">
        <f t="shared" si="57"/>
        <v>138701.70000000001</v>
      </c>
      <c r="X86" s="503">
        <f t="shared" si="63"/>
        <v>-3168078.572086805</v>
      </c>
      <c r="Y86" s="541">
        <f t="shared" si="58"/>
        <v>-15595915.12429627</v>
      </c>
      <c r="Z86" s="543"/>
      <c r="AA86" s="147"/>
      <c r="AB86" s="479"/>
      <c r="AC86" s="142"/>
    </row>
    <row r="87" spans="1:29" s="46" customFormat="1" ht="13.15" hidden="1" customHeight="1" outlineLevel="1" x14ac:dyDescent="0.2">
      <c r="A87" s="141">
        <v>6</v>
      </c>
      <c r="B87" s="527">
        <v>39326</v>
      </c>
      <c r="C87" s="540"/>
      <c r="D87" s="537">
        <v>95038223.271449581</v>
      </c>
      <c r="E87" s="504">
        <f>E86+D87</f>
        <v>847809536.80374813</v>
      </c>
      <c r="F87" s="503">
        <v>93144340.043624997</v>
      </c>
      <c r="G87" s="504">
        <f t="shared" si="54"/>
        <v>892304385.68195117</v>
      </c>
      <c r="H87" s="537">
        <f t="shared" si="59"/>
        <v>1893883.2278245836</v>
      </c>
      <c r="I87" s="541">
        <f>E87-G87</f>
        <v>-44494848.878203034</v>
      </c>
      <c r="J87" s="537">
        <v>-672.32854587770998</v>
      </c>
      <c r="K87" s="504">
        <f t="shared" si="55"/>
        <v>16263.306041576521</v>
      </c>
      <c r="L87" s="537">
        <f t="shared" si="60"/>
        <v>1893210.8992787059</v>
      </c>
      <c r="M87" s="147">
        <f>M86+L87</f>
        <v>-44478586.572161593</v>
      </c>
      <c r="N87" s="541"/>
      <c r="O87" s="537">
        <f>'SEF-3 p 4 Bands'!AF82</f>
        <v>189321.08992787078</v>
      </c>
      <c r="P87" s="504">
        <f t="shared" si="61"/>
        <v>-30447858.05721616</v>
      </c>
      <c r="Q87" s="515"/>
      <c r="R87" s="503">
        <f>'SEF-3 p 4 Bands'!P82</f>
        <v>1703889.809350837</v>
      </c>
      <c r="S87" s="504">
        <f t="shared" si="56"/>
        <v>-14030728.014945433</v>
      </c>
      <c r="T87" s="503">
        <f>O87+R87</f>
        <v>1893210.8992787078</v>
      </c>
      <c r="U87" s="552">
        <f t="shared" si="62"/>
        <v>-44478586.072161593</v>
      </c>
      <c r="V87" s="537">
        <f>'SEF-3 p 5 Interest'!N117+'SEF-3 p 5 Interest'!N118</f>
        <v>-73925.599999999991</v>
      </c>
      <c r="W87" s="504">
        <f t="shared" si="57"/>
        <v>64776.10000000002</v>
      </c>
      <c r="X87" s="503">
        <f t="shared" si="63"/>
        <v>1629964.2093508369</v>
      </c>
      <c r="Y87" s="541">
        <f t="shared" si="58"/>
        <v>-13965950.914945433</v>
      </c>
      <c r="Z87" s="543"/>
      <c r="AA87" s="147"/>
      <c r="AB87" s="479"/>
      <c r="AC87" s="142"/>
    </row>
    <row r="88" spans="1:29" s="46" customFormat="1" ht="13.15" hidden="1" customHeight="1" outlineLevel="1" x14ac:dyDescent="0.2">
      <c r="A88" s="141">
        <v>6</v>
      </c>
      <c r="B88" s="527">
        <v>39356</v>
      </c>
      <c r="C88" s="540"/>
      <c r="D88" s="537">
        <v>111900399.27144958</v>
      </c>
      <c r="E88" s="504">
        <f>E87+D88</f>
        <v>959709936.0751977</v>
      </c>
      <c r="F88" s="503">
        <v>107522297.84328499</v>
      </c>
      <c r="G88" s="504">
        <f t="shared" si="54"/>
        <v>999826683.52523613</v>
      </c>
      <c r="H88" s="537">
        <f t="shared" si="59"/>
        <v>4378101.4281645864</v>
      </c>
      <c r="I88" s="541">
        <f>E88-G88</f>
        <v>-40116747.450038433</v>
      </c>
      <c r="J88" s="537">
        <v>-1554.2260069986805</v>
      </c>
      <c r="K88" s="504">
        <f t="shared" si="55"/>
        <v>14709.080034577841</v>
      </c>
      <c r="L88" s="537">
        <f t="shared" si="60"/>
        <v>4376547.2021575877</v>
      </c>
      <c r="M88" s="147">
        <f>M87+L88</f>
        <v>-40102039.370004006</v>
      </c>
      <c r="N88" s="541"/>
      <c r="O88" s="537">
        <f>'SEF-3 p 4 Bands'!AF83</f>
        <v>437654.72021576017</v>
      </c>
      <c r="P88" s="504">
        <f t="shared" si="61"/>
        <v>-30010203.3370004</v>
      </c>
      <c r="Q88" s="515"/>
      <c r="R88" s="503">
        <f>'SEF-3 p 4 Bands'!P83</f>
        <v>3938892.4819418266</v>
      </c>
      <c r="S88" s="504">
        <f t="shared" si="56"/>
        <v>-10091835.533003606</v>
      </c>
      <c r="T88" s="503">
        <f>O88+R88</f>
        <v>4376547.2021575868</v>
      </c>
      <c r="U88" s="552">
        <f t="shared" si="62"/>
        <v>-40102038.870004006</v>
      </c>
      <c r="V88" s="537">
        <f>'SEF-3 p 5 Interest'!N119+'SEF-3 p 5 Interest'!N120</f>
        <v>-63958.559999999998</v>
      </c>
      <c r="W88" s="504">
        <f t="shared" si="57"/>
        <v>817.5400000000227</v>
      </c>
      <c r="X88" s="503">
        <f t="shared" si="63"/>
        <v>3874933.9219418266</v>
      </c>
      <c r="Y88" s="541">
        <f t="shared" si="58"/>
        <v>-10091016.993003607</v>
      </c>
      <c r="Z88" s="543"/>
      <c r="AA88" s="147"/>
      <c r="AB88" s="479"/>
      <c r="AC88" s="142"/>
    </row>
    <row r="89" spans="1:29" s="46" customFormat="1" ht="13.15" hidden="1" customHeight="1" outlineLevel="1" x14ac:dyDescent="0.2">
      <c r="A89" s="141">
        <v>6</v>
      </c>
      <c r="B89" s="527">
        <v>39387</v>
      </c>
      <c r="C89" s="540"/>
      <c r="D89" s="537">
        <v>121527866.27144958</v>
      </c>
      <c r="E89" s="504">
        <f>E88+D89</f>
        <v>1081237802.3466473</v>
      </c>
      <c r="F89" s="503">
        <v>117673983.186149</v>
      </c>
      <c r="G89" s="504">
        <f t="shared" si="54"/>
        <v>1117500666.7113853</v>
      </c>
      <c r="H89" s="537">
        <f t="shared" si="59"/>
        <v>3853883.0853005797</v>
      </c>
      <c r="I89" s="541">
        <f>E89-G89</f>
        <v>-36262864.364737988</v>
      </c>
      <c r="J89" s="537">
        <v>-1368.1284952815622</v>
      </c>
      <c r="K89" s="504">
        <f t="shared" si="55"/>
        <v>13340.951539296278</v>
      </c>
      <c r="L89" s="537">
        <f t="shared" si="60"/>
        <v>3852514.9568052981</v>
      </c>
      <c r="M89" s="147">
        <f>M88+L89</f>
        <v>-36249524.413198709</v>
      </c>
      <c r="N89" s="541"/>
      <c r="O89" s="537">
        <f>'SEF-3 p 4 Bands'!AF84</f>
        <v>1885442.1304010451</v>
      </c>
      <c r="P89" s="504">
        <f t="shared" si="61"/>
        <v>-28124761.206599355</v>
      </c>
      <c r="Q89" s="515"/>
      <c r="R89" s="503">
        <f>'SEF-3 p 4 Bands'!P84</f>
        <v>1967072.8264042512</v>
      </c>
      <c r="S89" s="504">
        <f t="shared" si="56"/>
        <v>-8124762.7065993547</v>
      </c>
      <c r="T89" s="503">
        <f>O89+R89</f>
        <v>3852514.9568052962</v>
      </c>
      <c r="U89" s="552">
        <f t="shared" si="62"/>
        <v>-36249523.913198709</v>
      </c>
      <c r="V89" s="537">
        <f>'SEF-3 p 5 Interest'!N121+'SEF-3 p 5 Interest'!N122</f>
        <v>-35603.42</v>
      </c>
      <c r="W89" s="504">
        <f t="shared" si="57"/>
        <v>-34785.879999999976</v>
      </c>
      <c r="X89" s="503">
        <f t="shared" si="63"/>
        <v>1931469.4064042512</v>
      </c>
      <c r="Y89" s="541">
        <f t="shared" si="58"/>
        <v>-8159547.5865993556</v>
      </c>
      <c r="Z89" s="543"/>
      <c r="AA89" s="147"/>
      <c r="AB89" s="479"/>
      <c r="AC89" s="142"/>
    </row>
    <row r="90" spans="1:29" s="46" customFormat="1" ht="13.15" hidden="1" customHeight="1" outlineLevel="1" x14ac:dyDescent="0.2">
      <c r="A90" s="141">
        <v>6</v>
      </c>
      <c r="B90" s="527">
        <v>39417</v>
      </c>
      <c r="C90" s="540"/>
      <c r="D90" s="544">
        <v>141627517.2714496</v>
      </c>
      <c r="E90" s="508">
        <f>E89+D90</f>
        <v>1222865319.6180968</v>
      </c>
      <c r="F90" s="507">
        <v>135588520.505945</v>
      </c>
      <c r="G90" s="508">
        <f t="shared" si="54"/>
        <v>1253089187.2173302</v>
      </c>
      <c r="H90" s="544">
        <f t="shared" si="59"/>
        <v>6038996.7655045986</v>
      </c>
      <c r="I90" s="526">
        <f>E90-G90</f>
        <v>-30223867.599233389</v>
      </c>
      <c r="J90" s="544">
        <v>-2143.8438517544419</v>
      </c>
      <c r="K90" s="508">
        <f t="shared" si="55"/>
        <v>11197.107687541837</v>
      </c>
      <c r="L90" s="544">
        <f t="shared" si="60"/>
        <v>6036852.9216528442</v>
      </c>
      <c r="M90" s="509">
        <f>M89+L90</f>
        <v>-30212671.491545863</v>
      </c>
      <c r="N90" s="526"/>
      <c r="O90" s="544">
        <f>'SEF-3 p 4 Bands'!AF85</f>
        <v>3018426.460826423</v>
      </c>
      <c r="P90" s="508">
        <f t="shared" si="61"/>
        <v>-25106334.745772932</v>
      </c>
      <c r="Q90" s="510"/>
      <c r="R90" s="507">
        <f>'SEF-3 p 4 Bands'!P85</f>
        <v>3018426.460826423</v>
      </c>
      <c r="S90" s="508">
        <f t="shared" si="56"/>
        <v>-5106336.2457729317</v>
      </c>
      <c r="T90" s="507">
        <f>O90+R90</f>
        <v>6036852.921652846</v>
      </c>
      <c r="U90" s="554">
        <f t="shared" si="62"/>
        <v>-30212670.991545863</v>
      </c>
      <c r="V90" s="544">
        <f>'SEF-3 p 5 Interest'!N123+'SEF-3 p 5 Interest'!N124</f>
        <v>-22784.400000000001</v>
      </c>
      <c r="W90" s="508">
        <f t="shared" si="57"/>
        <v>-57570.279999999977</v>
      </c>
      <c r="X90" s="507">
        <f t="shared" si="63"/>
        <v>2995642.0608264231</v>
      </c>
      <c r="Y90" s="526">
        <f t="shared" si="58"/>
        <v>-5163905.5257729329</v>
      </c>
      <c r="Z90" s="543"/>
      <c r="AA90" s="147"/>
      <c r="AB90" s="479"/>
      <c r="AC90" s="142"/>
    </row>
    <row r="91" spans="1:29" s="46" customFormat="1" ht="13.15" hidden="1" customHeight="1" outlineLevel="1" x14ac:dyDescent="0.2">
      <c r="A91" s="141"/>
      <c r="B91" s="527"/>
      <c r="C91" s="540"/>
      <c r="D91" s="479"/>
      <c r="E91" s="147"/>
      <c r="F91" s="147"/>
      <c r="G91" s="147"/>
      <c r="H91" s="479"/>
      <c r="I91" s="479"/>
      <c r="J91" s="479"/>
      <c r="K91" s="147"/>
      <c r="L91" s="479"/>
      <c r="M91" s="147"/>
      <c r="N91" s="479"/>
      <c r="O91" s="147"/>
      <c r="P91" s="557">
        <v>-25106334.745772932</v>
      </c>
      <c r="Q91" s="515"/>
      <c r="R91" s="147"/>
      <c r="S91" s="147"/>
      <c r="T91" s="147"/>
      <c r="U91" s="553"/>
      <c r="V91" s="479"/>
      <c r="W91" s="147"/>
      <c r="X91" s="147"/>
      <c r="Y91" s="479"/>
      <c r="Z91" s="543"/>
      <c r="AA91" s="147"/>
      <c r="AB91" s="479"/>
      <c r="AC91" s="142"/>
    </row>
    <row r="92" spans="1:29" s="46" customFormat="1" ht="15.75" hidden="1" customHeight="1" outlineLevel="1" x14ac:dyDescent="0.2">
      <c r="A92" s="558" t="s">
        <v>138</v>
      </c>
      <c r="B92" s="551"/>
      <c r="C92" s="540"/>
      <c r="D92" s="479"/>
      <c r="E92" s="147">
        <f>E64+E73+E90</f>
        <v>5588819592.5683823</v>
      </c>
      <c r="F92" s="147"/>
      <c r="G92" s="147">
        <f>G64+G73+G90</f>
        <v>5590731290.4537678</v>
      </c>
      <c r="H92" s="479"/>
      <c r="I92" s="147">
        <f>I64+I73+I90</f>
        <v>-1911697.8853867874</v>
      </c>
      <c r="J92" s="479"/>
      <c r="K92" s="147">
        <f>K64+K73+K90</f>
        <v>-10311.070577282691</v>
      </c>
      <c r="L92" s="479"/>
      <c r="M92" s="479"/>
      <c r="N92" s="147">
        <f>N64+M73+M90</f>
        <v>-1922009.9559630752</v>
      </c>
      <c r="O92" s="479"/>
      <c r="P92" s="147">
        <f>P64+P73+P90</f>
        <v>-1591335.6161173768</v>
      </c>
      <c r="Q92" s="515"/>
      <c r="R92" s="147"/>
      <c r="S92" s="147">
        <f>S64+S73+S90</f>
        <v>-330674.33984573372</v>
      </c>
      <c r="T92" s="147"/>
      <c r="U92" s="147">
        <f>U64+U73+U90</f>
        <v>-1922009.9559631124</v>
      </c>
      <c r="V92" s="479"/>
      <c r="W92" s="147">
        <f>W64+W73+W90</f>
        <v>1051313.3100000003</v>
      </c>
      <c r="X92" s="147"/>
      <c r="Y92" s="147">
        <f>Y64+Y73+Y90</f>
        <v>720639.97015426308</v>
      </c>
      <c r="Z92" s="543"/>
      <c r="AA92" s="147"/>
      <c r="AB92" s="479"/>
    </row>
    <row r="93" spans="1:29" s="46" customFormat="1" ht="13.15" hidden="1" customHeight="1" outlineLevel="1" x14ac:dyDescent="0.2">
      <c r="A93" s="141"/>
      <c r="B93" s="551"/>
      <c r="C93" s="540"/>
      <c r="D93" s="528"/>
      <c r="E93" s="509"/>
      <c r="F93" s="509"/>
      <c r="G93" s="509"/>
      <c r="H93" s="528"/>
      <c r="I93" s="528"/>
      <c r="J93" s="528"/>
      <c r="K93" s="509"/>
      <c r="L93" s="528"/>
      <c r="M93" s="509"/>
      <c r="N93" s="528"/>
      <c r="O93" s="509"/>
      <c r="P93" s="509"/>
      <c r="Q93" s="510"/>
      <c r="R93" s="509"/>
      <c r="S93" s="509"/>
      <c r="T93" s="509"/>
      <c r="U93" s="559"/>
      <c r="V93" s="528"/>
      <c r="W93" s="509"/>
      <c r="X93" s="509"/>
      <c r="Y93" s="528"/>
      <c r="Z93" s="543"/>
      <c r="AA93" s="147"/>
      <c r="AB93" s="479"/>
      <c r="AC93" s="142"/>
    </row>
    <row r="94" spans="1:29" s="46" customFormat="1" ht="13.15" hidden="1" customHeight="1" outlineLevel="1" x14ac:dyDescent="0.2">
      <c r="A94" s="141">
        <v>7</v>
      </c>
      <c r="B94" s="551">
        <v>39448</v>
      </c>
      <c r="C94" s="540"/>
      <c r="D94" s="537">
        <v>135571915.43811625</v>
      </c>
      <c r="E94" s="504">
        <f>D94</f>
        <v>135571915.43811625</v>
      </c>
      <c r="F94" s="503">
        <v>137848115.50408599</v>
      </c>
      <c r="G94" s="504">
        <f>F94</f>
        <v>137848115.50408599</v>
      </c>
      <c r="H94" s="537">
        <f t="shared" ref="H94:I105" si="64">D94-F94</f>
        <v>-2276200.0659697354</v>
      </c>
      <c r="I94" s="541">
        <f t="shared" si="64"/>
        <v>-2276200.0659697354</v>
      </c>
      <c r="J94" s="537">
        <v>808.05102341901511</v>
      </c>
      <c r="K94" s="504">
        <f>J94</f>
        <v>808.05102341901511</v>
      </c>
      <c r="L94" s="537">
        <f t="shared" ref="L94:L105" si="65">H94+J94</f>
        <v>-2275392.0149463164</v>
      </c>
      <c r="M94" s="147">
        <f>L94</f>
        <v>-2275392.0149463164</v>
      </c>
      <c r="N94" s="479"/>
      <c r="O94" s="537">
        <f>'SEF-3 p 4 Bands'!AF87</f>
        <v>-2275392.0149463164</v>
      </c>
      <c r="P94" s="504">
        <f>O94</f>
        <v>-2275392.0149463164</v>
      </c>
      <c r="Q94" s="515"/>
      <c r="R94" s="503">
        <f>'SEF-3 p 4 Bands'!P87</f>
        <v>0</v>
      </c>
      <c r="S94" s="504">
        <f>R94</f>
        <v>0</v>
      </c>
      <c r="T94" s="503">
        <f t="shared" ref="T94:U105" si="66">O94+R94</f>
        <v>-2275392.0149463164</v>
      </c>
      <c r="U94" s="552">
        <f t="shared" si="66"/>
        <v>-2275392.0149463164</v>
      </c>
      <c r="V94" s="537">
        <f>'SEF-3 p 5 Interest'!N125+'SEF-3 p 5 Interest'!N126</f>
        <v>-2179.3700000000003</v>
      </c>
      <c r="W94" s="504">
        <f>V94</f>
        <v>-2179.3700000000003</v>
      </c>
      <c r="X94" s="503">
        <f t="shared" ref="X94:X105" si="67">R94+V94</f>
        <v>-2179.3700000000003</v>
      </c>
      <c r="Y94" s="541">
        <f>X94</f>
        <v>-2179.3700000000003</v>
      </c>
      <c r="Z94" s="543"/>
      <c r="AA94" s="147"/>
      <c r="AB94" s="479"/>
      <c r="AC94" s="142"/>
    </row>
    <row r="95" spans="1:29" s="46" customFormat="1" ht="13.15" hidden="1" customHeight="1" outlineLevel="1" x14ac:dyDescent="0.2">
      <c r="A95" s="141">
        <v>7</v>
      </c>
      <c r="B95" s="551">
        <v>39479</v>
      </c>
      <c r="C95" s="540"/>
      <c r="D95" s="537">
        <v>120260949.43811625</v>
      </c>
      <c r="E95" s="504">
        <f t="shared" ref="E95:E105" si="68">E94+D95</f>
        <v>255832864.8762325</v>
      </c>
      <c r="F95" s="503">
        <v>117800650.31269599</v>
      </c>
      <c r="G95" s="504">
        <f t="shared" ref="G95:G105" si="69">G94+F95</f>
        <v>255648765.816782</v>
      </c>
      <c r="H95" s="537">
        <f t="shared" si="64"/>
        <v>2460299.1254202574</v>
      </c>
      <c r="I95" s="541">
        <f t="shared" si="64"/>
        <v>184099.05945050716</v>
      </c>
      <c r="J95" s="537">
        <v>-873.40618952410296</v>
      </c>
      <c r="K95" s="504">
        <f t="shared" ref="K95:K105" si="70">K94+J95</f>
        <v>-65.355166105087847</v>
      </c>
      <c r="L95" s="537">
        <f t="shared" si="65"/>
        <v>2459425.7192307333</v>
      </c>
      <c r="M95" s="147">
        <f t="shared" ref="M95:M105" si="71">M94+L95</f>
        <v>184033.70428441698</v>
      </c>
      <c r="N95" s="479"/>
      <c r="O95" s="537">
        <f>'SEF-3 p 4 Bands'!AF88</f>
        <v>2459425.7192307333</v>
      </c>
      <c r="P95" s="504">
        <f t="shared" ref="P95:P105" si="72">P94+O95</f>
        <v>184033.70428441698</v>
      </c>
      <c r="Q95" s="515"/>
      <c r="R95" s="503">
        <f>'SEF-3 p 4 Bands'!P88</f>
        <v>0</v>
      </c>
      <c r="S95" s="504">
        <f t="shared" ref="S95:S105" si="73">R95+S94</f>
        <v>0</v>
      </c>
      <c r="T95" s="503">
        <f t="shared" si="66"/>
        <v>2459425.7192307333</v>
      </c>
      <c r="U95" s="552">
        <f t="shared" si="66"/>
        <v>184033.70428441698</v>
      </c>
      <c r="V95" s="537">
        <f>'SEF-3 p 5 Interest'!N127+'SEF-3 p 5 Interest'!N128</f>
        <v>-2038.76</v>
      </c>
      <c r="W95" s="504">
        <f t="shared" ref="W95:W105" si="74">W94+V95</f>
        <v>-4218.13</v>
      </c>
      <c r="X95" s="503">
        <f t="shared" si="67"/>
        <v>-2038.76</v>
      </c>
      <c r="Y95" s="541">
        <f t="shared" ref="Y95:Y105" si="75">X95+Y94</f>
        <v>-4218.13</v>
      </c>
      <c r="Z95" s="543"/>
      <c r="AA95" s="147"/>
      <c r="AB95" s="479"/>
      <c r="AC95" s="142"/>
    </row>
    <row r="96" spans="1:29" s="46" customFormat="1" ht="13.15" hidden="1" customHeight="1" outlineLevel="1" x14ac:dyDescent="0.2">
      <c r="A96" s="141">
        <v>7</v>
      </c>
      <c r="B96" s="551">
        <v>39508</v>
      </c>
      <c r="C96" s="540"/>
      <c r="D96" s="537">
        <v>122262804.43811625</v>
      </c>
      <c r="E96" s="504">
        <f t="shared" si="68"/>
        <v>378095669.31434876</v>
      </c>
      <c r="F96" s="503">
        <v>120889465.707361</v>
      </c>
      <c r="G96" s="504">
        <f t="shared" si="69"/>
        <v>376538231.52414298</v>
      </c>
      <c r="H96" s="537">
        <f t="shared" si="64"/>
        <v>1373338.7307552546</v>
      </c>
      <c r="I96" s="541">
        <f t="shared" si="64"/>
        <v>1557437.7902057767</v>
      </c>
      <c r="J96" s="537">
        <v>-487.53524941811338</v>
      </c>
      <c r="K96" s="504">
        <f t="shared" si="70"/>
        <v>-552.89041552320123</v>
      </c>
      <c r="L96" s="537">
        <f t="shared" si="65"/>
        <v>1372851.1955058365</v>
      </c>
      <c r="M96" s="147">
        <f t="shared" si="71"/>
        <v>1556884.8997902535</v>
      </c>
      <c r="N96" s="479"/>
      <c r="O96" s="537">
        <f>'SEF-3 p 4 Bands'!AF89</f>
        <v>1372851.1955058365</v>
      </c>
      <c r="P96" s="504">
        <f t="shared" si="72"/>
        <v>1556884.8997902535</v>
      </c>
      <c r="Q96" s="515"/>
      <c r="R96" s="503">
        <f>'SEF-3 p 4 Bands'!P89</f>
        <v>0</v>
      </c>
      <c r="S96" s="504">
        <f t="shared" si="73"/>
        <v>0</v>
      </c>
      <c r="T96" s="503">
        <f t="shared" si="66"/>
        <v>1372851.1955058365</v>
      </c>
      <c r="U96" s="552">
        <f t="shared" si="66"/>
        <v>1556884.8997902535</v>
      </c>
      <c r="V96" s="537">
        <f>'SEF-3 p 5 Interest'!N129+'SEF-3 p 5 Interest'!N130</f>
        <v>-2179.3700000000003</v>
      </c>
      <c r="W96" s="504">
        <f t="shared" si="74"/>
        <v>-6397.5</v>
      </c>
      <c r="X96" s="503">
        <f t="shared" si="67"/>
        <v>-2179.3700000000003</v>
      </c>
      <c r="Y96" s="541">
        <f t="shared" si="75"/>
        <v>-6397.5</v>
      </c>
      <c r="Z96" s="543"/>
      <c r="AA96" s="147"/>
      <c r="AB96" s="479"/>
      <c r="AC96" s="142"/>
    </row>
    <row r="97" spans="1:29" s="46" customFormat="1" ht="13.15" hidden="1" customHeight="1" outlineLevel="1" x14ac:dyDescent="0.2">
      <c r="A97" s="141">
        <v>7</v>
      </c>
      <c r="B97" s="551">
        <v>39539</v>
      </c>
      <c r="C97" s="540"/>
      <c r="D97" s="537">
        <v>106748926.43811625</v>
      </c>
      <c r="E97" s="504">
        <f t="shared" si="68"/>
        <v>484844595.75246501</v>
      </c>
      <c r="F97" s="503">
        <v>109488535.736203</v>
      </c>
      <c r="G97" s="504">
        <f t="shared" si="69"/>
        <v>486026767.260346</v>
      </c>
      <c r="H97" s="537">
        <f t="shared" si="64"/>
        <v>-2739609.2980867475</v>
      </c>
      <c r="I97" s="541">
        <f t="shared" si="64"/>
        <v>-1182171.5078809857</v>
      </c>
      <c r="J97" s="537">
        <v>972.56130082067102</v>
      </c>
      <c r="K97" s="504">
        <f t="shared" si="70"/>
        <v>419.67088529746979</v>
      </c>
      <c r="L97" s="537">
        <f t="shared" si="65"/>
        <v>-2738636.7367859269</v>
      </c>
      <c r="M97" s="147">
        <f t="shared" si="71"/>
        <v>-1181751.8369956734</v>
      </c>
      <c r="N97" s="479"/>
      <c r="O97" s="537">
        <f>'SEF-3 p 4 Bands'!AF90</f>
        <v>-2738636.7367859269</v>
      </c>
      <c r="P97" s="504">
        <f t="shared" si="72"/>
        <v>-1181751.8369956734</v>
      </c>
      <c r="Q97" s="515"/>
      <c r="R97" s="503">
        <f>'SEF-3 p 4 Bands'!P90</f>
        <v>0</v>
      </c>
      <c r="S97" s="504">
        <f t="shared" si="73"/>
        <v>0</v>
      </c>
      <c r="T97" s="503">
        <f t="shared" si="66"/>
        <v>-2738636.7367859269</v>
      </c>
      <c r="U97" s="552">
        <f t="shared" si="66"/>
        <v>-1181751.8369956734</v>
      </c>
      <c r="V97" s="537">
        <f>'SEF-3 p 5 Interest'!N131+'SEF-3 p 5 Interest'!N132</f>
        <v>-1840</v>
      </c>
      <c r="W97" s="504">
        <f t="shared" si="74"/>
        <v>-8237.5</v>
      </c>
      <c r="X97" s="503">
        <f t="shared" si="67"/>
        <v>-1840</v>
      </c>
      <c r="Y97" s="541">
        <f t="shared" si="75"/>
        <v>-8237.5</v>
      </c>
      <c r="Z97" s="543"/>
      <c r="AA97" s="147"/>
      <c r="AB97" s="479"/>
      <c r="AC97" s="142"/>
    </row>
    <row r="98" spans="1:29" s="46" customFormat="1" ht="13.15" hidden="1" customHeight="1" outlineLevel="1" x14ac:dyDescent="0.2">
      <c r="A98" s="141">
        <v>7</v>
      </c>
      <c r="B98" s="551">
        <v>39569</v>
      </c>
      <c r="C98" s="540"/>
      <c r="D98" s="537">
        <v>78026834.438116252</v>
      </c>
      <c r="E98" s="504">
        <f t="shared" si="68"/>
        <v>562871430.19058132</v>
      </c>
      <c r="F98" s="503">
        <v>99047042.830788001</v>
      </c>
      <c r="G98" s="504">
        <f t="shared" si="69"/>
        <v>585073810.09113395</v>
      </c>
      <c r="H98" s="503">
        <f t="shared" si="64"/>
        <v>-21020208.392671749</v>
      </c>
      <c r="I98" s="504">
        <f t="shared" si="64"/>
        <v>-22202379.90055263</v>
      </c>
      <c r="J98" s="503">
        <v>7462.1739793978631</v>
      </c>
      <c r="K98" s="504">
        <f t="shared" si="70"/>
        <v>7881.8448646953329</v>
      </c>
      <c r="L98" s="503">
        <f t="shared" si="65"/>
        <v>-21012746.218692351</v>
      </c>
      <c r="M98" s="147">
        <f t="shared" si="71"/>
        <v>-22194498.055688024</v>
      </c>
      <c r="N98" s="147"/>
      <c r="O98" s="537">
        <f>'SEF-3 p 4 Bands'!AF91</f>
        <v>-19915497.190848339</v>
      </c>
      <c r="P98" s="504">
        <f t="shared" si="72"/>
        <v>-21097249.027844012</v>
      </c>
      <c r="Q98" s="515"/>
      <c r="R98" s="503">
        <f>'SEF-3 p 4 Bands'!P91</f>
        <v>-1097249.0278440118</v>
      </c>
      <c r="S98" s="504">
        <f t="shared" si="73"/>
        <v>-1097249.0278440118</v>
      </c>
      <c r="T98" s="503">
        <f t="shared" si="66"/>
        <v>-21012746.218692351</v>
      </c>
      <c r="U98" s="552">
        <f t="shared" si="66"/>
        <v>-22194498.055688024</v>
      </c>
      <c r="V98" s="537">
        <f>'SEF-3 p 5 Interest'!N133+'SEF-3 p 5 Interest'!N134</f>
        <v>-2104.85</v>
      </c>
      <c r="W98" s="504">
        <f t="shared" si="74"/>
        <v>-10342.35</v>
      </c>
      <c r="X98" s="503">
        <f t="shared" si="67"/>
        <v>-1099353.8778440119</v>
      </c>
      <c r="Y98" s="541">
        <f t="shared" si="75"/>
        <v>-1107591.3778440119</v>
      </c>
      <c r="Z98" s="543"/>
      <c r="AA98" s="147"/>
      <c r="AB98" s="479"/>
      <c r="AC98" s="142"/>
    </row>
    <row r="99" spans="1:29" s="46" customFormat="1" ht="13.15" hidden="1" customHeight="1" outlineLevel="1" x14ac:dyDescent="0.2">
      <c r="A99" s="141">
        <v>7</v>
      </c>
      <c r="B99" s="551">
        <v>39600</v>
      </c>
      <c r="C99" s="540"/>
      <c r="D99" s="537">
        <v>85268061.438116252</v>
      </c>
      <c r="E99" s="504">
        <f t="shared" si="68"/>
        <v>648139491.62869763</v>
      </c>
      <c r="F99" s="503">
        <v>93626853.907144994</v>
      </c>
      <c r="G99" s="504">
        <f t="shared" si="69"/>
        <v>678700663.99827898</v>
      </c>
      <c r="H99" s="503">
        <f t="shared" si="64"/>
        <v>-8358792.4690287411</v>
      </c>
      <c r="I99" s="504">
        <f t="shared" si="64"/>
        <v>-30561172.369581342</v>
      </c>
      <c r="J99" s="503">
        <v>2967.3713265052065</v>
      </c>
      <c r="K99" s="504">
        <f t="shared" si="70"/>
        <v>10849.216191200539</v>
      </c>
      <c r="L99" s="503">
        <f t="shared" si="65"/>
        <v>-8355825.0977022359</v>
      </c>
      <c r="M99" s="147">
        <f t="shared" si="71"/>
        <v>-30550323.153390259</v>
      </c>
      <c r="N99" s="147"/>
      <c r="O99" s="537">
        <f>'SEF-3 p 4 Bands'!AF92</f>
        <v>-4177912.5488511175</v>
      </c>
      <c r="P99" s="504">
        <f t="shared" si="72"/>
        <v>-25275161.576695129</v>
      </c>
      <c r="Q99" s="515"/>
      <c r="R99" s="503">
        <f>'SEF-3 p 4 Bands'!P92</f>
        <v>-4177912.5488511175</v>
      </c>
      <c r="S99" s="504">
        <f t="shared" si="73"/>
        <v>-5275161.5766951293</v>
      </c>
      <c r="T99" s="503">
        <f t="shared" si="66"/>
        <v>-8355825.097702235</v>
      </c>
      <c r="U99" s="552">
        <f t="shared" si="66"/>
        <v>-30550323.153390259</v>
      </c>
      <c r="V99" s="537">
        <f>'SEF-3 p 5 Interest'!N135+'SEF-3 p 5 Interest'!N136</f>
        <v>-8720.43</v>
      </c>
      <c r="W99" s="504">
        <f t="shared" si="74"/>
        <v>-19062.78</v>
      </c>
      <c r="X99" s="503">
        <f t="shared" si="67"/>
        <v>-4186632.9788511177</v>
      </c>
      <c r="Y99" s="541">
        <f t="shared" si="75"/>
        <v>-5294224.3566951295</v>
      </c>
      <c r="Z99" s="543"/>
      <c r="AA99" s="147"/>
      <c r="AB99" s="479"/>
      <c r="AC99" s="142"/>
    </row>
    <row r="100" spans="1:29" s="46" customFormat="1" ht="13.15" hidden="1" customHeight="1" outlineLevel="1" x14ac:dyDescent="0.2">
      <c r="A100" s="141">
        <v>7</v>
      </c>
      <c r="B100" s="551">
        <v>39630</v>
      </c>
      <c r="C100" s="540"/>
      <c r="D100" s="537">
        <v>84378310.438116252</v>
      </c>
      <c r="E100" s="504">
        <f t="shared" si="68"/>
        <v>732517802.06681395</v>
      </c>
      <c r="F100" s="503">
        <v>93609618.492129996</v>
      </c>
      <c r="G100" s="504">
        <f t="shared" si="69"/>
        <v>772310282.49040902</v>
      </c>
      <c r="H100" s="503">
        <f t="shared" si="64"/>
        <v>-9231308.054013744</v>
      </c>
      <c r="I100" s="504">
        <f t="shared" si="64"/>
        <v>-39792480.423595071</v>
      </c>
      <c r="J100" s="503">
        <v>3277.1143591739237</v>
      </c>
      <c r="K100" s="504">
        <f t="shared" si="70"/>
        <v>14126.330550374463</v>
      </c>
      <c r="L100" s="503">
        <f t="shared" si="65"/>
        <v>-9228030.9396545701</v>
      </c>
      <c r="M100" s="147">
        <f t="shared" si="71"/>
        <v>-39778354.093044832</v>
      </c>
      <c r="N100" s="147"/>
      <c r="O100" s="537">
        <f>'SEF-3 p 4 Bands'!AF93</f>
        <v>-4614015.4698272869</v>
      </c>
      <c r="P100" s="504">
        <f t="shared" si="72"/>
        <v>-29889177.046522416</v>
      </c>
      <c r="Q100" s="515"/>
      <c r="R100" s="503">
        <f>'SEF-3 p 4 Bands'!P93</f>
        <v>-4614015.4698272869</v>
      </c>
      <c r="S100" s="504">
        <f t="shared" si="73"/>
        <v>-9889177.0465224162</v>
      </c>
      <c r="T100" s="503">
        <f t="shared" si="66"/>
        <v>-9228030.9396545738</v>
      </c>
      <c r="U100" s="552">
        <f t="shared" si="66"/>
        <v>-39778354.093044832</v>
      </c>
      <c r="V100" s="537">
        <f>'SEF-3 p 5 Interest'!N137+'SEF-3 p 5 Interest'!N138</f>
        <v>-25903.919999999998</v>
      </c>
      <c r="W100" s="504">
        <f t="shared" si="74"/>
        <v>-44966.7</v>
      </c>
      <c r="X100" s="503">
        <f t="shared" si="67"/>
        <v>-4639919.3898272868</v>
      </c>
      <c r="Y100" s="541">
        <f t="shared" si="75"/>
        <v>-9934143.7465224154</v>
      </c>
      <c r="Z100" s="543"/>
      <c r="AA100" s="147"/>
      <c r="AB100" s="479"/>
      <c r="AC100" s="142"/>
    </row>
    <row r="101" spans="1:29" s="46" customFormat="1" ht="13.15" hidden="1" customHeight="1" outlineLevel="1" x14ac:dyDescent="0.2">
      <c r="A101" s="141">
        <v>7</v>
      </c>
      <c r="B101" s="551">
        <v>39661</v>
      </c>
      <c r="C101" s="540"/>
      <c r="D101" s="537">
        <v>97932557.438116252</v>
      </c>
      <c r="E101" s="504">
        <f t="shared" si="68"/>
        <v>830450359.50493026</v>
      </c>
      <c r="F101" s="503">
        <v>95078751.259803995</v>
      </c>
      <c r="G101" s="504">
        <f t="shared" si="69"/>
        <v>867389033.75021303</v>
      </c>
      <c r="H101" s="537">
        <f t="shared" si="64"/>
        <v>2853806.1783122569</v>
      </c>
      <c r="I101" s="541">
        <f t="shared" si="64"/>
        <v>-36938674.245282769</v>
      </c>
      <c r="J101" s="537">
        <v>-1013.101193300914</v>
      </c>
      <c r="K101" s="504">
        <f t="shared" si="70"/>
        <v>13113.229357073549</v>
      </c>
      <c r="L101" s="537">
        <f t="shared" si="65"/>
        <v>2852793.077118956</v>
      </c>
      <c r="M101" s="147">
        <f t="shared" si="71"/>
        <v>-36925561.015925877</v>
      </c>
      <c r="N101" s="479"/>
      <c r="O101" s="537">
        <f>'SEF-3 p 4 Bands'!AF94</f>
        <v>1426396.5385594778</v>
      </c>
      <c r="P101" s="504">
        <f t="shared" si="72"/>
        <v>-28462780.507962938</v>
      </c>
      <c r="Q101" s="515"/>
      <c r="R101" s="503">
        <f>'SEF-3 p 4 Bands'!P94</f>
        <v>1426396.5385594778</v>
      </c>
      <c r="S101" s="504">
        <f t="shared" si="73"/>
        <v>-8462780.5079629384</v>
      </c>
      <c r="T101" s="503">
        <f t="shared" si="66"/>
        <v>2852793.0771189556</v>
      </c>
      <c r="U101" s="552">
        <f t="shared" si="66"/>
        <v>-36925561.015925877</v>
      </c>
      <c r="V101" s="537">
        <f>'SEF-3 p 5 Interest'!N139+'SEF-3 p 5 Interest'!N140</f>
        <v>-45796.21</v>
      </c>
      <c r="W101" s="504">
        <f t="shared" si="74"/>
        <v>-90762.91</v>
      </c>
      <c r="X101" s="503">
        <f t="shared" si="67"/>
        <v>1380600.3285594778</v>
      </c>
      <c r="Y101" s="541">
        <f t="shared" si="75"/>
        <v>-8553543.4179629385</v>
      </c>
      <c r="Z101" s="543"/>
      <c r="AA101" s="147"/>
      <c r="AB101" s="479"/>
      <c r="AC101" s="142"/>
    </row>
    <row r="102" spans="1:29" s="46" customFormat="1" ht="13.15" hidden="1" customHeight="1" outlineLevel="1" x14ac:dyDescent="0.2">
      <c r="A102" s="141">
        <v>7</v>
      </c>
      <c r="B102" s="551">
        <v>39692</v>
      </c>
      <c r="C102" s="540"/>
      <c r="D102" s="537">
        <v>104739444.43811625</v>
      </c>
      <c r="E102" s="504">
        <f t="shared" si="68"/>
        <v>935189803.94304657</v>
      </c>
      <c r="F102" s="503">
        <v>91978344.344990999</v>
      </c>
      <c r="G102" s="504">
        <f t="shared" si="69"/>
        <v>959367378.095204</v>
      </c>
      <c r="H102" s="537">
        <f t="shared" si="64"/>
        <v>12761100.093125254</v>
      </c>
      <c r="I102" s="541">
        <f t="shared" si="64"/>
        <v>-24177574.152157426</v>
      </c>
      <c r="J102" s="537">
        <v>-4530.1905330587178</v>
      </c>
      <c r="K102" s="504">
        <f t="shared" si="70"/>
        <v>8583.0388240148313</v>
      </c>
      <c r="L102" s="537">
        <f t="shared" si="65"/>
        <v>12756569.902592195</v>
      </c>
      <c r="M102" s="147">
        <f t="shared" si="71"/>
        <v>-24168991.11333368</v>
      </c>
      <c r="N102" s="479"/>
      <c r="O102" s="537">
        <f>'SEF-3 p 4 Bands'!AF95</f>
        <v>6378284.9512960985</v>
      </c>
      <c r="P102" s="504">
        <f t="shared" si="72"/>
        <v>-22084495.55666684</v>
      </c>
      <c r="Q102" s="515"/>
      <c r="R102" s="503">
        <f>'SEF-3 p 4 Bands'!P95</f>
        <v>6378284.9512960985</v>
      </c>
      <c r="S102" s="504">
        <f t="shared" si="73"/>
        <v>-2084495.5566668399</v>
      </c>
      <c r="T102" s="503">
        <f t="shared" si="66"/>
        <v>12756569.902592197</v>
      </c>
      <c r="U102" s="552">
        <f t="shared" si="66"/>
        <v>-24168991.11333368</v>
      </c>
      <c r="V102" s="537">
        <f>'SEF-3 p 5 Interest'!N141+'SEF-3 p 5 Interest'!N142</f>
        <v>-37379.579999999994</v>
      </c>
      <c r="W102" s="504">
        <f t="shared" si="74"/>
        <v>-128142.48999999999</v>
      </c>
      <c r="X102" s="503">
        <f t="shared" si="67"/>
        <v>6340905.3712960985</v>
      </c>
      <c r="Y102" s="541">
        <f t="shared" si="75"/>
        <v>-2212638.0466668401</v>
      </c>
      <c r="Z102" s="543"/>
      <c r="AA102" s="147"/>
      <c r="AB102" s="479"/>
      <c r="AC102" s="142"/>
    </row>
    <row r="103" spans="1:29" s="46" customFormat="1" ht="13.15" hidden="1" customHeight="1" outlineLevel="1" x14ac:dyDescent="0.2">
      <c r="A103" s="141">
        <v>7</v>
      </c>
      <c r="B103" s="551">
        <v>39722</v>
      </c>
      <c r="C103" s="540"/>
      <c r="D103" s="537">
        <v>115174515.43811625</v>
      </c>
      <c r="E103" s="504">
        <f t="shared" si="68"/>
        <v>1050364319.3811629</v>
      </c>
      <c r="F103" s="503">
        <v>108124950.304215</v>
      </c>
      <c r="G103" s="504">
        <f t="shared" si="69"/>
        <v>1067492328.399419</v>
      </c>
      <c r="H103" s="537">
        <f t="shared" si="64"/>
        <v>7049565.1339012533</v>
      </c>
      <c r="I103" s="541">
        <f t="shared" si="64"/>
        <v>-17128009.018256068</v>
      </c>
      <c r="J103" s="537">
        <v>-2502.5956225348637</v>
      </c>
      <c r="K103" s="504">
        <f t="shared" si="70"/>
        <v>6080.4432014799677</v>
      </c>
      <c r="L103" s="537">
        <f t="shared" si="65"/>
        <v>7047062.5382787185</v>
      </c>
      <c r="M103" s="147">
        <f t="shared" si="71"/>
        <v>-17121928.575054962</v>
      </c>
      <c r="N103" s="479"/>
      <c r="O103" s="537">
        <f>'SEF-3 p 4 Bands'!AF96</f>
        <v>4962566.9816118777</v>
      </c>
      <c r="P103" s="504">
        <f t="shared" si="72"/>
        <v>-17121928.575054962</v>
      </c>
      <c r="Q103" s="515"/>
      <c r="R103" s="503">
        <f>'SEF-3 p 4 Bands'!P96</f>
        <v>2084495.5566668399</v>
      </c>
      <c r="S103" s="504">
        <f t="shared" si="73"/>
        <v>0</v>
      </c>
      <c r="T103" s="503">
        <f t="shared" si="66"/>
        <v>7047062.5382787175</v>
      </c>
      <c r="U103" s="552">
        <f t="shared" si="66"/>
        <v>-17121928.575054962</v>
      </c>
      <c r="V103" s="537">
        <f>'SEF-3 p 5 Interest'!N143+'SEF-3 p 5 Interest'!N144</f>
        <v>-9970.66</v>
      </c>
      <c r="W103" s="504">
        <f t="shared" si="74"/>
        <v>-138113.15</v>
      </c>
      <c r="X103" s="503">
        <f t="shared" si="67"/>
        <v>2074524.89666684</v>
      </c>
      <c r="Y103" s="541">
        <f t="shared" si="75"/>
        <v>-138113.15000000014</v>
      </c>
      <c r="Z103" s="543"/>
      <c r="AA103" s="147"/>
      <c r="AB103" s="479"/>
      <c r="AC103" s="142"/>
    </row>
    <row r="104" spans="1:29" s="46" customFormat="1" ht="13.15" hidden="1" customHeight="1" outlineLevel="1" x14ac:dyDescent="0.2">
      <c r="A104" s="141">
        <v>7</v>
      </c>
      <c r="B104" s="551">
        <v>39753</v>
      </c>
      <c r="C104" s="540"/>
      <c r="D104" s="537">
        <v>117564742.31798133</v>
      </c>
      <c r="E104" s="504">
        <f t="shared" si="68"/>
        <v>1167929061.6991441</v>
      </c>
      <c r="F104" s="503">
        <v>114664738.56560099</v>
      </c>
      <c r="G104" s="504">
        <f t="shared" si="69"/>
        <v>1182157066.9650199</v>
      </c>
      <c r="H104" s="537">
        <f t="shared" si="64"/>
        <v>2900003.7523803413</v>
      </c>
      <c r="I104" s="541">
        <f t="shared" si="64"/>
        <v>-14228005.265875816</v>
      </c>
      <c r="J104" s="537">
        <v>-1042.8703493932262</v>
      </c>
      <c r="K104" s="504">
        <f t="shared" si="70"/>
        <v>5037.5728520867415</v>
      </c>
      <c r="L104" s="537">
        <f t="shared" si="65"/>
        <v>2898960.8820309481</v>
      </c>
      <c r="M104" s="147">
        <f t="shared" si="71"/>
        <v>-14222967.693024013</v>
      </c>
      <c r="N104" s="479"/>
      <c r="O104" s="537">
        <f>'SEF-3 p 4 Bands'!AF97</f>
        <v>2898960.882030949</v>
      </c>
      <c r="P104" s="504">
        <f t="shared" si="72"/>
        <v>-14222967.693024013</v>
      </c>
      <c r="Q104" s="515"/>
      <c r="R104" s="503">
        <f>'SEF-3 p 4 Bands'!P97</f>
        <v>0</v>
      </c>
      <c r="S104" s="504">
        <f t="shared" si="73"/>
        <v>0</v>
      </c>
      <c r="T104" s="503">
        <f t="shared" si="66"/>
        <v>2898960.882030949</v>
      </c>
      <c r="U104" s="552">
        <f t="shared" si="66"/>
        <v>-14222967.693024013</v>
      </c>
      <c r="V104" s="537">
        <f>'SEF-3 p 5 Interest'!N145+'SEF-3 p 5 Interest'!N146</f>
        <v>-1358.94</v>
      </c>
      <c r="W104" s="504">
        <f t="shared" si="74"/>
        <v>-139472.09</v>
      </c>
      <c r="X104" s="503">
        <f t="shared" si="67"/>
        <v>-1358.94</v>
      </c>
      <c r="Y104" s="541">
        <f t="shared" si="75"/>
        <v>-139472.09000000014</v>
      </c>
      <c r="Z104" s="543"/>
      <c r="AA104" s="147"/>
      <c r="AB104" s="479"/>
      <c r="AC104" s="142"/>
    </row>
    <row r="105" spans="1:29" s="46" customFormat="1" ht="13.15" hidden="1" customHeight="1" outlineLevel="1" x14ac:dyDescent="0.2">
      <c r="A105" s="141">
        <v>7</v>
      </c>
      <c r="B105" s="551">
        <v>39783</v>
      </c>
      <c r="C105" s="540"/>
      <c r="D105" s="544">
        <v>160186129.31798133</v>
      </c>
      <c r="E105" s="508">
        <f t="shared" si="68"/>
        <v>1328115191.0171254</v>
      </c>
      <c r="F105" s="507">
        <v>147723604.35824698</v>
      </c>
      <c r="G105" s="508">
        <f t="shared" si="69"/>
        <v>1329880671.323267</v>
      </c>
      <c r="H105" s="544">
        <f t="shared" si="64"/>
        <v>12462524.95973435</v>
      </c>
      <c r="I105" s="526">
        <f t="shared" si="64"/>
        <v>-1765480.3061416149</v>
      </c>
      <c r="J105" s="544">
        <v>-4481.6486007701606</v>
      </c>
      <c r="K105" s="508">
        <f t="shared" si="70"/>
        <v>555.92425131658092</v>
      </c>
      <c r="L105" s="544">
        <f t="shared" si="65"/>
        <v>12458043.31113358</v>
      </c>
      <c r="M105" s="509">
        <f t="shared" si="71"/>
        <v>-1764924.3818904329</v>
      </c>
      <c r="N105" s="528"/>
      <c r="O105" s="544">
        <f>'SEF-3 p 4 Bands'!AF98</f>
        <v>12458043.31113358</v>
      </c>
      <c r="P105" s="508">
        <f t="shared" si="72"/>
        <v>-1764924.3818904329</v>
      </c>
      <c r="Q105" s="510"/>
      <c r="R105" s="507">
        <f>'SEF-3 p 4 Bands'!P98</f>
        <v>0</v>
      </c>
      <c r="S105" s="508">
        <f t="shared" si="73"/>
        <v>0</v>
      </c>
      <c r="T105" s="507">
        <f t="shared" si="66"/>
        <v>12458043.31113358</v>
      </c>
      <c r="U105" s="554">
        <f t="shared" si="66"/>
        <v>-1764924.3818904329</v>
      </c>
      <c r="V105" s="544">
        <f>'SEF-3 p 5 Interest'!N147+'SEF-3 p 5 Interest'!N148</f>
        <v>-1404.24</v>
      </c>
      <c r="W105" s="508">
        <f t="shared" si="74"/>
        <v>-140876.32999999999</v>
      </c>
      <c r="X105" s="507">
        <f t="shared" si="67"/>
        <v>-1404.24</v>
      </c>
      <c r="Y105" s="526">
        <f t="shared" si="75"/>
        <v>-140876.33000000013</v>
      </c>
      <c r="Z105" s="543"/>
      <c r="AA105" s="147"/>
      <c r="AB105" s="479"/>
      <c r="AC105" s="142"/>
    </row>
    <row r="106" spans="1:29" s="46" customFormat="1" ht="12.4" hidden="1" customHeight="1" outlineLevel="1" x14ac:dyDescent="0.2">
      <c r="A106" s="141"/>
      <c r="B106" s="551"/>
      <c r="C106" s="540"/>
      <c r="D106" s="479"/>
      <c r="E106" s="147"/>
      <c r="F106" s="147"/>
      <c r="G106" s="147"/>
      <c r="H106" s="479"/>
      <c r="I106" s="479"/>
      <c r="J106" s="479"/>
      <c r="K106" s="147"/>
      <c r="L106" s="479"/>
      <c r="M106" s="147"/>
      <c r="N106" s="479"/>
      <c r="O106" s="479"/>
      <c r="P106" s="147"/>
      <c r="Q106" s="515"/>
      <c r="R106" s="147"/>
      <c r="S106" s="147"/>
      <c r="T106" s="147"/>
      <c r="U106" s="553"/>
      <c r="V106" s="479"/>
      <c r="W106" s="147"/>
      <c r="X106" s="147"/>
      <c r="Y106" s="479"/>
      <c r="Z106" s="543"/>
      <c r="AA106" s="147"/>
      <c r="AB106" s="479"/>
      <c r="AC106" s="142"/>
    </row>
    <row r="107" spans="1:29" s="46" customFormat="1" ht="15.75" hidden="1" customHeight="1" outlineLevel="1" x14ac:dyDescent="0.2">
      <c r="A107" s="558" t="s">
        <v>139</v>
      </c>
      <c r="B107" s="551"/>
      <c r="C107" s="540"/>
      <c r="D107" s="479"/>
      <c r="E107" s="147">
        <f>E74+E90+E105</f>
        <v>6916934783.6352224</v>
      </c>
      <c r="F107" s="147"/>
      <c r="G107" s="147">
        <f>G74+G90+G105</f>
        <v>6920611961.540597</v>
      </c>
      <c r="H107" s="479"/>
      <c r="I107" s="147">
        <f>I74+I90+I105</f>
        <v>-3677177.9053750038</v>
      </c>
      <c r="J107" s="479"/>
      <c r="K107" s="147">
        <f>K74+K90+K105</f>
        <v>-9754.9680611415824</v>
      </c>
      <c r="L107" s="479"/>
      <c r="M107" s="479"/>
      <c r="N107" s="147">
        <f>N64+M73+M90+M105</f>
        <v>-3686934.3378535081</v>
      </c>
      <c r="O107" s="479"/>
      <c r="P107" s="147">
        <f>P74+P90+P105</f>
        <v>-3356260.1276633646</v>
      </c>
      <c r="Q107" s="515"/>
      <c r="R107" s="147"/>
      <c r="S107" s="147">
        <f>S74+S90+S105</f>
        <v>-330674.24577293172</v>
      </c>
      <c r="T107" s="147"/>
      <c r="U107" s="147">
        <f>U74+U90+U105</f>
        <v>-3686934.3734362964</v>
      </c>
      <c r="V107" s="479"/>
      <c r="W107" s="147">
        <f>W74+W90+W105</f>
        <v>910437.39</v>
      </c>
      <c r="X107" s="147"/>
      <c r="Y107" s="147">
        <f>Y74+Y90+Y105+1</f>
        <v>579764.14422706701</v>
      </c>
      <c r="Z107" s="543"/>
      <c r="AA107" s="147"/>
      <c r="AB107" s="479"/>
    </row>
    <row r="108" spans="1:29" s="46" customFormat="1" ht="12.75" hidden="1" customHeight="1" outlineLevel="1" x14ac:dyDescent="0.2">
      <c r="A108" s="141"/>
      <c r="B108" s="551"/>
      <c r="C108" s="540"/>
      <c r="D108" s="479"/>
      <c r="E108" s="147"/>
      <c r="F108" s="147"/>
      <c r="G108" s="147"/>
      <c r="H108" s="479"/>
      <c r="I108" s="479"/>
      <c r="J108" s="479"/>
      <c r="K108" s="147"/>
      <c r="L108" s="479"/>
      <c r="M108" s="147"/>
      <c r="N108" s="479"/>
      <c r="O108" s="528"/>
      <c r="P108" s="479"/>
      <c r="Q108" s="515"/>
      <c r="R108" s="509"/>
      <c r="S108" s="147"/>
      <c r="T108" s="147"/>
      <c r="U108" s="553"/>
      <c r="V108" s="528"/>
      <c r="W108" s="147"/>
      <c r="X108" s="147"/>
      <c r="Y108" s="479"/>
      <c r="Z108" s="543"/>
      <c r="AA108" s="147"/>
      <c r="AB108" s="479"/>
      <c r="AC108" s="142"/>
    </row>
    <row r="109" spans="1:29" s="46" customFormat="1" ht="13.15" hidden="1" customHeight="1" outlineLevel="1" x14ac:dyDescent="0.2">
      <c r="A109" s="141">
        <v>8</v>
      </c>
      <c r="B109" s="551">
        <v>39814</v>
      </c>
      <c r="C109" s="540"/>
      <c r="D109" s="534">
        <v>132102143.31798133</v>
      </c>
      <c r="E109" s="518">
        <f>D109</f>
        <v>132102143.31798133</v>
      </c>
      <c r="F109" s="534">
        <v>142357342.28308499</v>
      </c>
      <c r="G109" s="518">
        <f>F109</f>
        <v>142357342.28308499</v>
      </c>
      <c r="H109" s="534">
        <f t="shared" ref="H109:I120" si="76">D109-F109</f>
        <v>-10255198.965103656</v>
      </c>
      <c r="I109" s="535">
        <f t="shared" si="76"/>
        <v>-10255198.965103656</v>
      </c>
      <c r="J109" s="534">
        <v>3687.8720998410136</v>
      </c>
      <c r="K109" s="518">
        <f>J109</f>
        <v>3687.8720998410136</v>
      </c>
      <c r="L109" s="534">
        <f t="shared" ref="L109:L120" si="77">H109+J109</f>
        <v>-10251511.093003815</v>
      </c>
      <c r="M109" s="539">
        <f>L109</f>
        <v>-10251511.093003815</v>
      </c>
      <c r="N109" s="535"/>
      <c r="O109" s="534">
        <f>'SEF-3 p 4 Bands'!AF100</f>
        <v>-10251511.093003815</v>
      </c>
      <c r="P109" s="518">
        <f>O109</f>
        <v>-10251511.093003815</v>
      </c>
      <c r="Q109" s="515"/>
      <c r="R109" s="556">
        <f>'SEF-3 p 4 Bands'!P100</f>
        <v>0</v>
      </c>
      <c r="S109" s="518">
        <f>R109</f>
        <v>0</v>
      </c>
      <c r="T109" s="556">
        <f t="shared" ref="T109:U120" si="78">O109+R109</f>
        <v>-10251511.093003815</v>
      </c>
      <c r="U109" s="549">
        <f t="shared" si="78"/>
        <v>-10251511.093003815</v>
      </c>
      <c r="V109" s="534">
        <f>'SEF-3 p 5 Interest'!N149+'SEF-3 p 5 Interest'!N150</f>
        <v>-1269.43</v>
      </c>
      <c r="W109" s="518">
        <f>V109</f>
        <v>-1269.43</v>
      </c>
      <c r="X109" s="556">
        <f t="shared" ref="X109:X120" si="79">R109+V109</f>
        <v>-1269.43</v>
      </c>
      <c r="Y109" s="535">
        <f>X109</f>
        <v>-1269.43</v>
      </c>
      <c r="Z109" s="543"/>
      <c r="AA109" s="147"/>
      <c r="AB109" s="479"/>
      <c r="AC109" s="142"/>
    </row>
    <row r="110" spans="1:29" s="46" customFormat="1" ht="13.15" hidden="1" customHeight="1" outlineLevel="1" x14ac:dyDescent="0.2">
      <c r="A110" s="141">
        <v>8</v>
      </c>
      <c r="B110" s="551">
        <v>39845</v>
      </c>
      <c r="C110" s="540"/>
      <c r="D110" s="537">
        <v>126942999.31798133</v>
      </c>
      <c r="E110" s="504">
        <f t="shared" ref="E110:E120" si="80">E109+D110</f>
        <v>259045142.63596267</v>
      </c>
      <c r="F110" s="503">
        <v>121748942.62011899</v>
      </c>
      <c r="G110" s="504">
        <f t="shared" ref="G110:G120" si="81">G109+F110</f>
        <v>264106284.90320396</v>
      </c>
      <c r="H110" s="537">
        <f t="shared" si="76"/>
        <v>5194056.697862342</v>
      </c>
      <c r="I110" s="541">
        <f t="shared" si="76"/>
        <v>-5061142.2672412992</v>
      </c>
      <c r="J110" s="537">
        <v>-1867.8347291182727</v>
      </c>
      <c r="K110" s="504">
        <f t="shared" ref="K110:K120" si="82">K109+J110</f>
        <v>1820.0373707227409</v>
      </c>
      <c r="L110" s="537">
        <f t="shared" si="77"/>
        <v>5192188.8631332237</v>
      </c>
      <c r="M110" s="147">
        <f t="shared" ref="M110:M120" si="83">M109+L110</f>
        <v>-5059322.2298705913</v>
      </c>
      <c r="N110" s="541"/>
      <c r="O110" s="537">
        <f>'SEF-3 p 4 Bands'!AF101</f>
        <v>5192188.8631332237</v>
      </c>
      <c r="P110" s="504">
        <f t="shared" ref="P110:P120" si="84">P109+O110</f>
        <v>-5059322.2298705913</v>
      </c>
      <c r="Q110" s="515"/>
      <c r="R110" s="503">
        <f>'SEF-3 p 4 Bands'!P101</f>
        <v>0</v>
      </c>
      <c r="S110" s="504">
        <f t="shared" ref="S110:S120" si="85">R110+S109</f>
        <v>0</v>
      </c>
      <c r="T110" s="503">
        <f t="shared" si="78"/>
        <v>5192188.8631332237</v>
      </c>
      <c r="U110" s="552">
        <f t="shared" si="78"/>
        <v>-5059322.2298705913</v>
      </c>
      <c r="V110" s="537">
        <f>'SEF-3 p 5 Interest'!N151+'SEF-3 p 5 Interest'!N152</f>
        <v>-1146.5800000000002</v>
      </c>
      <c r="W110" s="504">
        <f t="shared" ref="W110:W120" si="86">W109+V110</f>
        <v>-2416.0100000000002</v>
      </c>
      <c r="X110" s="503">
        <f t="shared" si="79"/>
        <v>-1146.5800000000002</v>
      </c>
      <c r="Y110" s="541">
        <f t="shared" ref="Y110:Y120" si="87">X110+Y109</f>
        <v>-2416.0100000000002</v>
      </c>
      <c r="Z110" s="543"/>
      <c r="AA110" s="147"/>
      <c r="AB110" s="479"/>
      <c r="AC110" s="142"/>
    </row>
    <row r="111" spans="1:29" s="46" customFormat="1" ht="13.15" hidden="1" customHeight="1" outlineLevel="1" x14ac:dyDescent="0.2">
      <c r="A111" s="141">
        <v>8</v>
      </c>
      <c r="B111" s="551">
        <v>39873</v>
      </c>
      <c r="C111" s="540"/>
      <c r="D111" s="537">
        <v>129596033.31798133</v>
      </c>
      <c r="E111" s="504">
        <f t="shared" si="80"/>
        <v>388641175.95394397</v>
      </c>
      <c r="F111" s="147">
        <v>129587004.96895799</v>
      </c>
      <c r="G111" s="504">
        <f t="shared" si="81"/>
        <v>393693289.87216198</v>
      </c>
      <c r="H111" s="479">
        <f t="shared" si="76"/>
        <v>9028.3490233421326</v>
      </c>
      <c r="I111" s="541">
        <f t="shared" si="76"/>
        <v>-5052113.9182180166</v>
      </c>
      <c r="J111" s="537">
        <v>-3.2466845922845096</v>
      </c>
      <c r="K111" s="504">
        <f t="shared" si="82"/>
        <v>1816.7906861304564</v>
      </c>
      <c r="L111" s="479">
        <f t="shared" si="77"/>
        <v>9025.1023387498481</v>
      </c>
      <c r="M111" s="147">
        <f t="shared" si="83"/>
        <v>-5050297.1275318414</v>
      </c>
      <c r="N111" s="541"/>
      <c r="O111" s="537">
        <f>'SEF-3 p 4 Bands'!AF102</f>
        <v>9025.1023387499154</v>
      </c>
      <c r="P111" s="147">
        <f t="shared" si="84"/>
        <v>-5050297.1275318414</v>
      </c>
      <c r="Q111" s="515"/>
      <c r="R111" s="503">
        <f>'SEF-3 p 4 Bands'!P102</f>
        <v>0</v>
      </c>
      <c r="S111" s="504">
        <f t="shared" si="85"/>
        <v>0</v>
      </c>
      <c r="T111" s="503">
        <f t="shared" si="78"/>
        <v>9025.1023387499154</v>
      </c>
      <c r="U111" s="552">
        <f t="shared" si="78"/>
        <v>-5050297.1275318414</v>
      </c>
      <c r="V111" s="537">
        <f>'SEF-3 p 5 Interest'!N153+'SEF-3 p 5 Interest'!N154</f>
        <v>-1269.43</v>
      </c>
      <c r="W111" s="504">
        <f t="shared" si="86"/>
        <v>-3685.4400000000005</v>
      </c>
      <c r="X111" s="147">
        <f t="shared" si="79"/>
        <v>-1269.43</v>
      </c>
      <c r="Y111" s="541">
        <f t="shared" si="87"/>
        <v>-3685.4400000000005</v>
      </c>
      <c r="Z111" s="543"/>
      <c r="AA111" s="147"/>
      <c r="AB111" s="479"/>
      <c r="AC111" s="142"/>
    </row>
    <row r="112" spans="1:29" s="46" customFormat="1" ht="13.15" hidden="1" customHeight="1" outlineLevel="1" x14ac:dyDescent="0.2">
      <c r="A112" s="141">
        <v>8</v>
      </c>
      <c r="B112" s="551">
        <v>39904</v>
      </c>
      <c r="C112" s="540"/>
      <c r="D112" s="537">
        <v>103945338.31798133</v>
      </c>
      <c r="E112" s="504">
        <f t="shared" si="80"/>
        <v>492586514.27192533</v>
      </c>
      <c r="F112" s="503">
        <v>107439486.44123998</v>
      </c>
      <c r="G112" s="504">
        <f t="shared" si="81"/>
        <v>501132776.31340194</v>
      </c>
      <c r="H112" s="537">
        <f t="shared" si="76"/>
        <v>-3494148.1232586503</v>
      </c>
      <c r="I112" s="541">
        <f t="shared" si="76"/>
        <v>-8546262.0414766073</v>
      </c>
      <c r="J112" s="537">
        <v>1256.5306066051126</v>
      </c>
      <c r="K112" s="504">
        <f t="shared" si="82"/>
        <v>3073.3212927355689</v>
      </c>
      <c r="L112" s="537">
        <f t="shared" si="77"/>
        <v>-3492891.5926520452</v>
      </c>
      <c r="M112" s="147">
        <f t="shared" si="83"/>
        <v>-8543188.7201838866</v>
      </c>
      <c r="N112" s="479"/>
      <c r="O112" s="537">
        <f>'SEF-3 p 4 Bands'!AF103</f>
        <v>-3492891.5926520452</v>
      </c>
      <c r="P112" s="504">
        <f t="shared" si="84"/>
        <v>-8543188.7201838866</v>
      </c>
      <c r="Q112" s="515"/>
      <c r="R112" s="503">
        <f>'SEF-3 p 4 Bands'!P103</f>
        <v>0</v>
      </c>
      <c r="S112" s="504">
        <f t="shared" si="85"/>
        <v>0</v>
      </c>
      <c r="T112" s="503">
        <f t="shared" si="78"/>
        <v>-3492891.5926520452</v>
      </c>
      <c r="U112" s="552">
        <f t="shared" si="78"/>
        <v>-8543188.7201838866</v>
      </c>
      <c r="V112" s="537">
        <f>'SEF-3 p 5 Interest'!N155+'SEF-3 p 5 Interest'!N156</f>
        <v>-915.92</v>
      </c>
      <c r="W112" s="504">
        <f t="shared" si="86"/>
        <v>-4601.3600000000006</v>
      </c>
      <c r="X112" s="503">
        <f t="shared" si="79"/>
        <v>-915.92</v>
      </c>
      <c r="Y112" s="541">
        <f t="shared" si="87"/>
        <v>-4601.3600000000006</v>
      </c>
      <c r="Z112" s="543"/>
      <c r="AA112" s="147"/>
      <c r="AB112" s="479"/>
      <c r="AC112" s="142"/>
    </row>
    <row r="113" spans="1:29" s="46" customFormat="1" ht="13.15" hidden="1" customHeight="1" outlineLevel="1" x14ac:dyDescent="0.2">
      <c r="A113" s="141">
        <v>8</v>
      </c>
      <c r="B113" s="551">
        <v>39934</v>
      </c>
      <c r="C113" s="540"/>
      <c r="D113" s="537">
        <v>87289510.317981333</v>
      </c>
      <c r="E113" s="504">
        <f t="shared" si="80"/>
        <v>579876024.58990669</v>
      </c>
      <c r="F113" s="503">
        <v>100022768.78705399</v>
      </c>
      <c r="G113" s="504">
        <f t="shared" si="81"/>
        <v>601155545.10045588</v>
      </c>
      <c r="H113" s="503">
        <f t="shared" si="76"/>
        <v>-12733258.469072655</v>
      </c>
      <c r="I113" s="504">
        <f t="shared" si="76"/>
        <v>-21279520.510549188</v>
      </c>
      <c r="J113" s="503">
        <v>4579.0070780627429</v>
      </c>
      <c r="K113" s="504">
        <f t="shared" si="82"/>
        <v>7652.3283707983119</v>
      </c>
      <c r="L113" s="503">
        <f t="shared" si="77"/>
        <v>-12728679.461994592</v>
      </c>
      <c r="M113" s="147">
        <f t="shared" si="83"/>
        <v>-21271868.182178479</v>
      </c>
      <c r="N113" s="147"/>
      <c r="O113" s="537">
        <f>'SEF-3 p 4 Bands'!AF104</f>
        <v>-12092745.370905356</v>
      </c>
      <c r="P113" s="504">
        <f t="shared" si="84"/>
        <v>-20635934.091089241</v>
      </c>
      <c r="Q113" s="515"/>
      <c r="R113" s="503">
        <f>'SEF-3 p 4 Bands'!P104</f>
        <v>-635934.09108923934</v>
      </c>
      <c r="S113" s="504">
        <f t="shared" si="85"/>
        <v>-635934.09108923934</v>
      </c>
      <c r="T113" s="503">
        <f t="shared" si="78"/>
        <v>-12728679.461994596</v>
      </c>
      <c r="U113" s="552">
        <f t="shared" si="78"/>
        <v>-21271868.182178482</v>
      </c>
      <c r="V113" s="537">
        <f>'SEF-3 p 5 Interest'!N157+'SEF-3 p 5 Interest'!N158</f>
        <v>-1005.17</v>
      </c>
      <c r="W113" s="504">
        <f t="shared" si="86"/>
        <v>-5606.5300000000007</v>
      </c>
      <c r="X113" s="503">
        <f t="shared" si="79"/>
        <v>-636939.26108923939</v>
      </c>
      <c r="Y113" s="541">
        <f t="shared" si="87"/>
        <v>-641540.62108923937</v>
      </c>
      <c r="Z113" s="543"/>
      <c r="AA113" s="147"/>
      <c r="AB113" s="479"/>
      <c r="AC113" s="142"/>
    </row>
    <row r="114" spans="1:29" s="46" customFormat="1" ht="13.15" hidden="1" customHeight="1" outlineLevel="1" x14ac:dyDescent="0.2">
      <c r="A114" s="141">
        <v>8</v>
      </c>
      <c r="B114" s="551">
        <v>39965</v>
      </c>
      <c r="C114" s="540"/>
      <c r="D114" s="537">
        <v>93572695.317981333</v>
      </c>
      <c r="E114" s="504">
        <f t="shared" si="80"/>
        <v>673448719.90788805</v>
      </c>
      <c r="F114" s="503">
        <v>94670137.364678994</v>
      </c>
      <c r="G114" s="504">
        <f t="shared" si="81"/>
        <v>695825682.46513486</v>
      </c>
      <c r="H114" s="503">
        <f t="shared" si="76"/>
        <v>-1097442.0466976613</v>
      </c>
      <c r="I114" s="504">
        <f t="shared" si="76"/>
        <v>-22376962.557246804</v>
      </c>
      <c r="J114" s="503">
        <v>394.65113441296853</v>
      </c>
      <c r="K114" s="504">
        <f t="shared" si="82"/>
        <v>8046.9795052112804</v>
      </c>
      <c r="L114" s="503">
        <f t="shared" si="77"/>
        <v>-1097047.3955632483</v>
      </c>
      <c r="M114" s="147">
        <f t="shared" si="83"/>
        <v>-22368915.577741727</v>
      </c>
      <c r="N114" s="147"/>
      <c r="O114" s="537">
        <f>'SEF-3 p 4 Bands'!AF105</f>
        <v>-548523.69778162241</v>
      </c>
      <c r="P114" s="504">
        <f t="shared" si="84"/>
        <v>-21184457.788870864</v>
      </c>
      <c r="Q114" s="515"/>
      <c r="R114" s="503">
        <f>'SEF-3 p 4 Bands'!P105</f>
        <v>-548523.69778162427</v>
      </c>
      <c r="S114" s="504">
        <f t="shared" si="85"/>
        <v>-1184457.7888708636</v>
      </c>
      <c r="T114" s="503">
        <f t="shared" si="78"/>
        <v>-1097047.3955632467</v>
      </c>
      <c r="U114" s="552">
        <f t="shared" si="78"/>
        <v>-22368915.577741727</v>
      </c>
      <c r="V114" s="537">
        <f>'SEF-3 p 5 Interest'!N159+'SEF-3 p 5 Interest'!N160</f>
        <v>-2728.02</v>
      </c>
      <c r="W114" s="504">
        <f t="shared" si="86"/>
        <v>-8334.5500000000011</v>
      </c>
      <c r="X114" s="503">
        <f t="shared" si="79"/>
        <v>-551251.71778162429</v>
      </c>
      <c r="Y114" s="541">
        <f t="shared" si="87"/>
        <v>-1192792.3388708637</v>
      </c>
      <c r="Z114" s="543"/>
      <c r="AA114" s="147"/>
      <c r="AB114" s="479"/>
      <c r="AC114" s="142"/>
    </row>
    <row r="115" spans="1:29" s="46" customFormat="1" ht="13.15" hidden="1" customHeight="1" outlineLevel="1" x14ac:dyDescent="0.2">
      <c r="A115" s="141">
        <v>8</v>
      </c>
      <c r="B115" s="551">
        <v>39995</v>
      </c>
      <c r="C115" s="540"/>
      <c r="D115" s="537">
        <v>101039840.31798133</v>
      </c>
      <c r="E115" s="504">
        <f t="shared" si="80"/>
        <v>774488560.22586942</v>
      </c>
      <c r="F115" s="503">
        <v>103847341.92624599</v>
      </c>
      <c r="G115" s="504">
        <f t="shared" si="81"/>
        <v>799673024.39138079</v>
      </c>
      <c r="H115" s="503">
        <f t="shared" si="76"/>
        <v>-2807501.6082646549</v>
      </c>
      <c r="I115" s="504">
        <f t="shared" si="76"/>
        <v>-25184464.16551137</v>
      </c>
      <c r="J115" s="503">
        <v>1009.6056533479132</v>
      </c>
      <c r="K115" s="504">
        <f t="shared" si="82"/>
        <v>9056.5851585591936</v>
      </c>
      <c r="L115" s="503">
        <f t="shared" si="77"/>
        <v>-2806492.002611307</v>
      </c>
      <c r="M115" s="147">
        <f t="shared" si="83"/>
        <v>-25175407.580353033</v>
      </c>
      <c r="N115" s="147"/>
      <c r="O115" s="537">
        <f>'SEF-3 p 4 Bands'!AF106</f>
        <v>-1403246.0013056546</v>
      </c>
      <c r="P115" s="504">
        <f t="shared" si="84"/>
        <v>-22587703.790176518</v>
      </c>
      <c r="Q115" s="515"/>
      <c r="R115" s="503">
        <f>'SEF-3 p 4 Bands'!P106</f>
        <v>-1403246.0013056528</v>
      </c>
      <c r="S115" s="504">
        <f t="shared" si="85"/>
        <v>-2587703.7901765164</v>
      </c>
      <c r="T115" s="503">
        <f t="shared" si="78"/>
        <v>-2806492.0026113074</v>
      </c>
      <c r="U115" s="552">
        <f t="shared" si="78"/>
        <v>-25175407.580353037</v>
      </c>
      <c r="V115" s="537">
        <f>'SEF-3 p 5 Interest'!N161+'SEF-3 p 5 Interest'!N162</f>
        <v>-4307.13</v>
      </c>
      <c r="W115" s="504">
        <f t="shared" si="86"/>
        <v>-12641.68</v>
      </c>
      <c r="X115" s="503">
        <f t="shared" si="79"/>
        <v>-1407553.1313056527</v>
      </c>
      <c r="Y115" s="541">
        <f t="shared" si="87"/>
        <v>-2600345.4701765161</v>
      </c>
      <c r="Z115" s="543"/>
      <c r="AA115" s="147"/>
      <c r="AB115" s="479"/>
      <c r="AC115" s="142"/>
    </row>
    <row r="116" spans="1:29" s="46" customFormat="1" ht="13.15" hidden="1" customHeight="1" outlineLevel="1" x14ac:dyDescent="0.2">
      <c r="A116" s="141">
        <v>8</v>
      </c>
      <c r="B116" s="551">
        <v>40026</v>
      </c>
      <c r="C116" s="540"/>
      <c r="D116" s="537">
        <v>100784418.31798133</v>
      </c>
      <c r="E116" s="504">
        <f t="shared" si="80"/>
        <v>875272978.54385078</v>
      </c>
      <c r="F116" s="503">
        <v>99566731.398689985</v>
      </c>
      <c r="G116" s="504">
        <f t="shared" si="81"/>
        <v>899239755.79007077</v>
      </c>
      <c r="H116" s="537">
        <f t="shared" si="76"/>
        <v>1217686.9192913473</v>
      </c>
      <c r="I116" s="541">
        <f t="shared" si="76"/>
        <v>-23966777.246219993</v>
      </c>
      <c r="J116" s="537">
        <v>-437.89239304629155</v>
      </c>
      <c r="K116" s="504">
        <f t="shared" si="82"/>
        <v>8618.692765512902</v>
      </c>
      <c r="L116" s="537">
        <f t="shared" si="77"/>
        <v>1217249.026898301</v>
      </c>
      <c r="M116" s="147">
        <f t="shared" si="83"/>
        <v>-23958158.553454731</v>
      </c>
      <c r="N116" s="479"/>
      <c r="O116" s="537">
        <f>'SEF-3 p 4 Bands'!AF107</f>
        <v>608624.51344915479</v>
      </c>
      <c r="P116" s="504">
        <f t="shared" si="84"/>
        <v>-21979079.276727363</v>
      </c>
      <c r="Q116" s="515"/>
      <c r="R116" s="503">
        <f>'SEF-3 p 4 Bands'!P107</f>
        <v>608624.51344915107</v>
      </c>
      <c r="S116" s="504">
        <f t="shared" si="85"/>
        <v>-1979079.2767273653</v>
      </c>
      <c r="T116" s="503">
        <f t="shared" si="78"/>
        <v>1217249.0268983059</v>
      </c>
      <c r="U116" s="552">
        <f t="shared" si="78"/>
        <v>-23958158.553454727</v>
      </c>
      <c r="V116" s="537">
        <f>'SEF-3 p 5 Interest'!N163+'SEF-3 p 5 Interest'!N164</f>
        <v>-8001.33</v>
      </c>
      <c r="W116" s="504">
        <f t="shared" si="86"/>
        <v>-20643.010000000002</v>
      </c>
      <c r="X116" s="503">
        <f t="shared" si="79"/>
        <v>600623.18344915111</v>
      </c>
      <c r="Y116" s="541">
        <f t="shared" si="87"/>
        <v>-1999722.2867273651</v>
      </c>
      <c r="Z116" s="543"/>
      <c r="AA116" s="147"/>
      <c r="AB116" s="479"/>
      <c r="AC116" s="142"/>
    </row>
    <row r="117" spans="1:29" s="46" customFormat="1" ht="13.15" hidden="1" customHeight="1" outlineLevel="1" x14ac:dyDescent="0.2">
      <c r="A117" s="141">
        <v>8</v>
      </c>
      <c r="B117" s="551">
        <v>40057</v>
      </c>
      <c r="C117" s="540"/>
      <c r="D117" s="537">
        <v>109406019.31798133</v>
      </c>
      <c r="E117" s="504">
        <f t="shared" si="80"/>
        <v>984678997.86183214</v>
      </c>
      <c r="F117" s="503">
        <v>96914436.125603989</v>
      </c>
      <c r="G117" s="504">
        <f t="shared" si="81"/>
        <v>996154191.91567481</v>
      </c>
      <c r="H117" s="537">
        <f t="shared" si="76"/>
        <v>12491583.192377344</v>
      </c>
      <c r="I117" s="541">
        <f t="shared" si="76"/>
        <v>-11475194.053842664</v>
      </c>
      <c r="J117" s="537">
        <v>-4492.0982318110764</v>
      </c>
      <c r="K117" s="504">
        <f t="shared" si="82"/>
        <v>4126.5945337018256</v>
      </c>
      <c r="L117" s="537">
        <f t="shared" si="77"/>
        <v>12487091.094145533</v>
      </c>
      <c r="M117" s="147">
        <f t="shared" si="83"/>
        <v>-11471067.459309198</v>
      </c>
      <c r="N117" s="479"/>
      <c r="O117" s="537">
        <f>'SEF-3 p 4 Bands'!AF108</f>
        <v>10508011.817418167</v>
      </c>
      <c r="P117" s="504">
        <f t="shared" si="84"/>
        <v>-11471067.459309196</v>
      </c>
      <c r="Q117" s="515"/>
      <c r="R117" s="503">
        <f>'SEF-3 p 4 Bands'!P108</f>
        <v>1979079.2767273653</v>
      </c>
      <c r="S117" s="504">
        <f t="shared" si="85"/>
        <v>0</v>
      </c>
      <c r="T117" s="503">
        <f t="shared" si="78"/>
        <v>12487091.094145533</v>
      </c>
      <c r="U117" s="552">
        <f t="shared" si="78"/>
        <v>-11471067.459309196</v>
      </c>
      <c r="V117" s="537">
        <f>'SEF-3 p 5 Interest'!N165+'SEF-3 p 5 Interest'!N166</f>
        <v>-5993.6699999999992</v>
      </c>
      <c r="W117" s="504">
        <f t="shared" si="86"/>
        <v>-26636.68</v>
      </c>
      <c r="X117" s="503">
        <f t="shared" si="79"/>
        <v>1973085.6067273654</v>
      </c>
      <c r="Y117" s="541">
        <f t="shared" si="87"/>
        <v>-26636.679999999702</v>
      </c>
      <c r="Z117" s="543"/>
      <c r="AA117" s="147"/>
      <c r="AB117" s="479"/>
      <c r="AC117" s="142"/>
    </row>
    <row r="118" spans="1:29" s="46" customFormat="1" ht="13.15" hidden="1" customHeight="1" outlineLevel="1" x14ac:dyDescent="0.2">
      <c r="A118" s="141">
        <v>8</v>
      </c>
      <c r="B118" s="551">
        <v>40087</v>
      </c>
      <c r="C118" s="540"/>
      <c r="D118" s="537">
        <v>128413053.31798133</v>
      </c>
      <c r="E118" s="504">
        <f t="shared" si="80"/>
        <v>1113092051.1798134</v>
      </c>
      <c r="F118" s="503">
        <v>109843919.71757399</v>
      </c>
      <c r="G118" s="504">
        <f t="shared" si="81"/>
        <v>1105998111.6332488</v>
      </c>
      <c r="H118" s="537">
        <f t="shared" si="76"/>
        <v>18569133.600407347</v>
      </c>
      <c r="I118" s="541">
        <f t="shared" si="76"/>
        <v>7093939.546564579</v>
      </c>
      <c r="J118" s="537">
        <v>-6677.6461340412498</v>
      </c>
      <c r="K118" s="504">
        <f t="shared" si="82"/>
        <v>-2551.0516003394241</v>
      </c>
      <c r="L118" s="537">
        <f t="shared" si="77"/>
        <v>18562455.954273306</v>
      </c>
      <c r="M118" s="147">
        <f t="shared" si="83"/>
        <v>7091388.4949641079</v>
      </c>
      <c r="N118" s="479"/>
      <c r="O118" s="537">
        <f>'SEF-3 p 4 Bands'!AF109</f>
        <v>18562455.954273306</v>
      </c>
      <c r="P118" s="504">
        <f t="shared" si="84"/>
        <v>7091388.4949641097</v>
      </c>
      <c r="Q118" s="515"/>
      <c r="R118" s="503">
        <f>'SEF-3 p 4 Bands'!P109</f>
        <v>0</v>
      </c>
      <c r="S118" s="504">
        <f t="shared" si="85"/>
        <v>0</v>
      </c>
      <c r="T118" s="503">
        <f t="shared" si="78"/>
        <v>18562455.954273306</v>
      </c>
      <c r="U118" s="552">
        <f t="shared" si="78"/>
        <v>7091388.4949641097</v>
      </c>
      <c r="V118" s="537">
        <f>'SEF-3 p 5 Interest'!N167+'SEF-3 p 5 Interest'!N168</f>
        <v>-912.75</v>
      </c>
      <c r="W118" s="504">
        <f t="shared" si="86"/>
        <v>-27549.43</v>
      </c>
      <c r="X118" s="503">
        <f t="shared" si="79"/>
        <v>-912.75</v>
      </c>
      <c r="Y118" s="541">
        <f t="shared" si="87"/>
        <v>-27549.429999999702</v>
      </c>
      <c r="Z118" s="543"/>
      <c r="AA118" s="147"/>
      <c r="AB118" s="479"/>
      <c r="AC118" s="142"/>
    </row>
    <row r="119" spans="1:29" s="46" customFormat="1" ht="13.15" hidden="1" customHeight="1" outlineLevel="1" x14ac:dyDescent="0.2">
      <c r="A119" s="141">
        <v>8</v>
      </c>
      <c r="B119" s="551">
        <v>40118</v>
      </c>
      <c r="C119" s="540"/>
      <c r="D119" s="537">
        <v>127377633.31798133</v>
      </c>
      <c r="E119" s="504">
        <f t="shared" si="80"/>
        <v>1240469684.4977946</v>
      </c>
      <c r="F119" s="503">
        <v>119041969.20440999</v>
      </c>
      <c r="G119" s="504">
        <f t="shared" si="81"/>
        <v>1225040080.8376589</v>
      </c>
      <c r="H119" s="537">
        <f t="shared" si="76"/>
        <v>8335664.1135713458</v>
      </c>
      <c r="I119" s="541">
        <f t="shared" si="76"/>
        <v>15429603.660135746</v>
      </c>
      <c r="J119" s="537">
        <v>-2997.5881718806922</v>
      </c>
      <c r="K119" s="504">
        <f t="shared" si="82"/>
        <v>-5548.6397722201164</v>
      </c>
      <c r="L119" s="537">
        <f t="shared" si="77"/>
        <v>8332666.5253994651</v>
      </c>
      <c r="M119" s="147">
        <f t="shared" si="83"/>
        <v>15424055.020363573</v>
      </c>
      <c r="N119" s="479"/>
      <c r="O119" s="537">
        <f>'SEF-3 p 4 Bands'!AF110</f>
        <v>8332666.5253994651</v>
      </c>
      <c r="P119" s="504">
        <f t="shared" si="84"/>
        <v>15424055.020363575</v>
      </c>
      <c r="Q119" s="515"/>
      <c r="R119" s="503">
        <f>'SEF-3 p 4 Bands'!P110</f>
        <v>0</v>
      </c>
      <c r="S119" s="504">
        <f t="shared" si="85"/>
        <v>0</v>
      </c>
      <c r="T119" s="503">
        <f t="shared" si="78"/>
        <v>8332666.5253994651</v>
      </c>
      <c r="U119" s="552">
        <f t="shared" si="78"/>
        <v>15424055.020363575</v>
      </c>
      <c r="V119" s="537">
        <f>'SEF-3 p 5 Interest'!N169+'SEF-3 p 5 Interest'!N170</f>
        <v>-883.30000000000007</v>
      </c>
      <c r="W119" s="504">
        <f t="shared" si="86"/>
        <v>-28432.73</v>
      </c>
      <c r="X119" s="503">
        <f t="shared" si="79"/>
        <v>-883.30000000000007</v>
      </c>
      <c r="Y119" s="541">
        <f t="shared" si="87"/>
        <v>-28432.729999999701</v>
      </c>
      <c r="Z119" s="543"/>
      <c r="AA119" s="147"/>
      <c r="AB119" s="479"/>
      <c r="AC119" s="142"/>
    </row>
    <row r="120" spans="1:29" s="46" customFormat="1" ht="12.75" hidden="1" customHeight="1" outlineLevel="1" x14ac:dyDescent="0.2">
      <c r="A120" s="141">
        <v>8</v>
      </c>
      <c r="B120" s="551">
        <v>40148</v>
      </c>
      <c r="C120" s="540"/>
      <c r="D120" s="544">
        <v>164400268.31798133</v>
      </c>
      <c r="E120" s="508">
        <f t="shared" si="80"/>
        <v>1404869952.8157759</v>
      </c>
      <c r="F120" s="507">
        <v>149548885.175385</v>
      </c>
      <c r="G120" s="508">
        <f t="shared" si="81"/>
        <v>1374588966.0130439</v>
      </c>
      <c r="H120" s="544">
        <f t="shared" si="76"/>
        <v>14851383.142596334</v>
      </c>
      <c r="I120" s="526">
        <f t="shared" si="76"/>
        <v>30280986.802731991</v>
      </c>
      <c r="J120" s="544">
        <v>-5340.7058919090778</v>
      </c>
      <c r="K120" s="508">
        <f t="shared" si="82"/>
        <v>-10889.345664129194</v>
      </c>
      <c r="L120" s="544">
        <f t="shared" si="77"/>
        <v>14846042.436704425</v>
      </c>
      <c r="M120" s="509">
        <f t="shared" si="83"/>
        <v>30270097.457067996</v>
      </c>
      <c r="N120" s="528"/>
      <c r="O120" s="537">
        <f>'SEF-3 p 4 Bands'!AF111</f>
        <v>9710993.7081704233</v>
      </c>
      <c r="P120" s="508">
        <f t="shared" si="84"/>
        <v>25135048.728533998</v>
      </c>
      <c r="Q120" s="510"/>
      <c r="R120" s="503">
        <f>'SEF-3 p 4 Bands'!P111</f>
        <v>5135048.7285339981</v>
      </c>
      <c r="S120" s="508">
        <f t="shared" si="85"/>
        <v>5135048.7285339981</v>
      </c>
      <c r="T120" s="507">
        <f t="shared" si="78"/>
        <v>14846042.436704421</v>
      </c>
      <c r="U120" s="554">
        <f t="shared" si="78"/>
        <v>30270097.457067996</v>
      </c>
      <c r="V120" s="544">
        <f>'SEF-3 p 5 Interest'!N171+'SEF-3 p 5 Interest'!N172</f>
        <v>-455.51999999999992</v>
      </c>
      <c r="W120" s="508">
        <f t="shared" si="86"/>
        <v>-28888.25</v>
      </c>
      <c r="X120" s="507">
        <f t="shared" si="79"/>
        <v>5134593.2085339986</v>
      </c>
      <c r="Y120" s="526">
        <f t="shared" si="87"/>
        <v>5106160.4785339991</v>
      </c>
      <c r="Z120" s="543"/>
      <c r="AA120" s="147"/>
      <c r="AB120" s="479"/>
      <c r="AC120" s="142"/>
    </row>
    <row r="121" spans="1:29" s="46" customFormat="1" ht="12.75" hidden="1" customHeight="1" outlineLevel="1" x14ac:dyDescent="0.2">
      <c r="A121" s="141"/>
      <c r="B121" s="551"/>
      <c r="C121" s="540"/>
      <c r="D121" s="536"/>
      <c r="E121" s="539"/>
      <c r="F121" s="539"/>
      <c r="G121" s="539"/>
      <c r="H121" s="536"/>
      <c r="I121" s="536"/>
      <c r="J121" s="536"/>
      <c r="K121" s="539"/>
      <c r="L121" s="536"/>
      <c r="M121" s="539"/>
      <c r="N121" s="536"/>
      <c r="O121" s="539"/>
      <c r="P121" s="539"/>
      <c r="Q121" s="560"/>
      <c r="R121" s="539"/>
      <c r="S121" s="539"/>
      <c r="T121" s="539"/>
      <c r="U121" s="561"/>
      <c r="V121" s="536"/>
      <c r="W121" s="539"/>
      <c r="X121" s="539"/>
      <c r="Y121" s="536"/>
      <c r="Z121" s="543"/>
      <c r="AA121" s="147"/>
      <c r="AB121" s="479"/>
      <c r="AC121" s="142"/>
    </row>
    <row r="122" spans="1:29" s="46" customFormat="1" ht="12.75" hidden="1" customHeight="1" outlineLevel="1" x14ac:dyDescent="0.2">
      <c r="A122" s="545" t="s">
        <v>140</v>
      </c>
      <c r="B122" s="527"/>
      <c r="C122" s="540"/>
      <c r="D122" s="479"/>
      <c r="E122" s="147">
        <f>E107+E120</f>
        <v>8321804736.4509983</v>
      </c>
      <c r="F122" s="147"/>
      <c r="G122" s="147">
        <f>G107+G120</f>
        <v>8295200927.5536404</v>
      </c>
      <c r="H122" s="479"/>
      <c r="I122" s="479">
        <f>I107+I120</f>
        <v>26603808.897356987</v>
      </c>
      <c r="J122" s="479"/>
      <c r="K122" s="147">
        <f>K107+K120</f>
        <v>-20644.313725270775</v>
      </c>
      <c r="L122" s="479"/>
      <c r="M122" s="147"/>
      <c r="N122" s="479">
        <f>N107+M120</f>
        <v>26583163.11921449</v>
      </c>
      <c r="O122" s="147"/>
      <c r="P122" s="147">
        <f>P107+P120</f>
        <v>21778788.600870632</v>
      </c>
      <c r="Q122" s="515"/>
      <c r="R122" s="147"/>
      <c r="S122" s="147">
        <f>S107+S120</f>
        <v>4804374.4827610664</v>
      </c>
      <c r="T122" s="147"/>
      <c r="U122" s="553">
        <f>U107+U120</f>
        <v>26583163.083631702</v>
      </c>
      <c r="V122" s="479"/>
      <c r="W122" s="147">
        <f>W107+W120</f>
        <v>881549.14</v>
      </c>
      <c r="X122" s="147"/>
      <c r="Y122" s="147">
        <f>Y107+Y120</f>
        <v>5685924.6227610661</v>
      </c>
      <c r="Z122" s="543"/>
      <c r="AA122" s="147"/>
      <c r="AB122" s="479"/>
      <c r="AC122" s="142"/>
    </row>
    <row r="123" spans="1:29" s="46" customFormat="1" ht="12.75" hidden="1" customHeight="1" outlineLevel="1" thickBot="1" x14ac:dyDescent="0.25">
      <c r="A123" s="558"/>
      <c r="B123" s="527"/>
      <c r="C123" s="540"/>
      <c r="D123" s="479"/>
      <c r="E123" s="147"/>
      <c r="F123" s="147"/>
      <c r="G123" s="147"/>
      <c r="H123" s="479"/>
      <c r="I123" s="479"/>
      <c r="J123" s="479"/>
      <c r="K123" s="147"/>
      <c r="L123" s="479"/>
      <c r="M123" s="147"/>
      <c r="N123" s="479"/>
      <c r="O123" s="147"/>
      <c r="P123" s="147"/>
      <c r="Q123" s="515"/>
      <c r="R123" s="147"/>
      <c r="S123" s="147"/>
      <c r="T123" s="147"/>
      <c r="U123" s="553"/>
      <c r="V123" s="479"/>
      <c r="W123" s="147"/>
      <c r="X123" s="147"/>
      <c r="Y123" s="479"/>
      <c r="Z123" s="543"/>
      <c r="AA123" s="147"/>
      <c r="AB123" s="479"/>
      <c r="AC123" s="142"/>
    </row>
    <row r="124" spans="1:29" s="46" customFormat="1" ht="15.75" hidden="1" customHeight="1" outlineLevel="1" x14ac:dyDescent="0.25">
      <c r="A124" s="141"/>
      <c r="B124" s="527"/>
      <c r="C124" s="540"/>
      <c r="D124" s="639" t="s">
        <v>112</v>
      </c>
      <c r="E124" s="640"/>
      <c r="F124" s="639" t="s">
        <v>46</v>
      </c>
      <c r="G124" s="640"/>
      <c r="H124" s="639" t="s">
        <v>113</v>
      </c>
      <c r="I124" s="640"/>
      <c r="J124" s="639" t="s">
        <v>114</v>
      </c>
      <c r="K124" s="640"/>
      <c r="L124" s="639" t="s">
        <v>81</v>
      </c>
      <c r="M124" s="641"/>
      <c r="N124" s="640"/>
      <c r="O124" s="639" t="s">
        <v>115</v>
      </c>
      <c r="P124" s="640"/>
      <c r="Q124" s="546"/>
      <c r="R124" s="639" t="s">
        <v>116</v>
      </c>
      <c r="S124" s="640"/>
      <c r="T124" s="639" t="s">
        <v>94</v>
      </c>
      <c r="U124" s="640"/>
      <c r="V124" s="639" t="s">
        <v>117</v>
      </c>
      <c r="W124" s="640"/>
      <c r="X124" s="639" t="s">
        <v>118</v>
      </c>
      <c r="Y124" s="640"/>
      <c r="Z124" s="540"/>
      <c r="AA124" s="147"/>
      <c r="AB124" s="479"/>
      <c r="AC124" s="142"/>
    </row>
    <row r="125" spans="1:29" s="46" customFormat="1" ht="33" hidden="1" customHeight="1" outlineLevel="1" thickBot="1" x14ac:dyDescent="0.25">
      <c r="A125" s="174"/>
      <c r="B125" s="527"/>
      <c r="C125" s="540"/>
      <c r="D125" s="492" t="s">
        <v>141</v>
      </c>
      <c r="E125" s="489" t="s">
        <v>48</v>
      </c>
      <c r="F125" s="492" t="s">
        <v>46</v>
      </c>
      <c r="G125" s="489" t="s">
        <v>48</v>
      </c>
      <c r="H125" s="487" t="s">
        <v>134</v>
      </c>
      <c r="I125" s="486" t="s">
        <v>48</v>
      </c>
      <c r="J125" s="547" t="s">
        <v>121</v>
      </c>
      <c r="K125" s="489" t="s">
        <v>48</v>
      </c>
      <c r="L125" s="487" t="s">
        <v>121</v>
      </c>
      <c r="M125" s="489" t="s">
        <v>48</v>
      </c>
      <c r="N125" s="488"/>
      <c r="O125" s="487" t="s">
        <v>121</v>
      </c>
      <c r="P125" s="488" t="s">
        <v>48</v>
      </c>
      <c r="Q125" s="426"/>
      <c r="R125" s="487" t="s">
        <v>121</v>
      </c>
      <c r="S125" s="486" t="s">
        <v>48</v>
      </c>
      <c r="T125" s="487" t="s">
        <v>134</v>
      </c>
      <c r="U125" s="486" t="s">
        <v>48</v>
      </c>
      <c r="V125" s="487" t="s">
        <v>121</v>
      </c>
      <c r="W125" s="486" t="s">
        <v>48</v>
      </c>
      <c r="X125" s="487" t="s">
        <v>121</v>
      </c>
      <c r="Y125" s="486" t="s">
        <v>48</v>
      </c>
      <c r="Z125" s="543"/>
      <c r="AA125" s="147"/>
      <c r="AB125" s="479"/>
      <c r="AC125" s="142"/>
    </row>
    <row r="126" spans="1:29" s="46" customFormat="1" ht="12.75" hidden="1" customHeight="1" outlineLevel="1" x14ac:dyDescent="0.2">
      <c r="A126" s="141"/>
      <c r="B126" s="527"/>
      <c r="C126" s="540"/>
      <c r="D126" s="479"/>
      <c r="E126" s="147"/>
      <c r="F126" s="147"/>
      <c r="G126" s="147"/>
      <c r="H126" s="479"/>
      <c r="I126" s="479"/>
      <c r="J126" s="479"/>
      <c r="K126" s="147"/>
      <c r="L126" s="479"/>
      <c r="M126" s="147"/>
      <c r="N126" s="479"/>
      <c r="O126" s="147"/>
      <c r="P126" s="147"/>
      <c r="Q126" s="515"/>
      <c r="R126" s="147"/>
      <c r="S126" s="147"/>
      <c r="T126" s="147"/>
      <c r="U126" s="553"/>
      <c r="V126" s="479"/>
      <c r="W126" s="147"/>
      <c r="X126" s="147"/>
      <c r="Y126" s="479"/>
      <c r="Z126" s="543"/>
      <c r="AA126" s="147"/>
      <c r="AB126" s="479"/>
      <c r="AC126" s="142"/>
    </row>
    <row r="127" spans="1:29" s="46" customFormat="1" ht="12.75" hidden="1" customHeight="1" outlineLevel="1" x14ac:dyDescent="0.2">
      <c r="A127" s="141">
        <v>9</v>
      </c>
      <c r="B127" s="527">
        <v>40179</v>
      </c>
      <c r="C127" s="540"/>
      <c r="D127" s="534">
        <v>134953506.31798133</v>
      </c>
      <c r="E127" s="518">
        <f>D127</f>
        <v>134953506.31798133</v>
      </c>
      <c r="F127" s="556">
        <v>126298040.12619598</v>
      </c>
      <c r="G127" s="518">
        <f>F127</f>
        <v>126298040.12619598</v>
      </c>
      <c r="H127" s="534">
        <f t="shared" ref="H127:I138" si="88">D127-F127</f>
        <v>8655466.1917853504</v>
      </c>
      <c r="I127" s="535">
        <f t="shared" si="88"/>
        <v>8655466.1917853504</v>
      </c>
      <c r="J127" s="534">
        <v>-3112.5921972282231</v>
      </c>
      <c r="K127" s="518">
        <f>J127</f>
        <v>-3112.5921972282231</v>
      </c>
      <c r="L127" s="534">
        <f t="shared" ref="L127:L138" si="89">H127+J127</f>
        <v>8652353.5995881222</v>
      </c>
      <c r="M127" s="539">
        <f>L127</f>
        <v>8652353.5995881222</v>
      </c>
      <c r="N127" s="535"/>
      <c r="O127" s="556">
        <f>'SEF-3 p 4 Bands'!AF113</f>
        <v>8652353.5995881222</v>
      </c>
      <c r="P127" s="518">
        <f>O127</f>
        <v>8652353.5995881222</v>
      </c>
      <c r="Q127" s="515"/>
      <c r="R127" s="556">
        <f>'SEF-3 p 4 Bands'!P113</f>
        <v>0</v>
      </c>
      <c r="S127" s="518">
        <f>R127</f>
        <v>0</v>
      </c>
      <c r="T127" s="556">
        <f t="shared" ref="T127:U138" si="90">O127+R127</f>
        <v>8652353.5995881222</v>
      </c>
      <c r="U127" s="549">
        <f t="shared" si="90"/>
        <v>8652353.5995881222</v>
      </c>
      <c r="V127" s="534">
        <f>'SEF-3 p 5 Interest'!N173+'SEF-3 p 5 Interest'!N174</f>
        <v>13261.390000000001</v>
      </c>
      <c r="W127" s="518">
        <f>V127</f>
        <v>13261.390000000001</v>
      </c>
      <c r="X127" s="556">
        <f t="shared" ref="X127:X138" si="91">R127+V127</f>
        <v>13261.390000000001</v>
      </c>
      <c r="Y127" s="535">
        <f>X127</f>
        <v>13261.390000000001</v>
      </c>
      <c r="Z127" s="543"/>
      <c r="AA127" s="147"/>
      <c r="AB127" s="479"/>
      <c r="AC127" s="142"/>
    </row>
    <row r="128" spans="1:29" s="46" customFormat="1" ht="13.15" hidden="1" customHeight="1" outlineLevel="1" x14ac:dyDescent="0.2">
      <c r="A128" s="141">
        <v>9</v>
      </c>
      <c r="B128" s="527">
        <v>40210</v>
      </c>
      <c r="C128" s="540"/>
      <c r="D128" s="537">
        <v>127311731.31798133</v>
      </c>
      <c r="E128" s="504">
        <f t="shared" ref="E128:E138" si="92">E127+D128</f>
        <v>262265237.63596267</v>
      </c>
      <c r="F128" s="503">
        <v>111110995.368774</v>
      </c>
      <c r="G128" s="504">
        <f t="shared" ref="G128:G138" si="93">G127+F128</f>
        <v>237409035.49496996</v>
      </c>
      <c r="H128" s="537">
        <f t="shared" si="88"/>
        <v>16200735.949207336</v>
      </c>
      <c r="I128" s="541">
        <f t="shared" si="88"/>
        <v>24856202.140992701</v>
      </c>
      <c r="J128" s="537">
        <v>-5825.9466546941549</v>
      </c>
      <c r="K128" s="504">
        <f t="shared" ref="K128:K138" si="94">K127+J128</f>
        <v>-8938.5388519223779</v>
      </c>
      <c r="L128" s="537">
        <f t="shared" si="89"/>
        <v>16194910.002552642</v>
      </c>
      <c r="M128" s="147">
        <f t="shared" ref="M128:M138" si="95">M127+L128</f>
        <v>24847263.602140762</v>
      </c>
      <c r="N128" s="541"/>
      <c r="O128" s="503">
        <f>'SEF-3 p 4 Bands'!AF114</f>
        <v>13771278.201482262</v>
      </c>
      <c r="P128" s="504">
        <f t="shared" ref="P128:P138" si="96">P127+O128</f>
        <v>22423631.801070385</v>
      </c>
      <c r="Q128" s="515"/>
      <c r="R128" s="503">
        <f>'SEF-3 p 4 Bands'!P114</f>
        <v>2423631.801070381</v>
      </c>
      <c r="S128" s="504">
        <f t="shared" ref="S128:S138" si="97">R128+S127</f>
        <v>2423631.801070381</v>
      </c>
      <c r="T128" s="503">
        <f t="shared" si="90"/>
        <v>16194910.002552643</v>
      </c>
      <c r="U128" s="552">
        <f t="shared" si="90"/>
        <v>24847263.602140766</v>
      </c>
      <c r="V128" s="537">
        <f>'SEF-3 p 5 Interest'!N175+'SEF-3 p 5 Interest'!N176</f>
        <v>12193.83</v>
      </c>
      <c r="W128" s="504">
        <f>W127+V128</f>
        <v>25455.22</v>
      </c>
      <c r="X128" s="503">
        <f t="shared" si="91"/>
        <v>2435825.631070381</v>
      </c>
      <c r="Y128" s="541">
        <f t="shared" ref="Y128:Y138" si="98">X128+Y127</f>
        <v>2449087.0210703812</v>
      </c>
      <c r="Z128" s="543"/>
      <c r="AA128" s="147"/>
      <c r="AB128" s="479"/>
      <c r="AC128" s="142"/>
    </row>
    <row r="129" spans="1:29" s="46" customFormat="1" ht="13.15" hidden="1" customHeight="1" outlineLevel="1" x14ac:dyDescent="0.2">
      <c r="A129" s="141">
        <v>9</v>
      </c>
      <c r="B129" s="527">
        <v>40238</v>
      </c>
      <c r="C129" s="540"/>
      <c r="D129" s="503">
        <v>129436684.31798133</v>
      </c>
      <c r="E129" s="504">
        <f t="shared" si="92"/>
        <v>391701921.95394397</v>
      </c>
      <c r="F129" s="147">
        <v>118436669.29636499</v>
      </c>
      <c r="G129" s="504">
        <f t="shared" si="93"/>
        <v>355845704.79133499</v>
      </c>
      <c r="H129" s="479">
        <f t="shared" si="88"/>
        <v>11000015.02161634</v>
      </c>
      <c r="I129" s="147">
        <f t="shared" si="88"/>
        <v>35856217.162608981</v>
      </c>
      <c r="J129" s="503">
        <v>-3955.7154019232839</v>
      </c>
      <c r="K129" s="147">
        <f t="shared" si="94"/>
        <v>-12894.254253845662</v>
      </c>
      <c r="L129" s="503">
        <f t="shared" si="89"/>
        <v>10996059.306214416</v>
      </c>
      <c r="M129" s="147">
        <f t="shared" si="95"/>
        <v>35843322.908355176</v>
      </c>
      <c r="N129" s="147"/>
      <c r="O129" s="503">
        <f>'SEF-3 p 4 Bands'!AF115</f>
        <v>5498029.6531072035</v>
      </c>
      <c r="P129" s="147">
        <f t="shared" si="96"/>
        <v>27921661.454177588</v>
      </c>
      <c r="Q129" s="515"/>
      <c r="R129" s="503">
        <f>'SEF-3 p 4 Bands'!P115</f>
        <v>5498029.6531072073</v>
      </c>
      <c r="S129" s="147">
        <f t="shared" si="97"/>
        <v>7921661.4541775882</v>
      </c>
      <c r="T129" s="503">
        <f t="shared" si="90"/>
        <v>10996059.306214411</v>
      </c>
      <c r="U129" s="553">
        <f t="shared" si="90"/>
        <v>35843322.908355176</v>
      </c>
      <c r="V129" s="503">
        <f>'SEF-3 p 5 Interest'!N177+'SEF-3 p 5 Interest'!N178</f>
        <v>20440.829999999998</v>
      </c>
      <c r="W129" s="147">
        <f t="shared" ref="W129:W138" si="99">W128+V129</f>
        <v>45896.05</v>
      </c>
      <c r="X129" s="503">
        <f t="shared" si="91"/>
        <v>5518470.4831072073</v>
      </c>
      <c r="Y129" s="504">
        <f t="shared" si="98"/>
        <v>7967557.504177589</v>
      </c>
      <c r="Z129" s="543"/>
      <c r="AA129" s="147"/>
      <c r="AB129" s="479"/>
      <c r="AC129" s="142"/>
    </row>
    <row r="130" spans="1:29" s="46" customFormat="1" ht="13.15" hidden="1" customHeight="1" outlineLevel="1" x14ac:dyDescent="0.2">
      <c r="A130" s="141">
        <v>9</v>
      </c>
      <c r="B130" s="527">
        <v>40269</v>
      </c>
      <c r="C130" s="540"/>
      <c r="D130" s="503">
        <v>104419583.30431288</v>
      </c>
      <c r="E130" s="504">
        <f t="shared" si="92"/>
        <v>496121505.25825685</v>
      </c>
      <c r="F130" s="147">
        <v>110235654.19706452</v>
      </c>
      <c r="G130" s="504">
        <f t="shared" si="93"/>
        <v>466081358.98839951</v>
      </c>
      <c r="H130" s="537">
        <f t="shared" si="88"/>
        <v>-5816070.8927516341</v>
      </c>
      <c r="I130" s="541">
        <f t="shared" si="88"/>
        <v>30040146.269857347</v>
      </c>
      <c r="J130" s="537">
        <v>2044.6532931793481</v>
      </c>
      <c r="K130" s="504">
        <f t="shared" si="94"/>
        <v>-10849.600960666314</v>
      </c>
      <c r="L130" s="537">
        <f t="shared" si="89"/>
        <v>-5814026.2394584548</v>
      </c>
      <c r="M130" s="147">
        <f t="shared" si="95"/>
        <v>30029296.66889672</v>
      </c>
      <c r="N130" s="479"/>
      <c r="O130" s="503">
        <f>'SEF-3 p 4 Bands'!AF116</f>
        <v>-2907013.1197292283</v>
      </c>
      <c r="P130" s="504">
        <f t="shared" si="96"/>
        <v>25014648.33444836</v>
      </c>
      <c r="Q130" s="515"/>
      <c r="R130" s="503">
        <f>'SEF-3 p 4 Bands'!P116</f>
        <v>-2907013.1197292283</v>
      </c>
      <c r="S130" s="504">
        <f t="shared" si="97"/>
        <v>5014648.3344483599</v>
      </c>
      <c r="T130" s="503">
        <f t="shared" si="90"/>
        <v>-5814026.2394584566</v>
      </c>
      <c r="U130" s="552">
        <f t="shared" si="90"/>
        <v>30029296.66889672</v>
      </c>
      <c r="V130" s="537">
        <f>'SEF-3 p 5 Interest'!N179+'SEF-3 p 5 Interest'!N180</f>
        <v>33735.370000000003</v>
      </c>
      <c r="W130" s="504">
        <f t="shared" si="99"/>
        <v>79631.420000000013</v>
      </c>
      <c r="X130" s="503">
        <f t="shared" si="91"/>
        <v>-2873277.7497292282</v>
      </c>
      <c r="Y130" s="541">
        <f t="shared" si="98"/>
        <v>5094279.7544483608</v>
      </c>
      <c r="Z130" s="543"/>
      <c r="AA130" s="147"/>
      <c r="AB130" s="479"/>
      <c r="AC130" s="142"/>
    </row>
    <row r="131" spans="1:29" s="46" customFormat="1" ht="13.15" hidden="1" customHeight="1" outlineLevel="1" x14ac:dyDescent="0.2">
      <c r="A131" s="141">
        <v>9</v>
      </c>
      <c r="B131" s="527">
        <v>40299</v>
      </c>
      <c r="C131" s="540"/>
      <c r="D131" s="537">
        <v>90656776.734935537</v>
      </c>
      <c r="E131" s="504">
        <f t="shared" si="92"/>
        <v>586778281.99319243</v>
      </c>
      <c r="F131" s="503">
        <v>104215280.79157101</v>
      </c>
      <c r="G131" s="504">
        <f t="shared" si="93"/>
        <v>570296639.77997053</v>
      </c>
      <c r="H131" s="503">
        <f t="shared" si="88"/>
        <v>-13558504.056635469</v>
      </c>
      <c r="I131" s="504">
        <f t="shared" si="88"/>
        <v>16481642.213221908</v>
      </c>
      <c r="J131" s="503">
        <v>4733.2737661711872</v>
      </c>
      <c r="K131" s="504">
        <f t="shared" si="94"/>
        <v>-6116.3271944951266</v>
      </c>
      <c r="L131" s="503">
        <f t="shared" si="89"/>
        <v>-13553770.782869298</v>
      </c>
      <c r="M131" s="147">
        <f t="shared" si="95"/>
        <v>16475525.886027422</v>
      </c>
      <c r="N131" s="147"/>
      <c r="O131" s="503">
        <f>'SEF-3 p 4 Bands'!AF117</f>
        <v>-8539122.4484209418</v>
      </c>
      <c r="P131" s="504">
        <f t="shared" si="96"/>
        <v>16475525.886027418</v>
      </c>
      <c r="Q131" s="515"/>
      <c r="R131" s="503">
        <f>'SEF-3 p 4 Bands'!P117</f>
        <v>-5014648.3344483599</v>
      </c>
      <c r="S131" s="504">
        <f t="shared" si="97"/>
        <v>0</v>
      </c>
      <c r="T131" s="503">
        <f t="shared" si="90"/>
        <v>-13553770.782869302</v>
      </c>
      <c r="U131" s="552">
        <f t="shared" si="90"/>
        <v>16475525.886027418</v>
      </c>
      <c r="V131" s="537">
        <f>'SEF-3 p 5 Interest'!N181+'SEF-3 p 5 Interest'!N182</f>
        <v>26656.690000000002</v>
      </c>
      <c r="W131" s="504">
        <f t="shared" si="99"/>
        <v>106288.11000000002</v>
      </c>
      <c r="X131" s="503">
        <f t="shared" si="91"/>
        <v>-4987991.6444483595</v>
      </c>
      <c r="Y131" s="541">
        <f t="shared" si="98"/>
        <v>106288.11000000127</v>
      </c>
      <c r="Z131" s="543"/>
      <c r="AA131" s="147"/>
      <c r="AB131" s="479"/>
      <c r="AC131" s="142"/>
    </row>
    <row r="132" spans="1:29" s="46" customFormat="1" ht="13.15" hidden="1" customHeight="1" outlineLevel="1" x14ac:dyDescent="0.2">
      <c r="A132" s="141">
        <v>9</v>
      </c>
      <c r="B132" s="527">
        <v>40330</v>
      </c>
      <c r="C132" s="135" t="s">
        <v>142</v>
      </c>
      <c r="D132" s="537">
        <v>99678045.734935537</v>
      </c>
      <c r="E132" s="504">
        <f t="shared" si="92"/>
        <v>686456327.72812796</v>
      </c>
      <c r="F132" s="503">
        <v>90335556.644136995</v>
      </c>
      <c r="G132" s="504">
        <f t="shared" si="93"/>
        <v>660632196.42410755</v>
      </c>
      <c r="H132" s="503">
        <f t="shared" si="88"/>
        <v>9342489.0907985419</v>
      </c>
      <c r="I132" s="504">
        <f t="shared" si="88"/>
        <v>25824131.304020405</v>
      </c>
      <c r="J132" s="503">
        <v>-3261.4629415981472</v>
      </c>
      <c r="K132" s="504">
        <f t="shared" si="94"/>
        <v>-9377.7901360932738</v>
      </c>
      <c r="L132" s="503">
        <f t="shared" si="89"/>
        <v>9339227.6278569438</v>
      </c>
      <c r="M132" s="147">
        <f t="shared" si="95"/>
        <v>25814753.513884366</v>
      </c>
      <c r="N132" s="147"/>
      <c r="O132" s="503">
        <f>'SEF-3 p 4 Bands'!AF118</f>
        <v>6431850.8709147647</v>
      </c>
      <c r="P132" s="504">
        <f t="shared" si="96"/>
        <v>22907376.756942183</v>
      </c>
      <c r="Q132" s="515"/>
      <c r="R132" s="503">
        <f>'SEF-3 p 4 Bands'!P118</f>
        <v>2907376.7569421828</v>
      </c>
      <c r="S132" s="504">
        <f t="shared" si="97"/>
        <v>2907376.7569421828</v>
      </c>
      <c r="T132" s="503">
        <f t="shared" si="90"/>
        <v>9339227.6278569475</v>
      </c>
      <c r="U132" s="552">
        <f t="shared" si="90"/>
        <v>25814753.513884366</v>
      </c>
      <c r="V132" s="537">
        <f>'SEF-3 p 5 Interest'!N183+'SEF-3 p 5 Interest'!N184</f>
        <v>13092.48</v>
      </c>
      <c r="W132" s="504">
        <f t="shared" si="99"/>
        <v>119380.59000000001</v>
      </c>
      <c r="X132" s="503">
        <f t="shared" si="91"/>
        <v>2920469.2369421828</v>
      </c>
      <c r="Y132" s="541">
        <f t="shared" si="98"/>
        <v>3026757.346942184</v>
      </c>
      <c r="Z132" s="543"/>
      <c r="AA132" s="147"/>
      <c r="AB132" s="479"/>
      <c r="AC132" s="142"/>
    </row>
    <row r="133" spans="1:29" s="46" customFormat="1" ht="12.75" hidden="1" customHeight="1" outlineLevel="1" x14ac:dyDescent="0.2">
      <c r="A133" s="141">
        <v>9</v>
      </c>
      <c r="B133" s="527">
        <v>40360</v>
      </c>
      <c r="C133" s="540"/>
      <c r="D133" s="537">
        <v>93519760.734935537</v>
      </c>
      <c r="E133" s="504">
        <f t="shared" si="92"/>
        <v>779976088.46306348</v>
      </c>
      <c r="F133" s="503">
        <v>101296002.28430299</v>
      </c>
      <c r="G133" s="504">
        <f t="shared" si="93"/>
        <v>761928198.7084105</v>
      </c>
      <c r="H133" s="503">
        <f t="shared" si="88"/>
        <v>-7776241.5493674576</v>
      </c>
      <c r="I133" s="504">
        <f t="shared" si="88"/>
        <v>18047889.754652977</v>
      </c>
      <c r="J133" s="503">
        <v>2714.6859248839319</v>
      </c>
      <c r="K133" s="504">
        <f t="shared" si="94"/>
        <v>-6663.1042112093419</v>
      </c>
      <c r="L133" s="503">
        <f t="shared" si="89"/>
        <v>-7773526.8634425737</v>
      </c>
      <c r="M133" s="147">
        <f t="shared" si="95"/>
        <v>18041226.650441792</v>
      </c>
      <c r="N133" s="147"/>
      <c r="O133" s="503">
        <f>'SEF-3 p 4 Bands'!AF119</f>
        <v>-4866150.1065003946</v>
      </c>
      <c r="P133" s="504">
        <f t="shared" si="96"/>
        <v>18041226.650441788</v>
      </c>
      <c r="Q133" s="515"/>
      <c r="R133" s="503">
        <f>'SEF-3 p 4 Bands'!P119</f>
        <v>-2907376.7569421828</v>
      </c>
      <c r="S133" s="504">
        <f t="shared" si="97"/>
        <v>0</v>
      </c>
      <c r="T133" s="503">
        <f t="shared" si="90"/>
        <v>-7773526.8634425774</v>
      </c>
      <c r="U133" s="552">
        <f t="shared" si="90"/>
        <v>18041226.650441788</v>
      </c>
      <c r="V133" s="537">
        <f>'SEF-3 p 5 Interest'!N185+'SEF-3 p 5 Interest'!N186</f>
        <v>21027.670000000002</v>
      </c>
      <c r="W133" s="504">
        <f t="shared" si="99"/>
        <v>140408.26</v>
      </c>
      <c r="X133" s="503">
        <f t="shared" si="91"/>
        <v>-2886349.0869421829</v>
      </c>
      <c r="Y133" s="541">
        <f t="shared" si="98"/>
        <v>140408.26000000117</v>
      </c>
      <c r="Z133" s="543"/>
      <c r="AA133" s="147"/>
      <c r="AB133" s="479"/>
      <c r="AC133" s="142"/>
    </row>
    <row r="134" spans="1:29" s="46" customFormat="1" ht="12.75" hidden="1" customHeight="1" outlineLevel="1" x14ac:dyDescent="0.2">
      <c r="A134" s="141">
        <v>9</v>
      </c>
      <c r="B134" s="527">
        <v>40391</v>
      </c>
      <c r="C134" s="540"/>
      <c r="D134" s="537">
        <v>97662227.734935537</v>
      </c>
      <c r="E134" s="504">
        <f t="shared" si="92"/>
        <v>877638316.197999</v>
      </c>
      <c r="F134" s="503">
        <v>101910767.75062799</v>
      </c>
      <c r="G134" s="504">
        <f t="shared" si="93"/>
        <v>863838966.4590385</v>
      </c>
      <c r="H134" s="537">
        <f t="shared" si="88"/>
        <v>-4248540.0156924576</v>
      </c>
      <c r="I134" s="541">
        <f t="shared" si="88"/>
        <v>13799349.738960505</v>
      </c>
      <c r="J134" s="537">
        <v>1483.1653194781393</v>
      </c>
      <c r="K134" s="504">
        <f t="shared" si="94"/>
        <v>-5179.9388917312026</v>
      </c>
      <c r="L134" s="537">
        <f t="shared" si="89"/>
        <v>-4247056.8503729794</v>
      </c>
      <c r="M134" s="147">
        <f t="shared" si="95"/>
        <v>13794169.800068812</v>
      </c>
      <c r="N134" s="479"/>
      <c r="O134" s="503">
        <f>'SEF-3 p 4 Bands'!AF120</f>
        <v>-4247056.8503729776</v>
      </c>
      <c r="P134" s="504">
        <f t="shared" si="96"/>
        <v>13794169.800068811</v>
      </c>
      <c r="Q134" s="515"/>
      <c r="R134" s="503">
        <f>'SEF-3 p 4 Bands'!P120</f>
        <v>0</v>
      </c>
      <c r="S134" s="504">
        <f t="shared" si="97"/>
        <v>0</v>
      </c>
      <c r="T134" s="503">
        <f t="shared" si="90"/>
        <v>-4247056.8503729776</v>
      </c>
      <c r="U134" s="552">
        <f t="shared" si="90"/>
        <v>13794169.800068811</v>
      </c>
      <c r="V134" s="537">
        <f>'SEF-3 p 5 Interest'!N187+'SEF-3 p 5 Interest'!N188</f>
        <v>13261.390000000001</v>
      </c>
      <c r="W134" s="504">
        <f t="shared" si="99"/>
        <v>153669.65000000002</v>
      </c>
      <c r="X134" s="503">
        <f t="shared" si="91"/>
        <v>13261.390000000001</v>
      </c>
      <c r="Y134" s="541">
        <f t="shared" si="98"/>
        <v>153669.65000000119</v>
      </c>
      <c r="Z134" s="543"/>
      <c r="AA134" s="147"/>
      <c r="AB134" s="479"/>
      <c r="AC134" s="142"/>
    </row>
    <row r="135" spans="1:29" s="46" customFormat="1" ht="12.75" hidden="1" customHeight="1" outlineLevel="1" x14ac:dyDescent="0.2">
      <c r="A135" s="141">
        <v>9</v>
      </c>
      <c r="B135" s="527">
        <v>40422</v>
      </c>
      <c r="C135" s="540"/>
      <c r="D135" s="537">
        <v>105254060.73493554</v>
      </c>
      <c r="E135" s="504">
        <f t="shared" si="92"/>
        <v>982892376.93293452</v>
      </c>
      <c r="F135" s="503">
        <v>97163878.735434994</v>
      </c>
      <c r="G135" s="504">
        <f t="shared" si="93"/>
        <v>961002845.19447351</v>
      </c>
      <c r="H135" s="537">
        <f t="shared" si="88"/>
        <v>8090181.9995005429</v>
      </c>
      <c r="I135" s="541">
        <f t="shared" si="88"/>
        <v>21889531.738461018</v>
      </c>
      <c r="J135" s="537">
        <v>-2824.2825360251591</v>
      </c>
      <c r="K135" s="504">
        <f t="shared" si="94"/>
        <v>-8004.2214277563617</v>
      </c>
      <c r="L135" s="537">
        <f t="shared" si="89"/>
        <v>8087357.7169645177</v>
      </c>
      <c r="M135" s="147">
        <f t="shared" si="95"/>
        <v>21881527.517033331</v>
      </c>
      <c r="N135" s="479"/>
      <c r="O135" s="503">
        <f>'SEF-3 p 4 Bands'!AF121</f>
        <v>7146593.9584478512</v>
      </c>
      <c r="P135" s="504">
        <f t="shared" si="96"/>
        <v>20940763.758516662</v>
      </c>
      <c r="Q135" s="515"/>
      <c r="R135" s="503">
        <f>'SEF-3 p 4 Bands'!P121</f>
        <v>940763.75851666555</v>
      </c>
      <c r="S135" s="504">
        <f t="shared" si="97"/>
        <v>940763.75851666555</v>
      </c>
      <c r="T135" s="503">
        <f t="shared" si="90"/>
        <v>8087357.7169645168</v>
      </c>
      <c r="U135" s="552">
        <f t="shared" si="90"/>
        <v>21881527.517033327</v>
      </c>
      <c r="V135" s="537">
        <f>'SEF-3 p 5 Interest'!N189+'SEF-3 p 5 Interest'!N190</f>
        <v>12917.369999999999</v>
      </c>
      <c r="W135" s="504">
        <f t="shared" si="99"/>
        <v>166587.02000000002</v>
      </c>
      <c r="X135" s="503">
        <f t="shared" si="91"/>
        <v>953681.12851666554</v>
      </c>
      <c r="Y135" s="541">
        <f t="shared" si="98"/>
        <v>1107350.7785166667</v>
      </c>
      <c r="Z135" s="543"/>
      <c r="AA135" s="147"/>
      <c r="AB135" s="479"/>
      <c r="AC135" s="142"/>
    </row>
    <row r="136" spans="1:29" s="46" customFormat="1" ht="13.15" hidden="1" customHeight="1" outlineLevel="1" x14ac:dyDescent="0.2">
      <c r="A136" s="141">
        <v>9</v>
      </c>
      <c r="B136" s="527">
        <v>40452</v>
      </c>
      <c r="C136" s="540"/>
      <c r="D136" s="537">
        <v>113891198.73493554</v>
      </c>
      <c r="E136" s="504">
        <f t="shared" si="92"/>
        <v>1096783575.66787</v>
      </c>
      <c r="F136" s="503">
        <v>108947212.12718099</v>
      </c>
      <c r="G136" s="504">
        <f t="shared" si="93"/>
        <v>1069950057.3216546</v>
      </c>
      <c r="H136" s="537">
        <f t="shared" si="88"/>
        <v>4943986.6077545434</v>
      </c>
      <c r="I136" s="541">
        <f t="shared" si="88"/>
        <v>26833518.346215487</v>
      </c>
      <c r="J136" s="537">
        <v>-1725.9457247667015</v>
      </c>
      <c r="K136" s="504">
        <f t="shared" si="94"/>
        <v>-9730.1671525230631</v>
      </c>
      <c r="L136" s="537">
        <f t="shared" si="89"/>
        <v>4942260.6620297767</v>
      </c>
      <c r="M136" s="147">
        <f t="shared" si="95"/>
        <v>26823788.179063108</v>
      </c>
      <c r="N136" s="479"/>
      <c r="O136" s="503">
        <f>'SEF-3 p 4 Bands'!AF122</f>
        <v>2471130.3310148939</v>
      </c>
      <c r="P136" s="504">
        <f t="shared" si="96"/>
        <v>23411894.089531556</v>
      </c>
      <c r="Q136" s="515"/>
      <c r="R136" s="503">
        <f>'SEF-3 p 4 Bands'!P122</f>
        <v>2471130.3310148884</v>
      </c>
      <c r="S136" s="504">
        <f t="shared" si="97"/>
        <v>3411894.0895315539</v>
      </c>
      <c r="T136" s="503">
        <f t="shared" si="90"/>
        <v>4942260.6620297823</v>
      </c>
      <c r="U136" s="552">
        <f t="shared" si="90"/>
        <v>26823788.179063112</v>
      </c>
      <c r="V136" s="537">
        <f>'SEF-3 p 5 Interest'!N191+'SEF-3 p 5 Interest'!N192</f>
        <v>16078.19</v>
      </c>
      <c r="W136" s="504">
        <f t="shared" si="99"/>
        <v>182665.21000000002</v>
      </c>
      <c r="X136" s="503">
        <f t="shared" si="91"/>
        <v>2487208.5210148883</v>
      </c>
      <c r="Y136" s="541">
        <f t="shared" si="98"/>
        <v>3594559.2995315548</v>
      </c>
      <c r="Z136" s="543"/>
      <c r="AA136" s="147"/>
      <c r="AB136" s="479"/>
      <c r="AC136" s="142"/>
    </row>
    <row r="137" spans="1:29" s="46" customFormat="1" ht="12.75" hidden="1" customHeight="1" outlineLevel="1" x14ac:dyDescent="0.2">
      <c r="A137" s="141">
        <v>9</v>
      </c>
      <c r="B137" s="527">
        <v>40483</v>
      </c>
      <c r="C137" s="540"/>
      <c r="D137" s="537">
        <v>127729035.37493554</v>
      </c>
      <c r="E137" s="504">
        <f t="shared" si="92"/>
        <v>1224512611.0428057</v>
      </c>
      <c r="F137" s="503">
        <v>127209680.876862</v>
      </c>
      <c r="G137" s="504">
        <f t="shared" si="93"/>
        <v>1197159738.1985166</v>
      </c>
      <c r="H137" s="537">
        <f t="shared" si="88"/>
        <v>519354.49807353318</v>
      </c>
      <c r="I137" s="541">
        <f t="shared" si="88"/>
        <v>27352872.844289064</v>
      </c>
      <c r="J137" s="537">
        <v>-181.30665527743986</v>
      </c>
      <c r="K137" s="504">
        <f t="shared" si="94"/>
        <v>-9911.473807800503</v>
      </c>
      <c r="L137" s="537">
        <f t="shared" si="89"/>
        <v>519173.19141825574</v>
      </c>
      <c r="M137" s="147">
        <f t="shared" si="95"/>
        <v>27342961.370481364</v>
      </c>
      <c r="N137" s="479"/>
      <c r="O137" s="503">
        <f>'SEF-3 p 4 Bands'!AF123</f>
        <v>259586.59570912272</v>
      </c>
      <c r="P137" s="504">
        <f t="shared" si="96"/>
        <v>23671480.685240678</v>
      </c>
      <c r="Q137" s="515"/>
      <c r="R137" s="503">
        <f>'SEF-3 p 4 Bands'!P123</f>
        <v>259586.59570912831</v>
      </c>
      <c r="S137" s="504">
        <f t="shared" si="97"/>
        <v>3671480.6852406822</v>
      </c>
      <c r="T137" s="503">
        <f t="shared" si="90"/>
        <v>519173.19141825102</v>
      </c>
      <c r="U137" s="552">
        <f t="shared" si="90"/>
        <v>27342961.370481361</v>
      </c>
      <c r="V137" s="537">
        <f>'SEF-3 p 5 Interest'!N193+'SEF-3 p 5 Interest'!N194</f>
        <v>21970.68</v>
      </c>
      <c r="W137" s="504">
        <f t="shared" si="99"/>
        <v>204635.89</v>
      </c>
      <c r="X137" s="503">
        <f t="shared" si="91"/>
        <v>281557.2757091283</v>
      </c>
      <c r="Y137" s="541">
        <f t="shared" si="98"/>
        <v>3876116.5752406833</v>
      </c>
      <c r="Z137" s="543"/>
      <c r="AA137" s="147"/>
      <c r="AB137" s="479"/>
      <c r="AC137" s="142"/>
    </row>
    <row r="138" spans="1:29" s="46" customFormat="1" ht="13.15" hidden="1" customHeight="1" outlineLevel="1" x14ac:dyDescent="0.2">
      <c r="A138" s="141">
        <v>9</v>
      </c>
      <c r="B138" s="527">
        <v>40513</v>
      </c>
      <c r="C138" s="540"/>
      <c r="D138" s="544">
        <v>148516484.73493555</v>
      </c>
      <c r="E138" s="508">
        <f t="shared" si="92"/>
        <v>1373029095.7777412</v>
      </c>
      <c r="F138" s="507">
        <v>139692837.537413</v>
      </c>
      <c r="G138" s="508">
        <f t="shared" si="93"/>
        <v>1336852575.7359295</v>
      </c>
      <c r="H138" s="544">
        <f t="shared" si="88"/>
        <v>8823647.1975225508</v>
      </c>
      <c r="I138" s="526">
        <f t="shared" si="88"/>
        <v>36176520.041811705</v>
      </c>
      <c r="J138" s="544">
        <v>-3080.3352366555482</v>
      </c>
      <c r="K138" s="508">
        <f t="shared" si="94"/>
        <v>-12991.809044456051</v>
      </c>
      <c r="L138" s="544">
        <f t="shared" si="89"/>
        <v>8820566.8622858953</v>
      </c>
      <c r="M138" s="509">
        <f t="shared" si="95"/>
        <v>36163528.232767262</v>
      </c>
      <c r="N138" s="528"/>
      <c r="O138" s="507">
        <f>'SEF-3 p 4 Bands'!AF124</f>
        <v>4410283.431142956</v>
      </c>
      <c r="P138" s="508">
        <f t="shared" si="96"/>
        <v>28081764.116383635</v>
      </c>
      <c r="Q138" s="510"/>
      <c r="R138" s="507">
        <f>'SEF-3 p 4 Bands'!P124</f>
        <v>4410283.4311429486</v>
      </c>
      <c r="S138" s="508">
        <f t="shared" si="97"/>
        <v>8081764.1163836308</v>
      </c>
      <c r="T138" s="507">
        <f t="shared" si="90"/>
        <v>8820566.8622859046</v>
      </c>
      <c r="U138" s="554">
        <f t="shared" si="90"/>
        <v>36163528.232767269</v>
      </c>
      <c r="V138" s="544">
        <f>'SEF-3 p 5 Interest'!N195+'SEF-3 p 5 Interest'!N196</f>
        <v>23788.38</v>
      </c>
      <c r="W138" s="508">
        <f t="shared" si="99"/>
        <v>228424.27000000002</v>
      </c>
      <c r="X138" s="507">
        <f t="shared" si="91"/>
        <v>4434071.8111429485</v>
      </c>
      <c r="Y138" s="526">
        <f t="shared" si="98"/>
        <v>8310188.3863836322</v>
      </c>
      <c r="Z138" s="543"/>
      <c r="AA138" s="147"/>
      <c r="AB138" s="479"/>
      <c r="AC138" s="142"/>
    </row>
    <row r="139" spans="1:29" s="46" customFormat="1" ht="13.15" hidden="1" customHeight="1" outlineLevel="1" x14ac:dyDescent="0.2">
      <c r="A139" s="141"/>
      <c r="B139" s="527"/>
      <c r="C139" s="540"/>
      <c r="D139" s="479"/>
      <c r="E139" s="147"/>
      <c r="F139" s="147"/>
      <c r="G139" s="147"/>
      <c r="H139" s="479"/>
      <c r="I139" s="479"/>
      <c r="J139" s="479"/>
      <c r="K139" s="147"/>
      <c r="L139" s="479"/>
      <c r="M139" s="147"/>
      <c r="N139" s="479"/>
      <c r="O139" s="147"/>
      <c r="P139" s="147"/>
      <c r="Q139" s="515"/>
      <c r="R139" s="147"/>
      <c r="S139" s="147"/>
      <c r="T139" s="147"/>
      <c r="U139" s="553"/>
      <c r="V139" s="479"/>
      <c r="W139" s="147"/>
      <c r="X139" s="147"/>
      <c r="Y139" s="479"/>
      <c r="Z139" s="543"/>
      <c r="AA139" s="147"/>
      <c r="AB139" s="479"/>
      <c r="AC139" s="142"/>
    </row>
    <row r="140" spans="1:29" s="46" customFormat="1" ht="13.15" hidden="1" customHeight="1" outlineLevel="1" x14ac:dyDescent="0.2">
      <c r="A140" s="545" t="s">
        <v>143</v>
      </c>
      <c r="B140" s="527"/>
      <c r="C140" s="540"/>
      <c r="D140" s="479"/>
      <c r="E140" s="147">
        <f>E122+E138</f>
        <v>9694833832.2287388</v>
      </c>
      <c r="F140" s="147"/>
      <c r="G140" s="147">
        <f>G122+G138</f>
        <v>9632053503.2895699</v>
      </c>
      <c r="H140" s="479"/>
      <c r="I140" s="147">
        <f>I122+I138</f>
        <v>62780328.939168692</v>
      </c>
      <c r="J140" s="479"/>
      <c r="K140" s="147">
        <f>K122+K138</f>
        <v>-33636.122769726826</v>
      </c>
      <c r="L140" s="479"/>
      <c r="M140" s="147"/>
      <c r="N140" s="479">
        <f>N122+M138</f>
        <v>62746691.351981752</v>
      </c>
      <c r="O140" s="147"/>
      <c r="P140" s="147">
        <f>P122+P138</f>
        <v>49860552.717254266</v>
      </c>
      <c r="Q140" s="515"/>
      <c r="R140" s="147"/>
      <c r="S140" s="147">
        <f>S122+S138</f>
        <v>12886138.599144697</v>
      </c>
      <c r="T140" s="147"/>
      <c r="U140" s="553">
        <f>U122+U138</f>
        <v>62746691.316398971</v>
      </c>
      <c r="V140" s="479"/>
      <c r="W140" s="147">
        <f>W122+W138</f>
        <v>1109973.4100000001</v>
      </c>
      <c r="X140" s="147"/>
      <c r="Y140" s="479">
        <f>Y122+Y138</f>
        <v>13996113.009144697</v>
      </c>
      <c r="Z140" s="543"/>
      <c r="AA140" s="147"/>
      <c r="AB140" s="479"/>
      <c r="AC140" s="142"/>
    </row>
    <row r="141" spans="1:29" s="46" customFormat="1" ht="15" hidden="1" customHeight="1" outlineLevel="1" x14ac:dyDescent="0.2">
      <c r="A141" s="141"/>
      <c r="B141" s="527"/>
      <c r="C141" s="540"/>
      <c r="D141" s="479"/>
      <c r="E141" s="147"/>
      <c r="F141" s="147"/>
      <c r="G141" s="147"/>
      <c r="H141" s="479"/>
      <c r="I141" s="479"/>
      <c r="J141" s="479"/>
      <c r="K141" s="147"/>
      <c r="L141" s="479"/>
      <c r="M141" s="147"/>
      <c r="N141" s="479"/>
      <c r="O141" s="147"/>
      <c r="P141" s="147"/>
      <c r="Q141" s="515"/>
      <c r="R141" s="147"/>
      <c r="S141" s="147"/>
      <c r="T141" s="147"/>
      <c r="U141" s="553"/>
      <c r="V141" s="479"/>
      <c r="W141" s="147"/>
      <c r="X141" s="147"/>
      <c r="Y141" s="479"/>
      <c r="Z141" s="543"/>
      <c r="AA141" s="147"/>
      <c r="AB141" s="479"/>
      <c r="AC141" s="142"/>
    </row>
    <row r="142" spans="1:29" s="46" customFormat="1" ht="12.75" hidden="1" customHeight="1" outlineLevel="1" x14ac:dyDescent="0.2">
      <c r="A142" s="141">
        <v>10</v>
      </c>
      <c r="B142" s="527">
        <v>40544</v>
      </c>
      <c r="C142" s="540"/>
      <c r="D142" s="534">
        <v>136860616.73493555</v>
      </c>
      <c r="E142" s="518">
        <f>D142</f>
        <v>136860616.73493555</v>
      </c>
      <c r="F142" s="556">
        <v>140508765.95571101</v>
      </c>
      <c r="G142" s="518">
        <f>F142</f>
        <v>140508765.95571101</v>
      </c>
      <c r="H142" s="534">
        <f t="shared" ref="H142:I153" si="100">D142-F142</f>
        <v>-3648149.2207754552</v>
      </c>
      <c r="I142" s="535">
        <f t="shared" si="100"/>
        <v>-3648149.2207754552</v>
      </c>
      <c r="J142" s="534">
        <v>1273.5688929725438</v>
      </c>
      <c r="K142" s="518">
        <f>J142</f>
        <v>1273.5688929725438</v>
      </c>
      <c r="L142" s="534">
        <f t="shared" ref="L142:L153" si="101">H142+J142</f>
        <v>-3646875.6518824827</v>
      </c>
      <c r="M142" s="539">
        <f>L142</f>
        <v>-3646875.6518824827</v>
      </c>
      <c r="N142" s="535"/>
      <c r="O142" s="556">
        <f>'SEF-3 p 4 Bands'!AF126</f>
        <v>-3646875.6518824846</v>
      </c>
      <c r="P142" s="518">
        <f>O142</f>
        <v>-3646875.6518824846</v>
      </c>
      <c r="Q142" s="515"/>
      <c r="R142" s="556">
        <f>'SEF-3 p 4 Bands'!P126</f>
        <v>0</v>
      </c>
      <c r="S142" s="518">
        <f>R142</f>
        <v>0</v>
      </c>
      <c r="T142" s="556">
        <f t="shared" ref="T142:U153" si="102">O142+R142</f>
        <v>-3646875.6518824846</v>
      </c>
      <c r="U142" s="549">
        <f t="shared" si="102"/>
        <v>-3646875.6518824846</v>
      </c>
      <c r="V142" s="534">
        <f>'SEF-3 p 5 Interest'!N197+'SEF-3 p 5 Interest'!N198</f>
        <v>35569.279999999999</v>
      </c>
      <c r="W142" s="518">
        <f>V142</f>
        <v>35569.279999999999</v>
      </c>
      <c r="X142" s="556">
        <f t="shared" ref="X142:X153" si="103">R142+V142</f>
        <v>35569.279999999999</v>
      </c>
      <c r="Y142" s="535">
        <f>X142</f>
        <v>35569.279999999999</v>
      </c>
      <c r="Z142" s="543"/>
      <c r="AA142" s="147"/>
      <c r="AB142" s="479"/>
      <c r="AC142" s="142"/>
    </row>
    <row r="143" spans="1:29" s="46" customFormat="1" ht="13.15" hidden="1" customHeight="1" outlineLevel="1" x14ac:dyDescent="0.2">
      <c r="A143" s="141">
        <v>10</v>
      </c>
      <c r="B143" s="527">
        <v>40575</v>
      </c>
      <c r="C143" s="540"/>
      <c r="D143" s="537">
        <v>130443863.73493554</v>
      </c>
      <c r="E143" s="504">
        <f t="shared" ref="E143:E153" si="104">E142+D143</f>
        <v>267304480.4698711</v>
      </c>
      <c r="F143" s="503">
        <v>127314917.37198099</v>
      </c>
      <c r="G143" s="504">
        <f t="shared" ref="G143:G153" si="105">G142+F143</f>
        <v>267823683.327692</v>
      </c>
      <c r="H143" s="537">
        <f t="shared" si="100"/>
        <v>3128946.362954542</v>
      </c>
      <c r="I143" s="541">
        <f t="shared" si="100"/>
        <v>-519202.85782089829</v>
      </c>
      <c r="J143" s="537">
        <v>-1092.315175307449</v>
      </c>
      <c r="K143" s="504">
        <f t="shared" ref="K143:K153" si="106">K142+J143</f>
        <v>181.25371766509488</v>
      </c>
      <c r="L143" s="537">
        <f t="shared" si="101"/>
        <v>3127854.0477792346</v>
      </c>
      <c r="M143" s="147">
        <f t="shared" ref="M143:M153" si="107">M142+L143</f>
        <v>-519021.6041032481</v>
      </c>
      <c r="N143" s="541"/>
      <c r="O143" s="503">
        <f>'SEF-3 p 4 Bands'!AF127</f>
        <v>3127854.0477792397</v>
      </c>
      <c r="P143" s="504">
        <f t="shared" ref="P143:P153" si="108">P142+O143</f>
        <v>-519021.60410324484</v>
      </c>
      <c r="Q143" s="515"/>
      <c r="R143" s="503">
        <f>'SEF-3 p 4 Bands'!P127</f>
        <v>0</v>
      </c>
      <c r="S143" s="504">
        <f t="shared" ref="S143:S153" si="109">R143+S142</f>
        <v>0</v>
      </c>
      <c r="T143" s="503">
        <f t="shared" si="102"/>
        <v>3127854.0477792397</v>
      </c>
      <c r="U143" s="552">
        <f t="shared" si="102"/>
        <v>-519021.60410324484</v>
      </c>
      <c r="V143" s="537">
        <f>'SEF-3 p 5 Interest'!N199+'SEF-3 p 5 Interest'!N200</f>
        <v>32127.09</v>
      </c>
      <c r="W143" s="504">
        <f t="shared" ref="W143:W153" si="110">W142+V143</f>
        <v>67696.37</v>
      </c>
      <c r="X143" s="503">
        <f t="shared" si="103"/>
        <v>32127.09</v>
      </c>
      <c r="Y143" s="541">
        <f t="shared" ref="Y143:Y153" si="111">X143+Y142</f>
        <v>67696.37</v>
      </c>
      <c r="Z143" s="543"/>
      <c r="AA143" s="147"/>
      <c r="AB143" s="479"/>
      <c r="AC143" s="142"/>
    </row>
    <row r="144" spans="1:29" s="46" customFormat="1" ht="12.75" hidden="1" customHeight="1" outlineLevel="1" x14ac:dyDescent="0.2">
      <c r="A144" s="141">
        <v>10</v>
      </c>
      <c r="B144" s="527">
        <v>40603</v>
      </c>
      <c r="C144" s="540"/>
      <c r="D144" s="503">
        <v>122241271.73493554</v>
      </c>
      <c r="E144" s="504">
        <f t="shared" si="104"/>
        <v>389545752.20480663</v>
      </c>
      <c r="F144" s="147">
        <v>126505123.36072101</v>
      </c>
      <c r="G144" s="504">
        <f t="shared" si="105"/>
        <v>394328806.68841302</v>
      </c>
      <c r="H144" s="479">
        <f t="shared" si="100"/>
        <v>-4263851.62578547</v>
      </c>
      <c r="I144" s="147">
        <f t="shared" si="100"/>
        <v>-4783054.4836063981</v>
      </c>
      <c r="J144" s="503">
        <v>1488.510602561757</v>
      </c>
      <c r="K144" s="147">
        <f t="shared" si="106"/>
        <v>1669.7643202268519</v>
      </c>
      <c r="L144" s="503">
        <f t="shared" si="101"/>
        <v>-4262363.1151829083</v>
      </c>
      <c r="M144" s="147">
        <f t="shared" si="107"/>
        <v>-4781384.7192861568</v>
      </c>
      <c r="N144" s="147"/>
      <c r="O144" s="503">
        <f>'SEF-3 p 4 Bands'!AF128</f>
        <v>-4262363.1151829138</v>
      </c>
      <c r="P144" s="147">
        <f t="shared" si="108"/>
        <v>-4781384.7192861587</v>
      </c>
      <c r="Q144" s="515"/>
      <c r="R144" s="503">
        <f>'SEF-3 p 4 Bands'!P128</f>
        <v>0</v>
      </c>
      <c r="S144" s="147">
        <f t="shared" si="109"/>
        <v>0</v>
      </c>
      <c r="T144" s="503">
        <f t="shared" si="102"/>
        <v>-4262363.1151829138</v>
      </c>
      <c r="U144" s="553">
        <f t="shared" si="102"/>
        <v>-4781384.7192861587</v>
      </c>
      <c r="V144" s="537">
        <f>'SEF-3 p 5 Interest'!N201+'SEF-3 p 5 Interest'!N202</f>
        <v>35569.279999999999</v>
      </c>
      <c r="W144" s="147">
        <f t="shared" si="110"/>
        <v>103265.65</v>
      </c>
      <c r="X144" s="503">
        <f t="shared" si="103"/>
        <v>35569.279999999999</v>
      </c>
      <c r="Y144" s="504">
        <f t="shared" si="111"/>
        <v>103265.65</v>
      </c>
      <c r="Z144" s="543"/>
      <c r="AA144" s="147"/>
      <c r="AB144" s="479"/>
      <c r="AC144" s="142"/>
    </row>
    <row r="145" spans="1:29" s="46" customFormat="1" ht="13.15" hidden="1" customHeight="1" outlineLevel="1" x14ac:dyDescent="0.2">
      <c r="A145" s="141">
        <v>10</v>
      </c>
      <c r="B145" s="527">
        <v>40634</v>
      </c>
      <c r="C145" s="540"/>
      <c r="D145" s="503">
        <v>104683647.73493554</v>
      </c>
      <c r="E145" s="504">
        <f t="shared" si="104"/>
        <v>494229399.93974215</v>
      </c>
      <c r="F145" s="147">
        <v>116015164.410971</v>
      </c>
      <c r="G145" s="504">
        <f t="shared" si="105"/>
        <v>510343971.09938401</v>
      </c>
      <c r="H145" s="537">
        <f t="shared" si="100"/>
        <v>-11331516.676035464</v>
      </c>
      <c r="I145" s="541">
        <f t="shared" si="100"/>
        <v>-16114571.159641862</v>
      </c>
      <c r="J145" s="537">
        <v>3955.8324716035277</v>
      </c>
      <c r="K145" s="504">
        <f t="shared" si="106"/>
        <v>5625.5967918303795</v>
      </c>
      <c r="L145" s="537">
        <f t="shared" si="101"/>
        <v>-11327560.84356386</v>
      </c>
      <c r="M145" s="147">
        <f t="shared" si="107"/>
        <v>-16108945.562850017</v>
      </c>
      <c r="N145" s="479"/>
      <c r="O145" s="503">
        <f>'SEF-3 p 4 Bands'!AF129</f>
        <v>-11327560.843563855</v>
      </c>
      <c r="P145" s="504">
        <f t="shared" si="108"/>
        <v>-16108945.562850013</v>
      </c>
      <c r="Q145" s="515"/>
      <c r="R145" s="503">
        <f>'SEF-3 p 4 Bands'!P129</f>
        <v>0</v>
      </c>
      <c r="S145" s="504">
        <f t="shared" si="109"/>
        <v>0</v>
      </c>
      <c r="T145" s="503">
        <f t="shared" si="102"/>
        <v>-11327560.843563855</v>
      </c>
      <c r="U145" s="552">
        <f t="shared" si="102"/>
        <v>-16108945.562850013</v>
      </c>
      <c r="V145" s="537">
        <f>'SEF-3 p 5 Interest'!N203+'SEF-3 p 5 Interest'!N204</f>
        <v>34421.880000000005</v>
      </c>
      <c r="W145" s="504">
        <f t="shared" si="110"/>
        <v>137687.53</v>
      </c>
      <c r="X145" s="503">
        <f t="shared" si="103"/>
        <v>34421.880000000005</v>
      </c>
      <c r="Y145" s="541">
        <f t="shared" si="111"/>
        <v>137687.53</v>
      </c>
      <c r="Z145" s="543"/>
      <c r="AA145" s="147"/>
      <c r="AB145" s="479"/>
      <c r="AC145" s="142"/>
    </row>
    <row r="146" spans="1:29" s="46" customFormat="1" ht="13.15" hidden="1" customHeight="1" outlineLevel="1" x14ac:dyDescent="0.2">
      <c r="A146" s="141">
        <v>10</v>
      </c>
      <c r="B146" s="527">
        <v>40664</v>
      </c>
      <c r="C146" s="540"/>
      <c r="D146" s="537">
        <v>89900086.734935537</v>
      </c>
      <c r="E146" s="504">
        <f t="shared" si="104"/>
        <v>584129486.67467773</v>
      </c>
      <c r="F146" s="503">
        <v>105909373.017239</v>
      </c>
      <c r="G146" s="504">
        <f t="shared" si="105"/>
        <v>616253344.11662304</v>
      </c>
      <c r="H146" s="503">
        <f t="shared" si="100"/>
        <v>-16009286.282303467</v>
      </c>
      <c r="I146" s="504">
        <f t="shared" si="100"/>
        <v>-32123857.441945314</v>
      </c>
      <c r="J146" s="503">
        <v>5588.8418411519378</v>
      </c>
      <c r="K146" s="504">
        <f t="shared" si="106"/>
        <v>11214.438632982317</v>
      </c>
      <c r="L146" s="503">
        <f t="shared" si="101"/>
        <v>-16003697.440462315</v>
      </c>
      <c r="M146" s="147">
        <f t="shared" si="107"/>
        <v>-32112643.003312334</v>
      </c>
      <c r="N146" s="147"/>
      <c r="O146" s="503">
        <f>'SEF-3 p 4 Bands'!AF130</f>
        <v>-9947375.9388061538</v>
      </c>
      <c r="P146" s="504">
        <f t="shared" si="108"/>
        <v>-26056321.501656167</v>
      </c>
      <c r="Q146" s="515"/>
      <c r="R146" s="503">
        <f>'SEF-3 p 4 Bands'!P130</f>
        <v>-6056321.5016561672</v>
      </c>
      <c r="S146" s="504">
        <f t="shared" si="109"/>
        <v>-6056321.5016561672</v>
      </c>
      <c r="T146" s="503">
        <f t="shared" si="102"/>
        <v>-16003697.440462321</v>
      </c>
      <c r="U146" s="552">
        <f t="shared" si="102"/>
        <v>-32112643.003312334</v>
      </c>
      <c r="V146" s="537">
        <f>'SEF-3 p 5 Interest'!N205+'SEF-3 p 5 Interest'!N206</f>
        <v>35030.009999999995</v>
      </c>
      <c r="W146" s="504">
        <f t="shared" si="110"/>
        <v>172717.53999999998</v>
      </c>
      <c r="X146" s="503">
        <f t="shared" si="103"/>
        <v>-6021291.4916561674</v>
      </c>
      <c r="Y146" s="541">
        <f t="shared" si="111"/>
        <v>-5883603.9616561672</v>
      </c>
      <c r="Z146" s="543"/>
      <c r="AA146" s="147"/>
      <c r="AB146" s="479"/>
      <c r="AC146" s="142"/>
    </row>
    <row r="147" spans="1:29" s="46" customFormat="1" ht="12.75" hidden="1" customHeight="1" outlineLevel="1" x14ac:dyDescent="0.2">
      <c r="A147" s="141">
        <v>10</v>
      </c>
      <c r="B147" s="527">
        <v>40695</v>
      </c>
      <c r="C147" s="135"/>
      <c r="D147" s="537">
        <v>99731062.734935537</v>
      </c>
      <c r="E147" s="504">
        <f t="shared" si="104"/>
        <v>683860549.40961325</v>
      </c>
      <c r="F147" s="503">
        <v>96350816.242631003</v>
      </c>
      <c r="G147" s="504">
        <f t="shared" si="105"/>
        <v>712604160.359254</v>
      </c>
      <c r="H147" s="503">
        <f t="shared" si="100"/>
        <v>3380246.4923045337</v>
      </c>
      <c r="I147" s="504">
        <f t="shared" si="100"/>
        <v>-28743610.949640751</v>
      </c>
      <c r="J147" s="503">
        <v>-1180.0440504634753</v>
      </c>
      <c r="K147" s="504">
        <f t="shared" si="106"/>
        <v>10034.394582518842</v>
      </c>
      <c r="L147" s="503">
        <f t="shared" si="101"/>
        <v>3379066.4482540702</v>
      </c>
      <c r="M147" s="147">
        <f t="shared" si="107"/>
        <v>-28733576.555058263</v>
      </c>
      <c r="N147" s="147"/>
      <c r="O147" s="503">
        <f>'SEF-3 p 4 Bands'!AF131</f>
        <v>1689533.2241270356</v>
      </c>
      <c r="P147" s="504">
        <f t="shared" si="108"/>
        <v>-24366788.277529132</v>
      </c>
      <c r="Q147" s="515"/>
      <c r="R147" s="503">
        <f>'SEF-3 p 4 Bands'!P131</f>
        <v>1689533.2241270356</v>
      </c>
      <c r="S147" s="504">
        <f t="shared" si="109"/>
        <v>-4366788.2775291316</v>
      </c>
      <c r="T147" s="503">
        <f t="shared" si="102"/>
        <v>3379066.4482540712</v>
      </c>
      <c r="U147" s="552">
        <f t="shared" si="102"/>
        <v>-28733576.555058263</v>
      </c>
      <c r="V147" s="537">
        <f>'SEF-3 p 5 Interest'!N207+'SEF-3 p 5 Interest'!N208</f>
        <v>18394.47</v>
      </c>
      <c r="W147" s="504">
        <f t="shared" si="110"/>
        <v>191112.00999999998</v>
      </c>
      <c r="X147" s="503">
        <f t="shared" si="103"/>
        <v>1707927.6941270356</v>
      </c>
      <c r="Y147" s="541">
        <f t="shared" si="111"/>
        <v>-4175676.2675291318</v>
      </c>
      <c r="Z147" s="543"/>
      <c r="AA147" s="147"/>
      <c r="AB147" s="479"/>
      <c r="AC147" s="142"/>
    </row>
    <row r="148" spans="1:29" s="46" customFormat="1" ht="12.75" hidden="1" customHeight="1" outlineLevel="1" x14ac:dyDescent="0.2">
      <c r="A148" s="141">
        <v>10</v>
      </c>
      <c r="B148" s="527">
        <v>40725</v>
      </c>
      <c r="C148" s="540"/>
      <c r="D148" s="537">
        <v>88229727.734935537</v>
      </c>
      <c r="E148" s="504">
        <f t="shared" si="104"/>
        <v>772090277.14454877</v>
      </c>
      <c r="F148" s="503">
        <v>98167272.011221007</v>
      </c>
      <c r="G148" s="504">
        <f t="shared" si="105"/>
        <v>810771432.37047505</v>
      </c>
      <c r="H148" s="503">
        <f t="shared" si="100"/>
        <v>-9937544.2762854695</v>
      </c>
      <c r="I148" s="504">
        <f t="shared" si="100"/>
        <v>-38681155.22592628</v>
      </c>
      <c r="J148" s="503">
        <v>3469.1967068519443</v>
      </c>
      <c r="K148" s="504">
        <f t="shared" si="106"/>
        <v>13503.591289370786</v>
      </c>
      <c r="L148" s="503">
        <f t="shared" si="101"/>
        <v>-9934075.0795786176</v>
      </c>
      <c r="M148" s="147">
        <f t="shared" si="107"/>
        <v>-38667651.634636879</v>
      </c>
      <c r="N148" s="147"/>
      <c r="O148" s="503">
        <f>'SEF-3 p 4 Bands'!AF132</f>
        <v>-4967037.5397893079</v>
      </c>
      <c r="P148" s="504">
        <f t="shared" si="108"/>
        <v>-29333825.817318439</v>
      </c>
      <c r="Q148" s="515"/>
      <c r="R148" s="503">
        <f>'SEF-3 p 4 Bands'!P132</f>
        <v>-4967037.5397893079</v>
      </c>
      <c r="S148" s="504">
        <f t="shared" si="109"/>
        <v>-9333825.8173184395</v>
      </c>
      <c r="T148" s="503">
        <f t="shared" si="102"/>
        <v>-9934075.0795786157</v>
      </c>
      <c r="U148" s="552">
        <f t="shared" si="102"/>
        <v>-38667651.634636879</v>
      </c>
      <c r="V148" s="537">
        <f>'SEF-3 p 5 Interest'!N209+'SEF-3 p 5 Interest'!N210</f>
        <v>23073.469999999998</v>
      </c>
      <c r="W148" s="504">
        <f t="shared" si="110"/>
        <v>214185.47999999998</v>
      </c>
      <c r="X148" s="503">
        <f t="shared" si="103"/>
        <v>-4943964.0697893081</v>
      </c>
      <c r="Y148" s="541">
        <f t="shared" si="111"/>
        <v>-9119640.337318439</v>
      </c>
      <c r="Z148" s="543"/>
      <c r="AA148" s="147"/>
      <c r="AB148" s="479"/>
      <c r="AC148" s="142"/>
    </row>
    <row r="149" spans="1:29" s="46" customFormat="1" ht="12.75" hidden="1" customHeight="1" outlineLevel="1" x14ac:dyDescent="0.2">
      <c r="A149" s="141">
        <v>10</v>
      </c>
      <c r="B149" s="527">
        <v>40756</v>
      </c>
      <c r="C149" s="540"/>
      <c r="D149" s="537">
        <v>89101046.734935537</v>
      </c>
      <c r="E149" s="504">
        <f t="shared" si="104"/>
        <v>861191323.8794843</v>
      </c>
      <c r="F149" s="503">
        <v>96828232.377148002</v>
      </c>
      <c r="G149" s="504">
        <f t="shared" si="105"/>
        <v>907599664.74762309</v>
      </c>
      <c r="H149" s="537">
        <f t="shared" si="100"/>
        <v>-7727185.6422124654</v>
      </c>
      <c r="I149" s="541">
        <f t="shared" si="100"/>
        <v>-46408340.86813879</v>
      </c>
      <c r="J149" s="537">
        <v>2697.5605076961219</v>
      </c>
      <c r="K149" s="504">
        <f t="shared" si="106"/>
        <v>16201.151797066908</v>
      </c>
      <c r="L149" s="537">
        <f t="shared" si="101"/>
        <v>-7724488.0817047693</v>
      </c>
      <c r="M149" s="147">
        <f t="shared" si="107"/>
        <v>-46392139.716341645</v>
      </c>
      <c r="N149" s="479"/>
      <c r="O149" s="503">
        <f>'SEF-3 p 4 Bands'!AF133</f>
        <v>-1305388.154315725</v>
      </c>
      <c r="P149" s="504">
        <f t="shared" si="108"/>
        <v>-30639213.971634164</v>
      </c>
      <c r="Q149" s="515"/>
      <c r="R149" s="503">
        <f>'SEF-3 p 4 Bands'!P133</f>
        <v>-6419099.9273890406</v>
      </c>
      <c r="S149" s="504">
        <f t="shared" si="109"/>
        <v>-15752925.74470748</v>
      </c>
      <c r="T149" s="503">
        <f t="shared" si="102"/>
        <v>-7724488.0817047656</v>
      </c>
      <c r="U149" s="552">
        <f t="shared" si="102"/>
        <v>-46392139.716341645</v>
      </c>
      <c r="V149" s="537">
        <f>'SEF-3 p 5 Interest'!N211+'SEF-3 p 5 Interest'!N212</f>
        <v>9233.7899999999991</v>
      </c>
      <c r="W149" s="504">
        <f t="shared" si="110"/>
        <v>223419.27</v>
      </c>
      <c r="X149" s="503">
        <f t="shared" si="103"/>
        <v>-6409866.1373890406</v>
      </c>
      <c r="Y149" s="541">
        <f t="shared" si="111"/>
        <v>-15529506.474707481</v>
      </c>
      <c r="Z149" s="543"/>
      <c r="AA149" s="147"/>
      <c r="AB149" s="479"/>
      <c r="AC149" s="142"/>
    </row>
    <row r="150" spans="1:29" s="46" customFormat="1" ht="12.75" hidden="1" customHeight="1" outlineLevel="1" x14ac:dyDescent="0.2">
      <c r="A150" s="141">
        <v>10</v>
      </c>
      <c r="B150" s="527">
        <v>40787</v>
      </c>
      <c r="C150" s="540"/>
      <c r="D150" s="537">
        <v>101359869.73493554</v>
      </c>
      <c r="E150" s="504">
        <f t="shared" si="104"/>
        <v>962551193.61441982</v>
      </c>
      <c r="F150" s="503">
        <v>98417999.463253006</v>
      </c>
      <c r="G150" s="504">
        <f t="shared" si="105"/>
        <v>1006017664.2108761</v>
      </c>
      <c r="H150" s="537">
        <f t="shared" si="100"/>
        <v>2941870.2716825306</v>
      </c>
      <c r="I150" s="541">
        <f t="shared" si="100"/>
        <v>-43466470.596456289</v>
      </c>
      <c r="J150" s="537">
        <v>-1027.0069118444808</v>
      </c>
      <c r="K150" s="504">
        <f t="shared" si="106"/>
        <v>15174.144885222428</v>
      </c>
      <c r="L150" s="537">
        <f t="shared" si="101"/>
        <v>2940843.2647706862</v>
      </c>
      <c r="M150" s="147">
        <f t="shared" si="107"/>
        <v>-43451296.451570958</v>
      </c>
      <c r="N150" s="479"/>
      <c r="O150" s="503">
        <f>'SEF-3 p 4 Bands'!AF134</f>
        <v>294084.32647706941</v>
      </c>
      <c r="P150" s="504">
        <f t="shared" si="108"/>
        <v>-30345129.645157095</v>
      </c>
      <c r="Q150" s="515"/>
      <c r="R150" s="503">
        <f>'SEF-3 p 4 Bands'!P134</f>
        <v>2646758.9382936172</v>
      </c>
      <c r="S150" s="504">
        <f t="shared" si="109"/>
        <v>-13106166.806413863</v>
      </c>
      <c r="T150" s="503">
        <f t="shared" si="102"/>
        <v>2940843.2647706866</v>
      </c>
      <c r="U150" s="552">
        <f t="shared" si="102"/>
        <v>-43451296.451570958</v>
      </c>
      <c r="V150" s="537">
        <f>'SEF-3 p 5 Interest'!N213+'SEF-3 p 5 Interest'!N214</f>
        <v>-7422.18</v>
      </c>
      <c r="W150" s="504">
        <f t="shared" si="110"/>
        <v>215997.09</v>
      </c>
      <c r="X150" s="503">
        <f t="shared" si="103"/>
        <v>2639336.7582936171</v>
      </c>
      <c r="Y150" s="541">
        <f t="shared" si="111"/>
        <v>-12890169.716413863</v>
      </c>
      <c r="Z150" s="543"/>
      <c r="AA150" s="147"/>
      <c r="AB150" s="479"/>
      <c r="AC150" s="142"/>
    </row>
    <row r="151" spans="1:29" s="46" customFormat="1" ht="12.75" hidden="1" customHeight="1" outlineLevel="1" x14ac:dyDescent="0.2">
      <c r="A151" s="141">
        <v>10</v>
      </c>
      <c r="B151" s="527">
        <v>40817</v>
      </c>
      <c r="C151" s="540"/>
      <c r="D151" s="537">
        <v>112528515.73493554</v>
      </c>
      <c r="E151" s="504">
        <f t="shared" si="104"/>
        <v>1075079709.3493555</v>
      </c>
      <c r="F151" s="503">
        <v>108689088.710618</v>
      </c>
      <c r="G151" s="504">
        <f t="shared" si="105"/>
        <v>1114706752.921494</v>
      </c>
      <c r="H151" s="537">
        <f t="shared" si="100"/>
        <v>3839427.0243175328</v>
      </c>
      <c r="I151" s="541">
        <f t="shared" si="100"/>
        <v>-39627043.572138548</v>
      </c>
      <c r="J151" s="537">
        <v>-1340.3439741893671</v>
      </c>
      <c r="K151" s="504">
        <f t="shared" si="106"/>
        <v>13833.80091103306</v>
      </c>
      <c r="L151" s="537">
        <f t="shared" si="101"/>
        <v>3838086.6803433434</v>
      </c>
      <c r="M151" s="147">
        <f t="shared" si="107"/>
        <v>-39613209.771227613</v>
      </c>
      <c r="N151" s="479"/>
      <c r="O151" s="503">
        <f>'SEF-3 p 4 Bands'!AF135</f>
        <v>538524.7595432885</v>
      </c>
      <c r="P151" s="504">
        <f t="shared" si="108"/>
        <v>-29806604.885613807</v>
      </c>
      <c r="Q151" s="515"/>
      <c r="R151" s="503">
        <f>'SEF-3 p 4 Bands'!P135</f>
        <v>3299561.9208000563</v>
      </c>
      <c r="S151" s="504">
        <f t="shared" si="109"/>
        <v>-9806604.8856138065</v>
      </c>
      <c r="T151" s="503">
        <f t="shared" si="102"/>
        <v>3838086.6803433448</v>
      </c>
      <c r="U151" s="552">
        <f t="shared" si="102"/>
        <v>-39613209.771227613</v>
      </c>
      <c r="V151" s="537">
        <f>'SEF-3 p 5 Interest'!N215+'SEF-3 p 5 Interest'!N216</f>
        <v>-313.54000000000002</v>
      </c>
      <c r="W151" s="504">
        <f t="shared" si="110"/>
        <v>215683.55</v>
      </c>
      <c r="X151" s="503">
        <f t="shared" si="103"/>
        <v>3299248.3808000563</v>
      </c>
      <c r="Y151" s="541">
        <f t="shared" si="111"/>
        <v>-9590921.3356138058</v>
      </c>
      <c r="Z151" s="543"/>
      <c r="AA151" s="147"/>
      <c r="AB151" s="479"/>
      <c r="AC151" s="142"/>
    </row>
    <row r="152" spans="1:29" s="46" customFormat="1" ht="12.75" hidden="1" customHeight="1" outlineLevel="1" x14ac:dyDescent="0.2">
      <c r="A152" s="141">
        <v>10</v>
      </c>
      <c r="B152" s="527">
        <v>40848</v>
      </c>
      <c r="C152" s="540"/>
      <c r="D152" s="537">
        <v>130621832.73493554</v>
      </c>
      <c r="E152" s="504">
        <f t="shared" si="104"/>
        <v>1205701542.084291</v>
      </c>
      <c r="F152" s="503">
        <v>128294165.56020801</v>
      </c>
      <c r="G152" s="504">
        <f t="shared" si="105"/>
        <v>1243000918.4817021</v>
      </c>
      <c r="H152" s="537">
        <f t="shared" si="100"/>
        <v>2327667.1747275293</v>
      </c>
      <c r="I152" s="541">
        <f t="shared" si="100"/>
        <v>-37299376.397411108</v>
      </c>
      <c r="J152" s="537">
        <v>-812.58861069753766</v>
      </c>
      <c r="K152" s="504">
        <f t="shared" si="106"/>
        <v>13021.212300335523</v>
      </c>
      <c r="L152" s="537">
        <f t="shared" si="101"/>
        <v>2326854.5861168317</v>
      </c>
      <c r="M152" s="147">
        <f t="shared" si="107"/>
        <v>-37286355.185110778</v>
      </c>
      <c r="N152" s="479"/>
      <c r="O152" s="503">
        <f>'SEF-3 p 4 Bands'!AF136</f>
        <v>1163427.2930584177</v>
      </c>
      <c r="P152" s="504">
        <f t="shared" si="108"/>
        <v>-28643177.592555389</v>
      </c>
      <c r="Q152" s="515"/>
      <c r="R152" s="503">
        <f>'SEF-3 p 4 Bands'!P136</f>
        <v>1163427.2930584177</v>
      </c>
      <c r="S152" s="504">
        <f t="shared" si="109"/>
        <v>-8643177.5925553888</v>
      </c>
      <c r="T152" s="503">
        <f t="shared" si="102"/>
        <v>2326854.5861168355</v>
      </c>
      <c r="U152" s="552">
        <f t="shared" si="102"/>
        <v>-37286355.185110778</v>
      </c>
      <c r="V152" s="537">
        <f>'SEF-3 p 5 Interest'!N217+'SEF-3 p 5 Interest'!N218</f>
        <v>8329.75</v>
      </c>
      <c r="W152" s="504">
        <f t="shared" si="110"/>
        <v>224013.3</v>
      </c>
      <c r="X152" s="503">
        <f t="shared" si="103"/>
        <v>1171757.0430584177</v>
      </c>
      <c r="Y152" s="541">
        <f t="shared" si="111"/>
        <v>-8419164.2925553881</v>
      </c>
      <c r="Z152" s="543"/>
      <c r="AA152" s="147"/>
      <c r="AB152" s="479"/>
      <c r="AC152" s="142"/>
    </row>
    <row r="153" spans="1:29" s="46" customFormat="1" ht="13.15" hidden="1" customHeight="1" outlineLevel="1" x14ac:dyDescent="0.2">
      <c r="A153" s="141">
        <v>10</v>
      </c>
      <c r="B153" s="527">
        <v>40878</v>
      </c>
      <c r="C153" s="540"/>
      <c r="D153" s="544">
        <v>145965984.73493555</v>
      </c>
      <c r="E153" s="508">
        <f t="shared" si="104"/>
        <v>1351667526.8192265</v>
      </c>
      <c r="F153" s="507">
        <v>143506588.496104</v>
      </c>
      <c r="G153" s="508">
        <f t="shared" si="105"/>
        <v>1386507506.9778061</v>
      </c>
      <c r="H153" s="544">
        <f t="shared" si="100"/>
        <v>2459396.2388315499</v>
      </c>
      <c r="I153" s="526">
        <f t="shared" si="100"/>
        <v>-34839980.158579588</v>
      </c>
      <c r="J153" s="544">
        <v>-858.57522697607055</v>
      </c>
      <c r="K153" s="508">
        <f t="shared" si="106"/>
        <v>12162.637073359452</v>
      </c>
      <c r="L153" s="544">
        <f t="shared" si="101"/>
        <v>2458537.6636045738</v>
      </c>
      <c r="M153" s="509">
        <f t="shared" si="107"/>
        <v>-34827817.521506205</v>
      </c>
      <c r="N153" s="528"/>
      <c r="O153" s="507">
        <f>'SEF-3 p 4 Bands'!AF137</f>
        <v>1229268.8318022862</v>
      </c>
      <c r="P153" s="508">
        <f t="shared" si="108"/>
        <v>-27413908.760753103</v>
      </c>
      <c r="Q153" s="510"/>
      <c r="R153" s="507">
        <f>'SEF-3 p 4 Bands'!P137</f>
        <v>1229268.8318022862</v>
      </c>
      <c r="S153" s="508">
        <f t="shared" si="109"/>
        <v>-7413908.7607531026</v>
      </c>
      <c r="T153" s="507">
        <f t="shared" si="102"/>
        <v>2458537.6636045724</v>
      </c>
      <c r="U153" s="554">
        <f t="shared" si="102"/>
        <v>-34827817.521506205</v>
      </c>
      <c r="V153" s="544">
        <f>'SEF-3 p 5 Interest'!N219+'SEF-3 p 5 Interest'!N220</f>
        <v>11821.19</v>
      </c>
      <c r="W153" s="508">
        <f t="shared" si="110"/>
        <v>235834.49</v>
      </c>
      <c r="X153" s="507">
        <f t="shared" si="103"/>
        <v>1241090.0218022862</v>
      </c>
      <c r="Y153" s="526">
        <f t="shared" si="111"/>
        <v>-7178074.2707531024</v>
      </c>
      <c r="Z153" s="543"/>
      <c r="AA153" s="147"/>
      <c r="AB153" s="479"/>
      <c r="AC153" s="142"/>
    </row>
    <row r="154" spans="1:29" s="46" customFormat="1" ht="13.15" hidden="1" customHeight="1" outlineLevel="1" x14ac:dyDescent="0.2">
      <c r="A154" s="141"/>
      <c r="B154" s="527"/>
      <c r="C154" s="540"/>
      <c r="D154" s="479"/>
      <c r="E154" s="147"/>
      <c r="F154" s="147"/>
      <c r="G154" s="147"/>
      <c r="H154" s="479"/>
      <c r="I154" s="479"/>
      <c r="J154" s="479"/>
      <c r="K154" s="147"/>
      <c r="L154" s="479"/>
      <c r="M154" s="147"/>
      <c r="N154" s="479"/>
      <c r="O154" s="147"/>
      <c r="P154" s="147"/>
      <c r="Q154" s="515"/>
      <c r="R154" s="147"/>
      <c r="S154" s="147"/>
      <c r="T154" s="147"/>
      <c r="U154" s="553"/>
      <c r="V154" s="479"/>
      <c r="W154" s="147"/>
      <c r="X154" s="147"/>
      <c r="Y154" s="479"/>
      <c r="Z154" s="543"/>
      <c r="AA154" s="147"/>
      <c r="AB154" s="479"/>
      <c r="AC154" s="142"/>
    </row>
    <row r="155" spans="1:29" s="46" customFormat="1" ht="13.15" hidden="1" customHeight="1" outlineLevel="1" x14ac:dyDescent="0.2">
      <c r="A155" s="545" t="s">
        <v>144</v>
      </c>
      <c r="B155" s="527"/>
      <c r="C155" s="540"/>
      <c r="D155" s="479"/>
      <c r="E155" s="147">
        <f>E140+E153</f>
        <v>11046501359.047966</v>
      </c>
      <c r="F155" s="147"/>
      <c r="G155" s="147">
        <f>G140+G153</f>
        <v>11018561010.267376</v>
      </c>
      <c r="H155" s="479"/>
      <c r="I155" s="147">
        <f>I140+I153</f>
        <v>27940348.780589104</v>
      </c>
      <c r="J155" s="479"/>
      <c r="K155" s="147">
        <f>K140+K153</f>
        <v>-21473.485696367374</v>
      </c>
      <c r="L155" s="479"/>
      <c r="M155" s="147"/>
      <c r="N155" s="147">
        <f>N140+M153</f>
        <v>27918873.830475546</v>
      </c>
      <c r="O155" s="147"/>
      <c r="P155" s="147">
        <f>P140+P153</f>
        <v>22446643.956501164</v>
      </c>
      <c r="Q155" s="515"/>
      <c r="R155" s="147"/>
      <c r="S155" s="147">
        <f>S140+S153</f>
        <v>5472229.8383915946</v>
      </c>
      <c r="T155" s="147"/>
      <c r="U155" s="147">
        <f>U140+U153</f>
        <v>27918873.794892766</v>
      </c>
      <c r="V155" s="479"/>
      <c r="W155" s="147">
        <f>W140+W153</f>
        <v>1345807.9000000001</v>
      </c>
      <c r="X155" s="147"/>
      <c r="Y155" s="147">
        <f>Y140+Y153</f>
        <v>6818038.738391595</v>
      </c>
      <c r="Z155" s="543"/>
      <c r="AA155" s="147"/>
      <c r="AB155" s="479"/>
      <c r="AC155" s="142"/>
    </row>
    <row r="156" spans="1:29" s="46" customFormat="1" ht="13.15" hidden="1" customHeight="1" outlineLevel="1" x14ac:dyDescent="0.2">
      <c r="A156" s="141"/>
      <c r="B156" s="527"/>
      <c r="C156" s="540"/>
      <c r="D156" s="479"/>
      <c r="E156" s="147"/>
      <c r="F156" s="147"/>
      <c r="G156" s="147"/>
      <c r="H156" s="479"/>
      <c r="I156" s="479"/>
      <c r="J156" s="479"/>
      <c r="K156" s="147"/>
      <c r="L156" s="479"/>
      <c r="M156" s="147"/>
      <c r="N156" s="479"/>
      <c r="O156" s="147"/>
      <c r="P156" s="147"/>
      <c r="Q156" s="515"/>
      <c r="R156" s="147"/>
      <c r="S156" s="147"/>
      <c r="T156" s="147"/>
      <c r="U156" s="553"/>
      <c r="V156" s="479"/>
      <c r="W156" s="147"/>
      <c r="X156" s="147"/>
      <c r="Y156" s="479"/>
      <c r="Z156" s="543"/>
      <c r="AA156" s="147"/>
      <c r="AB156" s="479"/>
      <c r="AC156" s="142"/>
    </row>
    <row r="157" spans="1:29" s="46" customFormat="1" ht="12.75" hidden="1" customHeight="1" outlineLevel="1" x14ac:dyDescent="0.2">
      <c r="A157" s="141">
        <v>11</v>
      </c>
      <c r="B157" s="527">
        <v>40909</v>
      </c>
      <c r="C157" s="540"/>
      <c r="D157" s="534">
        <v>123262720.53493553</v>
      </c>
      <c r="E157" s="518">
        <f>D157</f>
        <v>123262720.53493553</v>
      </c>
      <c r="F157" s="556">
        <v>135790972.17931199</v>
      </c>
      <c r="G157" s="518">
        <f>F157</f>
        <v>135790972.17931199</v>
      </c>
      <c r="H157" s="534">
        <f t="shared" ref="H157:I168" si="112">D157-F157</f>
        <v>-12528251.644376457</v>
      </c>
      <c r="I157" s="535">
        <f t="shared" si="112"/>
        <v>-12528251.644376457</v>
      </c>
      <c r="J157" s="534">
        <v>4373.6126490514725</v>
      </c>
      <c r="K157" s="518">
        <f>J157</f>
        <v>4373.6126490514725</v>
      </c>
      <c r="L157" s="534">
        <f t="shared" ref="L157:L168" si="113">H157+J157</f>
        <v>-12523878.031727405</v>
      </c>
      <c r="M157" s="539">
        <f>L157</f>
        <v>-12523878.031727405</v>
      </c>
      <c r="N157" s="535"/>
      <c r="O157" s="556">
        <v>-12523878.031727405</v>
      </c>
      <c r="P157" s="518">
        <f>O157</f>
        <v>-12523878.031727405</v>
      </c>
      <c r="Q157" s="515"/>
      <c r="R157" s="556">
        <v>0</v>
      </c>
      <c r="S157" s="518">
        <f>R157</f>
        <v>0</v>
      </c>
      <c r="T157" s="556">
        <f t="shared" ref="T157:U168" si="114">O157+R157</f>
        <v>-12523878.031727405</v>
      </c>
      <c r="U157" s="549">
        <f t="shared" si="114"/>
        <v>-12523878.031727405</v>
      </c>
      <c r="V157" s="534">
        <f>'SEF-3 p 5 Interest'!N221+'SEF-3 p 5 Interest'!N222</f>
        <v>15104.85</v>
      </c>
      <c r="W157" s="518">
        <f>V157</f>
        <v>15104.85</v>
      </c>
      <c r="X157" s="556">
        <f t="shared" ref="X157:X168" si="115">R157+V157</f>
        <v>15104.85</v>
      </c>
      <c r="Y157" s="535">
        <f>X157</f>
        <v>15104.85</v>
      </c>
      <c r="Z157" s="543"/>
      <c r="AA157" s="147"/>
      <c r="AB157" s="479"/>
      <c r="AC157" s="142"/>
    </row>
    <row r="158" spans="1:29" s="46" customFormat="1" ht="12.75" hidden="1" customHeight="1" outlineLevel="1" x14ac:dyDescent="0.2">
      <c r="A158" s="141">
        <v>11</v>
      </c>
      <c r="B158" s="527">
        <v>40940</v>
      </c>
      <c r="C158" s="540"/>
      <c r="D158" s="537">
        <v>118235954.73493554</v>
      </c>
      <c r="E158" s="504">
        <f t="shared" ref="E158:E168" si="116">E157+D158</f>
        <v>241498675.26987106</v>
      </c>
      <c r="F158" s="503">
        <v>120665672.35500899</v>
      </c>
      <c r="G158" s="504">
        <f t="shared" ref="G158:G168" si="117">G157+F158</f>
        <v>256456644.53432098</v>
      </c>
      <c r="H158" s="537">
        <f t="shared" si="112"/>
        <v>-2429717.6200734526</v>
      </c>
      <c r="I158" s="541">
        <f t="shared" si="112"/>
        <v>-14957969.264449924</v>
      </c>
      <c r="J158" s="537">
        <v>848.21442116750404</v>
      </c>
      <c r="K158" s="504">
        <f t="shared" ref="K158:K168" si="118">K157+J158</f>
        <v>5221.8270702189766</v>
      </c>
      <c r="L158" s="537">
        <f t="shared" si="113"/>
        <v>-2428869.4056522851</v>
      </c>
      <c r="M158" s="147">
        <f t="shared" ref="M158:M168" si="119">M157+L158</f>
        <v>-14952747.43737969</v>
      </c>
      <c r="N158" s="541"/>
      <c r="O158" s="503">
        <v>-2428869.4056522846</v>
      </c>
      <c r="P158" s="504">
        <f t="shared" ref="P158:P168" si="120">P157+O158</f>
        <v>-14952747.43737969</v>
      </c>
      <c r="Q158" s="515"/>
      <c r="R158" s="503">
        <v>0</v>
      </c>
      <c r="S158" s="504">
        <f t="shared" ref="S158:S168" si="121">R158+S157</f>
        <v>0</v>
      </c>
      <c r="T158" s="503">
        <f t="shared" si="114"/>
        <v>-2428869.4056522846</v>
      </c>
      <c r="U158" s="552">
        <f t="shared" si="114"/>
        <v>-14952747.43737969</v>
      </c>
      <c r="V158" s="479">
        <f>'SEF-3 p 5 Interest'!N223+'SEF-3 p 5 Interest'!N224</f>
        <v>14130.34</v>
      </c>
      <c r="W158" s="504">
        <f t="shared" ref="W158:W168" si="122">W157+V158</f>
        <v>29235.190000000002</v>
      </c>
      <c r="X158" s="503">
        <f t="shared" si="115"/>
        <v>14130.34</v>
      </c>
      <c r="Y158" s="541">
        <f t="shared" ref="Y158:Y168" si="123">X158+Y157</f>
        <v>29235.190000000002</v>
      </c>
      <c r="Z158" s="543"/>
      <c r="AA158" s="147"/>
      <c r="AB158" s="479"/>
      <c r="AC158" s="142"/>
    </row>
    <row r="159" spans="1:29" s="46" customFormat="1" ht="12.75" hidden="1" customHeight="1" outlineLevel="1" x14ac:dyDescent="0.2">
      <c r="A159" s="141">
        <v>11</v>
      </c>
      <c r="B159" s="527">
        <v>40969</v>
      </c>
      <c r="C159" s="540"/>
      <c r="D159" s="503">
        <v>111205982.73493554</v>
      </c>
      <c r="E159" s="504">
        <f t="shared" si="116"/>
        <v>352704658.00480658</v>
      </c>
      <c r="F159" s="147">
        <v>127836729.50910899</v>
      </c>
      <c r="G159" s="504">
        <f t="shared" si="117"/>
        <v>384293374.04342997</v>
      </c>
      <c r="H159" s="479">
        <f t="shared" si="112"/>
        <v>-16630746.774173453</v>
      </c>
      <c r="I159" s="147">
        <f t="shared" si="112"/>
        <v>-31588716.038623393</v>
      </c>
      <c r="J159" s="503">
        <v>5805.7936988640577</v>
      </c>
      <c r="K159" s="147">
        <f t="shared" si="118"/>
        <v>11027.620769083034</v>
      </c>
      <c r="L159" s="503">
        <f t="shared" si="113"/>
        <v>-16624940.980474589</v>
      </c>
      <c r="M159" s="147">
        <f t="shared" si="119"/>
        <v>-31577688.417854279</v>
      </c>
      <c r="N159" s="147"/>
      <c r="O159" s="503">
        <v>-10836096.77154745</v>
      </c>
      <c r="P159" s="147">
        <f t="shared" si="120"/>
        <v>-25788844.20892714</v>
      </c>
      <c r="Q159" s="515"/>
      <c r="R159" s="503">
        <v>-5788844.2089271396</v>
      </c>
      <c r="S159" s="147">
        <f t="shared" si="121"/>
        <v>-5788844.2089271396</v>
      </c>
      <c r="T159" s="503">
        <f t="shared" si="114"/>
        <v>-16624940.980474589</v>
      </c>
      <c r="U159" s="553">
        <f t="shared" si="114"/>
        <v>-31577688.417854279</v>
      </c>
      <c r="V159" s="537">
        <f>'SEF-3 p 5 Interest'!N225+'SEF-3 p 5 Interest'!N226</f>
        <v>14589.41</v>
      </c>
      <c r="W159" s="147">
        <f t="shared" si="122"/>
        <v>43824.600000000006</v>
      </c>
      <c r="X159" s="503">
        <f t="shared" si="115"/>
        <v>-5774254.7989271395</v>
      </c>
      <c r="Y159" s="504">
        <f t="shared" si="123"/>
        <v>-5745019.6089271391</v>
      </c>
      <c r="Z159" s="543"/>
      <c r="AA159" s="147"/>
      <c r="AB159" s="479"/>
      <c r="AC159" s="142"/>
    </row>
    <row r="160" spans="1:29" s="46" customFormat="1" ht="13.15" hidden="1" customHeight="1" outlineLevel="1" x14ac:dyDescent="0.2">
      <c r="A160" s="141">
        <v>11</v>
      </c>
      <c r="B160" s="527">
        <v>41000</v>
      </c>
      <c r="C160" s="540"/>
      <c r="D160" s="503">
        <v>85619305.734935537</v>
      </c>
      <c r="E160" s="504">
        <f t="shared" si="116"/>
        <v>438323963.7397421</v>
      </c>
      <c r="F160" s="147">
        <v>104780583.90085199</v>
      </c>
      <c r="G160" s="504">
        <f t="shared" si="117"/>
        <v>489073957.94428194</v>
      </c>
      <c r="H160" s="537">
        <f t="shared" si="112"/>
        <v>-19161278.165916458</v>
      </c>
      <c r="I160" s="541">
        <f t="shared" si="112"/>
        <v>-50749994.204539835</v>
      </c>
      <c r="J160" s="537">
        <v>6689.2022077217698</v>
      </c>
      <c r="K160" s="504">
        <f t="shared" si="118"/>
        <v>17716.822976804804</v>
      </c>
      <c r="L160" s="537">
        <f t="shared" si="113"/>
        <v>-19154588.963708736</v>
      </c>
      <c r="M160" s="147">
        <f t="shared" si="119"/>
        <v>-50732277.381563015</v>
      </c>
      <c r="N160" s="479"/>
      <c r="O160" s="503">
        <v>-5284383.5292291641</v>
      </c>
      <c r="P160" s="504">
        <f t="shared" si="120"/>
        <v>-31073227.738156304</v>
      </c>
      <c r="Q160" s="515"/>
      <c r="R160" s="503">
        <v>-13870205.434479572</v>
      </c>
      <c r="S160" s="504">
        <f t="shared" si="121"/>
        <v>-19659049.643406712</v>
      </c>
      <c r="T160" s="503">
        <f t="shared" si="114"/>
        <v>-19154588.963708736</v>
      </c>
      <c r="U160" s="552">
        <f t="shared" si="114"/>
        <v>-50732277.381563015</v>
      </c>
      <c r="V160" s="479">
        <f>'SEF-3 p 5 Interest'!N227+'SEF-3 p 5 Interest'!N228</f>
        <v>-2080.77</v>
      </c>
      <c r="W160" s="504">
        <f t="shared" si="122"/>
        <v>41743.830000000009</v>
      </c>
      <c r="X160" s="503">
        <f t="shared" si="115"/>
        <v>-13872286.204479571</v>
      </c>
      <c r="Y160" s="541">
        <f t="shared" si="123"/>
        <v>-19617305.81340671</v>
      </c>
      <c r="Z160" s="543"/>
      <c r="AA160" s="147"/>
      <c r="AB160" s="479"/>
      <c r="AC160" s="142"/>
    </row>
    <row r="161" spans="1:29" s="46" customFormat="1" ht="15" hidden="1" customHeight="1" outlineLevel="1" x14ac:dyDescent="0.2">
      <c r="A161" s="141">
        <v>11</v>
      </c>
      <c r="B161" s="527">
        <v>41030</v>
      </c>
      <c r="C161" s="540"/>
      <c r="D161" s="503">
        <v>88333769.565757453</v>
      </c>
      <c r="E161" s="504">
        <f t="shared" si="116"/>
        <v>526657733.30549955</v>
      </c>
      <c r="F161" s="503">
        <v>97916638.550060034</v>
      </c>
      <c r="G161" s="504">
        <f t="shared" si="117"/>
        <v>586990596.49434197</v>
      </c>
      <c r="H161" s="503">
        <f t="shared" si="112"/>
        <v>-9582868.9843025804</v>
      </c>
      <c r="I161" s="504">
        <f t="shared" si="112"/>
        <v>-60332863.188842416</v>
      </c>
      <c r="J161" s="503">
        <v>3332.5817954540253</v>
      </c>
      <c r="K161" s="504">
        <f t="shared" si="118"/>
        <v>21049.404772258829</v>
      </c>
      <c r="L161" s="503">
        <f t="shared" si="113"/>
        <v>-9579536.4025071263</v>
      </c>
      <c r="M161" s="147">
        <f t="shared" si="119"/>
        <v>-60311813.784070142</v>
      </c>
      <c r="N161" s="147"/>
      <c r="O161" s="503">
        <v>-957953.64025070891</v>
      </c>
      <c r="P161" s="504">
        <f t="shared" si="120"/>
        <v>-32031181.378407013</v>
      </c>
      <c r="Q161" s="515"/>
      <c r="R161" s="503">
        <v>-8621582.7622564156</v>
      </c>
      <c r="S161" s="504">
        <f t="shared" si="121"/>
        <v>-28280632.405663125</v>
      </c>
      <c r="T161" s="503">
        <f t="shared" si="114"/>
        <v>-9579536.4025071245</v>
      </c>
      <c r="U161" s="552">
        <f t="shared" si="114"/>
        <v>-60311813.784070134</v>
      </c>
      <c r="V161" s="479">
        <f>'SEF-3 p 5 Interest'!N229+'SEF-3 p 5 Interest'!N230</f>
        <v>-39927.19</v>
      </c>
      <c r="W161" s="504">
        <f t="shared" si="122"/>
        <v>1816.6400000000067</v>
      </c>
      <c r="X161" s="503">
        <f t="shared" si="115"/>
        <v>-8661509.952256415</v>
      </c>
      <c r="Y161" s="541">
        <f t="shared" si="123"/>
        <v>-28278815.765663125</v>
      </c>
      <c r="Z161" s="543"/>
      <c r="AA161" s="147"/>
      <c r="AB161" s="479"/>
      <c r="AC161" s="142"/>
    </row>
    <row r="162" spans="1:29" s="46" customFormat="1" ht="12.75" hidden="1" customHeight="1" outlineLevel="1" x14ac:dyDescent="0.2">
      <c r="A162" s="141">
        <v>11</v>
      </c>
      <c r="B162" s="527">
        <v>41061</v>
      </c>
      <c r="C162" s="135"/>
      <c r="D162" s="537">
        <v>93099490.721351057</v>
      </c>
      <c r="E162" s="504">
        <f t="shared" si="116"/>
        <v>619757224.02685058</v>
      </c>
      <c r="F162" s="503">
        <v>90778201.359846011</v>
      </c>
      <c r="G162" s="504">
        <f t="shared" si="117"/>
        <v>677768797.85418797</v>
      </c>
      <c r="H162" s="503">
        <f t="shared" si="112"/>
        <v>2321289.3615050465</v>
      </c>
      <c r="I162" s="504">
        <f t="shared" si="112"/>
        <v>-58011573.827337384</v>
      </c>
      <c r="J162" s="503">
        <v>-805.02315056975931</v>
      </c>
      <c r="K162" s="504">
        <f t="shared" si="118"/>
        <v>20244.38162168907</v>
      </c>
      <c r="L162" s="503">
        <f t="shared" si="113"/>
        <v>2320484.3383544767</v>
      </c>
      <c r="M162" s="147">
        <f t="shared" si="119"/>
        <v>-57991329.445715666</v>
      </c>
      <c r="N162" s="147"/>
      <c r="O162" s="503">
        <v>232048.43383544683</v>
      </c>
      <c r="P162" s="504">
        <f t="shared" si="120"/>
        <v>-31799132.944571566</v>
      </c>
      <c r="Q162" s="515"/>
      <c r="R162" s="503">
        <v>2088435.904519029</v>
      </c>
      <c r="S162" s="504">
        <f t="shared" si="121"/>
        <v>-26192196.501144096</v>
      </c>
      <c r="T162" s="503">
        <f t="shared" si="114"/>
        <v>2320484.3383544758</v>
      </c>
      <c r="U162" s="552">
        <f t="shared" si="114"/>
        <v>-57991329.445715666</v>
      </c>
      <c r="V162" s="479">
        <f>'SEF-3 p 5 Interest'!N231+'SEF-3 p 5 Interest'!N232</f>
        <v>-60740.6</v>
      </c>
      <c r="W162" s="504">
        <f t="shared" si="122"/>
        <v>-58923.959999999992</v>
      </c>
      <c r="X162" s="503">
        <f t="shared" si="115"/>
        <v>2027695.3045190289</v>
      </c>
      <c r="Y162" s="541">
        <f t="shared" si="123"/>
        <v>-26251120.461144097</v>
      </c>
      <c r="Z162" s="543"/>
      <c r="AA162" s="147"/>
      <c r="AB162" s="479"/>
      <c r="AC162" s="142"/>
    </row>
    <row r="163" spans="1:29" s="46" customFormat="1" ht="12.75" hidden="1" customHeight="1" outlineLevel="1" x14ac:dyDescent="0.2">
      <c r="A163" s="141">
        <v>11</v>
      </c>
      <c r="B163" s="527">
        <v>41091</v>
      </c>
      <c r="C163" s="540"/>
      <c r="D163" s="537">
        <v>98008706.721351057</v>
      </c>
      <c r="E163" s="504">
        <f t="shared" si="116"/>
        <v>717765930.74820161</v>
      </c>
      <c r="F163" s="503">
        <v>95873017.639555007</v>
      </c>
      <c r="G163" s="504">
        <f t="shared" si="117"/>
        <v>773641815.49374294</v>
      </c>
      <c r="H163" s="503">
        <f t="shared" si="112"/>
        <v>2135689.0817960501</v>
      </c>
      <c r="I163" s="504">
        <f t="shared" si="112"/>
        <v>-55875884.745541334</v>
      </c>
      <c r="J163" s="503">
        <v>-740.65697356685996</v>
      </c>
      <c r="K163" s="504">
        <f t="shared" si="118"/>
        <v>19503.72464812221</v>
      </c>
      <c r="L163" s="503">
        <f t="shared" si="113"/>
        <v>2134948.4248224832</v>
      </c>
      <c r="M163" s="147">
        <f t="shared" si="119"/>
        <v>-55856381.020893186</v>
      </c>
      <c r="N163" s="147"/>
      <c r="O163" s="503">
        <v>213494.84248225018</v>
      </c>
      <c r="P163" s="504">
        <f t="shared" si="120"/>
        <v>-31585638.102089316</v>
      </c>
      <c r="Q163" s="515"/>
      <c r="R163" s="503">
        <v>1921453.5823402256</v>
      </c>
      <c r="S163" s="504">
        <f t="shared" si="121"/>
        <v>-24270742.918803871</v>
      </c>
      <c r="T163" s="503">
        <f t="shared" si="114"/>
        <v>2134948.4248224758</v>
      </c>
      <c r="U163" s="552">
        <f t="shared" si="114"/>
        <v>-55856381.020893186</v>
      </c>
      <c r="V163" s="479">
        <f>'SEF-3 p 5 Interest'!N233+'SEF-3 p 5 Interest'!N234</f>
        <v>-57021.7</v>
      </c>
      <c r="W163" s="504">
        <f t="shared" si="122"/>
        <v>-115945.65999999999</v>
      </c>
      <c r="X163" s="503">
        <f t="shared" si="115"/>
        <v>1864431.8823402256</v>
      </c>
      <c r="Y163" s="541">
        <f t="shared" si="123"/>
        <v>-24386688.578803871</v>
      </c>
      <c r="Z163" s="543"/>
      <c r="AA163" s="147"/>
      <c r="AB163" s="479"/>
      <c r="AC163" s="142"/>
    </row>
    <row r="164" spans="1:29" s="46" customFormat="1" ht="12.75" hidden="1" customHeight="1" outlineLevel="1" x14ac:dyDescent="0.2">
      <c r="A164" s="141">
        <v>11</v>
      </c>
      <c r="B164" s="527">
        <v>41122</v>
      </c>
      <c r="C164" s="540"/>
      <c r="D164" s="537">
        <v>100026521.72135106</v>
      </c>
      <c r="E164" s="504">
        <f t="shared" si="116"/>
        <v>817792452.46955264</v>
      </c>
      <c r="F164" s="503">
        <v>97925915.485358998</v>
      </c>
      <c r="G164" s="504">
        <f t="shared" si="117"/>
        <v>871567730.9791019</v>
      </c>
      <c r="H164" s="537">
        <f t="shared" si="112"/>
        <v>2100606.2359920591</v>
      </c>
      <c r="I164" s="541">
        <f t="shared" si="112"/>
        <v>-53775278.50954926</v>
      </c>
      <c r="J164" s="537">
        <v>-728.49024264188483</v>
      </c>
      <c r="K164" s="504">
        <f t="shared" si="118"/>
        <v>18775.234405480325</v>
      </c>
      <c r="L164" s="537">
        <f t="shared" si="113"/>
        <v>2099877.7457494172</v>
      </c>
      <c r="M164" s="147">
        <f t="shared" si="119"/>
        <v>-53756503.275143772</v>
      </c>
      <c r="N164" s="479"/>
      <c r="O164" s="503">
        <v>209987.77457493916</v>
      </c>
      <c r="P164" s="504">
        <f t="shared" si="120"/>
        <v>-31375650.327514376</v>
      </c>
      <c r="Q164" s="515"/>
      <c r="R164" s="503">
        <v>1889889.9711744785</v>
      </c>
      <c r="S164" s="504">
        <f t="shared" si="121"/>
        <v>-22380852.947629392</v>
      </c>
      <c r="T164" s="503">
        <f t="shared" si="114"/>
        <v>2099877.7457494177</v>
      </c>
      <c r="U164" s="552">
        <f t="shared" si="114"/>
        <v>-53756503.275143772</v>
      </c>
      <c r="V164" s="479">
        <f>'SEF-3 p 5 Interest'!N235+'SEF-3 p 5 Interest'!N236</f>
        <v>-51720.77</v>
      </c>
      <c r="W164" s="504">
        <f t="shared" si="122"/>
        <v>-167666.43</v>
      </c>
      <c r="X164" s="503">
        <f t="shared" si="115"/>
        <v>1838169.2011744785</v>
      </c>
      <c r="Y164" s="541">
        <f>X164+Y163</f>
        <v>-22548519.377629392</v>
      </c>
      <c r="Z164" s="543"/>
      <c r="AA164" s="147"/>
      <c r="AB164" s="479"/>
      <c r="AC164" s="142"/>
    </row>
    <row r="165" spans="1:29" s="46" customFormat="1" ht="12.75" hidden="1" customHeight="1" outlineLevel="1" x14ac:dyDescent="0.2">
      <c r="A165" s="141">
        <v>11</v>
      </c>
      <c r="B165" s="527">
        <v>41153</v>
      </c>
      <c r="C165" s="540"/>
      <c r="D165" s="537">
        <v>103971056.72135106</v>
      </c>
      <c r="E165" s="504">
        <f t="shared" si="116"/>
        <v>921763509.19090366</v>
      </c>
      <c r="F165" s="503">
        <v>90086183.275517002</v>
      </c>
      <c r="G165" s="504">
        <f t="shared" si="117"/>
        <v>961653914.25461888</v>
      </c>
      <c r="H165" s="537">
        <f t="shared" si="112"/>
        <v>13884873.445834056</v>
      </c>
      <c r="I165" s="541">
        <f t="shared" si="112"/>
        <v>-39890405.063715219</v>
      </c>
      <c r="J165" s="537">
        <v>-4815.2741110157222</v>
      </c>
      <c r="K165" s="504">
        <f t="shared" si="118"/>
        <v>13959.960294464603</v>
      </c>
      <c r="L165" s="537">
        <f t="shared" si="113"/>
        <v>13880058.17172304</v>
      </c>
      <c r="M165" s="147">
        <f t="shared" si="119"/>
        <v>-39876445.103420734</v>
      </c>
      <c r="N165" s="479"/>
      <c r="O165" s="503">
        <v>1437427.7758040093</v>
      </c>
      <c r="P165" s="504">
        <f t="shared" si="120"/>
        <v>-29938222.551710367</v>
      </c>
      <c r="Q165" s="515"/>
      <c r="R165" s="503">
        <v>12442630.395919027</v>
      </c>
      <c r="S165" s="504">
        <f t="shared" si="121"/>
        <v>-9938222.5517103653</v>
      </c>
      <c r="T165" s="503">
        <f t="shared" si="114"/>
        <v>13880058.171723036</v>
      </c>
      <c r="U165" s="552">
        <f t="shared" si="114"/>
        <v>-39876445.103420734</v>
      </c>
      <c r="V165" s="479">
        <f>'SEF-3 p 5 Interest'!N237+'SEF-3 p 5 Interest'!N238</f>
        <v>-44058.97</v>
      </c>
      <c r="W165" s="504">
        <f t="shared" si="122"/>
        <v>-211725.4</v>
      </c>
      <c r="X165" s="503">
        <f t="shared" si="115"/>
        <v>12398571.425919026</v>
      </c>
      <c r="Y165" s="541">
        <f t="shared" si="123"/>
        <v>-10149947.951710366</v>
      </c>
      <c r="Z165" s="543"/>
      <c r="AA165" s="147"/>
      <c r="AB165" s="479"/>
      <c r="AC165" s="142"/>
    </row>
    <row r="166" spans="1:29" s="46" customFormat="1" ht="12.75" hidden="1" customHeight="1" outlineLevel="1" x14ac:dyDescent="0.2">
      <c r="A166" s="141">
        <v>11</v>
      </c>
      <c r="B166" s="527">
        <v>41183</v>
      </c>
      <c r="C166" s="540"/>
      <c r="D166" s="537">
        <v>110736944.72135106</v>
      </c>
      <c r="E166" s="504">
        <f t="shared" si="116"/>
        <v>1032500453.9122547</v>
      </c>
      <c r="F166" s="503">
        <v>105762923.324331</v>
      </c>
      <c r="G166" s="504">
        <f t="shared" si="117"/>
        <v>1067416837.5789499</v>
      </c>
      <c r="H166" s="537">
        <f t="shared" si="112"/>
        <v>4974021.3970200568</v>
      </c>
      <c r="I166" s="541">
        <f t="shared" si="112"/>
        <v>-34916383.666695237</v>
      </c>
      <c r="J166" s="537">
        <v>-1724.9906204864383</v>
      </c>
      <c r="K166" s="504">
        <f t="shared" si="118"/>
        <v>12234.969673978165</v>
      </c>
      <c r="L166" s="537">
        <f t="shared" si="113"/>
        <v>4972296.4063995704</v>
      </c>
      <c r="M166" s="147">
        <f t="shared" si="119"/>
        <v>-34904148.697021164</v>
      </c>
      <c r="N166" s="479"/>
      <c r="O166" s="503">
        <v>2486148.2031997852</v>
      </c>
      <c r="P166" s="504">
        <f t="shared" si="120"/>
        <v>-27452074.348510582</v>
      </c>
      <c r="Q166" s="515"/>
      <c r="R166" s="503">
        <v>2486148.2031997852</v>
      </c>
      <c r="S166" s="504">
        <f t="shared" si="121"/>
        <v>-7452074.3485105801</v>
      </c>
      <c r="T166" s="503">
        <f t="shared" si="114"/>
        <v>4972296.4063995704</v>
      </c>
      <c r="U166" s="552">
        <f t="shared" si="114"/>
        <v>-34904148.697021164</v>
      </c>
      <c r="V166" s="479">
        <f>'SEF-3 p 5 Interest'!N239+'SEF-3 p 5 Interest'!N240</f>
        <v>-12106</v>
      </c>
      <c r="W166" s="504">
        <f t="shared" si="122"/>
        <v>-223831.4</v>
      </c>
      <c r="X166" s="503">
        <f t="shared" si="115"/>
        <v>2474042.2031997852</v>
      </c>
      <c r="Y166" s="541">
        <f t="shared" si="123"/>
        <v>-7675905.7485105805</v>
      </c>
      <c r="Z166" s="543"/>
      <c r="AA166" s="147"/>
      <c r="AB166" s="479"/>
      <c r="AC166" s="142"/>
    </row>
    <row r="167" spans="1:29" s="46" customFormat="1" ht="12.75" hidden="1" customHeight="1" outlineLevel="1" x14ac:dyDescent="0.2">
      <c r="A167" s="141">
        <v>11</v>
      </c>
      <c r="B167" s="527">
        <v>41214</v>
      </c>
      <c r="C167" s="540"/>
      <c r="D167" s="537">
        <v>125413021.72135106</v>
      </c>
      <c r="E167" s="504">
        <f t="shared" si="116"/>
        <v>1157913475.6336057</v>
      </c>
      <c r="F167" s="503">
        <v>116823320.76680201</v>
      </c>
      <c r="G167" s="504">
        <f t="shared" si="117"/>
        <v>1184240158.345752</v>
      </c>
      <c r="H167" s="537">
        <f t="shared" si="112"/>
        <v>8589700.9545490444</v>
      </c>
      <c r="I167" s="541">
        <f t="shared" si="112"/>
        <v>-26326682.712146282</v>
      </c>
      <c r="J167" s="537">
        <v>-2978.9082910381258</v>
      </c>
      <c r="K167" s="504">
        <f t="shared" si="118"/>
        <v>9256.061382940039</v>
      </c>
      <c r="L167" s="537">
        <f t="shared" si="113"/>
        <v>8586722.0462580062</v>
      </c>
      <c r="M167" s="147">
        <f t="shared" si="119"/>
        <v>-26317426.650763158</v>
      </c>
      <c r="N167" s="479"/>
      <c r="O167" s="503">
        <v>4293361.023129005</v>
      </c>
      <c r="P167" s="504">
        <f t="shared" si="120"/>
        <v>-23158713.325381577</v>
      </c>
      <c r="Q167" s="515"/>
      <c r="R167" s="503">
        <v>4293361.0231290031</v>
      </c>
      <c r="S167" s="504">
        <f t="shared" si="121"/>
        <v>-3158713.325381577</v>
      </c>
      <c r="T167" s="503">
        <f t="shared" si="114"/>
        <v>8586722.0462580081</v>
      </c>
      <c r="U167" s="552">
        <f t="shared" si="114"/>
        <v>-26317426.650763154</v>
      </c>
      <c r="V167" s="479">
        <f>'SEF-3 p 5 Interest'!N241+'SEF-3 p 5 Interest'!N242</f>
        <v>-4906.34</v>
      </c>
      <c r="W167" s="504">
        <f t="shared" si="122"/>
        <v>-228737.74</v>
      </c>
      <c r="X167" s="503">
        <f t="shared" si="115"/>
        <v>4288454.6831290033</v>
      </c>
      <c r="Y167" s="541">
        <f t="shared" si="123"/>
        <v>-3387451.0653815772</v>
      </c>
      <c r="Z167" s="543"/>
      <c r="AA167" s="147"/>
      <c r="AB167" s="479"/>
      <c r="AC167" s="142"/>
    </row>
    <row r="168" spans="1:29" s="46" customFormat="1" ht="13.7" hidden="1" customHeight="1" outlineLevel="1" x14ac:dyDescent="0.2">
      <c r="A168" s="141">
        <v>11</v>
      </c>
      <c r="B168" s="527">
        <v>41244</v>
      </c>
      <c r="C168" s="540"/>
      <c r="D168" s="544">
        <v>133466915.72135106</v>
      </c>
      <c r="E168" s="508">
        <f t="shared" si="116"/>
        <v>1291380391.3549569</v>
      </c>
      <c r="F168" s="507">
        <v>132793819.597855</v>
      </c>
      <c r="G168" s="508">
        <f t="shared" si="117"/>
        <v>1317033977.9436071</v>
      </c>
      <c r="H168" s="544">
        <f t="shared" si="112"/>
        <v>673096.1234960556</v>
      </c>
      <c r="I168" s="526">
        <f t="shared" si="112"/>
        <v>-25653586.588650227</v>
      </c>
      <c r="J168" s="544">
        <v>-233.42973562842235</v>
      </c>
      <c r="K168" s="508">
        <f t="shared" si="118"/>
        <v>9022.6316473116167</v>
      </c>
      <c r="L168" s="544">
        <f t="shared" si="113"/>
        <v>672862.69376042718</v>
      </c>
      <c r="M168" s="509">
        <f t="shared" si="119"/>
        <v>-25644563.957002729</v>
      </c>
      <c r="N168" s="528"/>
      <c r="O168" s="507">
        <v>336431.34688021243</v>
      </c>
      <c r="P168" s="508">
        <f t="shared" si="120"/>
        <v>-22822281.978501365</v>
      </c>
      <c r="Q168" s="510"/>
      <c r="R168" s="507">
        <v>336431.34688021429</v>
      </c>
      <c r="S168" s="508">
        <f t="shared" si="121"/>
        <v>-2822281.9785013627</v>
      </c>
      <c r="T168" s="507">
        <f t="shared" si="114"/>
        <v>672862.69376042672</v>
      </c>
      <c r="U168" s="554">
        <f t="shared" si="114"/>
        <v>-25644563.957002729</v>
      </c>
      <c r="V168" s="544">
        <f>'SEF-3 p 5 Interest'!N243+'SEF-3 p 5 Interest'!N244</f>
        <v>6415.8899999999994</v>
      </c>
      <c r="W168" s="508">
        <f t="shared" si="122"/>
        <v>-222321.84999999998</v>
      </c>
      <c r="X168" s="507">
        <f t="shared" si="115"/>
        <v>342847.2368802143</v>
      </c>
      <c r="Y168" s="526">
        <f t="shared" si="123"/>
        <v>-3044603.8285013628</v>
      </c>
      <c r="Z168" s="543"/>
      <c r="AA168" s="147"/>
      <c r="AB168" s="479"/>
      <c r="AC168" s="142"/>
    </row>
    <row r="169" spans="1:29" s="46" customFormat="1" ht="13.7" hidden="1" customHeight="1" outlineLevel="1" x14ac:dyDescent="0.2">
      <c r="A169" s="141"/>
      <c r="B169" s="527"/>
      <c r="C169" s="540"/>
      <c r="D169" s="479"/>
      <c r="E169" s="147"/>
      <c r="F169" s="147"/>
      <c r="G169" s="147"/>
      <c r="H169" s="479"/>
      <c r="I169" s="479"/>
      <c r="J169" s="479"/>
      <c r="K169" s="147"/>
      <c r="L169" s="479"/>
      <c r="M169" s="147"/>
      <c r="N169" s="479"/>
      <c r="O169" s="147"/>
      <c r="P169" s="147"/>
      <c r="Q169" s="515"/>
      <c r="R169" s="147"/>
      <c r="S169" s="147"/>
      <c r="T169" s="147"/>
      <c r="U169" s="553"/>
      <c r="V169" s="479"/>
      <c r="W169" s="147"/>
      <c r="X169" s="147"/>
      <c r="Y169" s="479"/>
      <c r="Z169" s="543"/>
      <c r="AA169" s="147"/>
      <c r="AB169" s="479"/>
      <c r="AC169" s="142"/>
    </row>
    <row r="170" spans="1:29" s="46" customFormat="1" ht="15" hidden="1" customHeight="1" outlineLevel="1" x14ac:dyDescent="0.2">
      <c r="A170" s="545" t="s">
        <v>145</v>
      </c>
      <c r="B170" s="527"/>
      <c r="C170" s="540"/>
      <c r="D170" s="479"/>
      <c r="E170" s="147">
        <f>E155+E168</f>
        <v>12337881750.402924</v>
      </c>
      <c r="F170" s="147"/>
      <c r="G170" s="147">
        <f>G155+G168</f>
        <v>12335594988.210983</v>
      </c>
      <c r="H170" s="479"/>
      <c r="I170" s="147">
        <f>I155+I168</f>
        <v>2286762.1919388771</v>
      </c>
      <c r="J170" s="479"/>
      <c r="K170" s="147">
        <f>K155+K168</f>
        <v>-12450.854049055757</v>
      </c>
      <c r="L170" s="479"/>
      <c r="M170" s="147"/>
      <c r="N170" s="147">
        <f>N155+M168</f>
        <v>2274309.8734728172</v>
      </c>
      <c r="O170" s="147"/>
      <c r="P170" s="147">
        <f>P155+P168</f>
        <v>-375638.02200020105</v>
      </c>
      <c r="Q170" s="515"/>
      <c r="R170" s="147"/>
      <c r="S170" s="147">
        <f>S155+S168</f>
        <v>2649947.8598902319</v>
      </c>
      <c r="T170" s="147"/>
      <c r="U170" s="147">
        <f>U155+U168</f>
        <v>2274309.8378900364</v>
      </c>
      <c r="V170" s="479"/>
      <c r="W170" s="147">
        <f>W155+W168</f>
        <v>1123486.0500000003</v>
      </c>
      <c r="X170" s="147"/>
      <c r="Y170" s="147">
        <f>Y155+Y168</f>
        <v>3773434.9098902321</v>
      </c>
      <c r="Z170" s="543"/>
      <c r="AA170" s="147"/>
      <c r="AB170" s="479"/>
      <c r="AC170" s="142"/>
    </row>
    <row r="171" spans="1:29" s="46" customFormat="1" ht="13.7" hidden="1" customHeight="1" outlineLevel="1" x14ac:dyDescent="0.2">
      <c r="A171" s="141"/>
      <c r="B171" s="527"/>
      <c r="C171" s="540"/>
      <c r="D171" s="479"/>
      <c r="E171" s="147"/>
      <c r="F171" s="147"/>
      <c r="G171" s="147"/>
      <c r="H171" s="479"/>
      <c r="I171" s="479"/>
      <c r="J171" s="479"/>
      <c r="K171" s="147"/>
      <c r="L171" s="479"/>
      <c r="M171" s="147"/>
      <c r="N171" s="479"/>
      <c r="O171" s="147"/>
      <c r="P171" s="147"/>
      <c r="Q171" s="515"/>
      <c r="R171" s="147"/>
      <c r="S171" s="147"/>
      <c r="T171" s="147"/>
      <c r="U171" s="553"/>
      <c r="V171" s="479"/>
      <c r="W171" s="147"/>
      <c r="X171" s="147"/>
      <c r="Y171" s="479"/>
      <c r="Z171" s="543"/>
      <c r="AA171" s="147"/>
      <c r="AB171" s="479"/>
      <c r="AC171" s="142"/>
    </row>
    <row r="172" spans="1:29" s="46" customFormat="1" ht="12.75" hidden="1" customHeight="1" outlineLevel="1" x14ac:dyDescent="0.2">
      <c r="A172" s="141">
        <v>12</v>
      </c>
      <c r="B172" s="527">
        <v>41275</v>
      </c>
      <c r="C172" s="540"/>
      <c r="D172" s="534">
        <v>129564185.85135105</v>
      </c>
      <c r="E172" s="518">
        <f>D172</f>
        <v>129564185.85135105</v>
      </c>
      <c r="F172" s="562">
        <v>141097103.54227802</v>
      </c>
      <c r="G172" s="518">
        <f>F172</f>
        <v>141097103.54227802</v>
      </c>
      <c r="H172" s="534">
        <f t="shared" ref="H172:I183" si="124">D172-F172</f>
        <v>-11532917.690926969</v>
      </c>
      <c r="I172" s="535">
        <f t="shared" si="124"/>
        <v>-11532917.690926969</v>
      </c>
      <c r="J172" s="562">
        <v>3999.6158552132547</v>
      </c>
      <c r="K172" s="518">
        <f>J172</f>
        <v>3999.6158552132547</v>
      </c>
      <c r="L172" s="534">
        <f t="shared" ref="L172:L183" si="125">H172+J172</f>
        <v>-11528918.075071756</v>
      </c>
      <c r="M172" s="539">
        <f>L172</f>
        <v>-11528918.075071756</v>
      </c>
      <c r="N172" s="535"/>
      <c r="O172" s="562">
        <v>-11528918.075071756</v>
      </c>
      <c r="P172" s="518">
        <f>O172</f>
        <v>-11528918.075071756</v>
      </c>
      <c r="Q172" s="515"/>
      <c r="R172" s="562">
        <v>0</v>
      </c>
      <c r="S172" s="518">
        <f>R172</f>
        <v>0</v>
      </c>
      <c r="T172" s="556">
        <f t="shared" ref="T172:U183" si="126">O172+R172</f>
        <v>-11528918.075071756</v>
      </c>
      <c r="U172" s="549">
        <f t="shared" si="126"/>
        <v>-11528918.075071756</v>
      </c>
      <c r="V172" s="534">
        <f>'SEF-3 p 5 Interest'!N245+'SEF-3 p 5 Interest'!N246</f>
        <v>7314.58</v>
      </c>
      <c r="W172" s="518">
        <f>V172</f>
        <v>7314.58</v>
      </c>
      <c r="X172" s="556">
        <f t="shared" ref="X172:X183" si="127">R172+V172</f>
        <v>7314.58</v>
      </c>
      <c r="Y172" s="535">
        <f>X172</f>
        <v>7314.58</v>
      </c>
      <c r="Z172" s="543"/>
      <c r="AA172" s="147"/>
      <c r="AB172" s="479"/>
      <c r="AC172" s="142"/>
    </row>
    <row r="173" spans="1:29" s="46" customFormat="1" ht="12.75" hidden="1" customHeight="1" outlineLevel="1" x14ac:dyDescent="0.2">
      <c r="A173" s="141">
        <v>12</v>
      </c>
      <c r="B173" s="527">
        <v>41306</v>
      </c>
      <c r="C173" s="540"/>
      <c r="D173" s="537">
        <v>115784534.72135106</v>
      </c>
      <c r="E173" s="504">
        <f t="shared" ref="E173:E183" si="128">E172+D173</f>
        <v>245348720.57270211</v>
      </c>
      <c r="F173" s="563">
        <v>116203010.21036501</v>
      </c>
      <c r="G173" s="504">
        <f t="shared" ref="G173:G183" si="129">G172+F173</f>
        <v>257300113.75264305</v>
      </c>
      <c r="H173" s="537">
        <f t="shared" si="124"/>
        <v>-418475.489013955</v>
      </c>
      <c r="I173" s="541">
        <f t="shared" si="124"/>
        <v>-11951393.179940939</v>
      </c>
      <c r="J173" s="563">
        <v>145.12729959003627</v>
      </c>
      <c r="K173" s="504">
        <f t="shared" ref="K173:K183" si="130">K172+J173</f>
        <v>4144.743154803291</v>
      </c>
      <c r="L173" s="537">
        <f t="shared" si="125"/>
        <v>-418330.36171436496</v>
      </c>
      <c r="M173" s="147">
        <f t="shared" ref="M173:M183" si="131">M172+L173</f>
        <v>-11947248.436786121</v>
      </c>
      <c r="N173" s="541"/>
      <c r="O173" s="563">
        <v>-418330.36171436496</v>
      </c>
      <c r="P173" s="504">
        <f t="shared" ref="P173:P183" si="132">P172+O173</f>
        <v>-11947248.436786121</v>
      </c>
      <c r="Q173" s="515"/>
      <c r="R173" s="563">
        <v>0</v>
      </c>
      <c r="S173" s="504">
        <f t="shared" ref="S173:S183" si="133">R173+S172</f>
        <v>0</v>
      </c>
      <c r="T173" s="503">
        <f t="shared" si="126"/>
        <v>-418330.36171436496</v>
      </c>
      <c r="U173" s="552">
        <f t="shared" si="126"/>
        <v>-11947248.436786121</v>
      </c>
      <c r="V173" s="537">
        <f>'SEF-3 p 5 Interest'!N247+'SEF-3 p 5 Interest'!N248</f>
        <v>6606.71</v>
      </c>
      <c r="W173" s="504">
        <f t="shared" ref="W173:W183" si="134">W172+V173</f>
        <v>13921.29</v>
      </c>
      <c r="X173" s="503">
        <f t="shared" si="127"/>
        <v>6606.71</v>
      </c>
      <c r="Y173" s="541">
        <f t="shared" ref="Y173:Y178" si="135">X173+Y172</f>
        <v>13921.29</v>
      </c>
      <c r="Z173" s="543"/>
      <c r="AA173" s="147"/>
      <c r="AB173" s="479"/>
      <c r="AC173" s="142"/>
    </row>
    <row r="174" spans="1:29" s="46" customFormat="1" ht="12.75" hidden="1" customHeight="1" outlineLevel="1" x14ac:dyDescent="0.2">
      <c r="A174" s="141">
        <v>12</v>
      </c>
      <c r="B174" s="527">
        <v>41334</v>
      </c>
      <c r="C174" s="540"/>
      <c r="D174" s="503">
        <v>113095238.72135106</v>
      </c>
      <c r="E174" s="504">
        <f t="shared" si="128"/>
        <v>358443959.2940532</v>
      </c>
      <c r="F174" s="463">
        <v>116447913.51489401</v>
      </c>
      <c r="G174" s="504">
        <f t="shared" si="129"/>
        <v>373748027.26753706</v>
      </c>
      <c r="H174" s="479">
        <f t="shared" si="124"/>
        <v>-3352674.7935429513</v>
      </c>
      <c r="I174" s="147">
        <f t="shared" si="124"/>
        <v>-15304067.97348386</v>
      </c>
      <c r="J174" s="563">
        <v>1162.7076184004545</v>
      </c>
      <c r="K174" s="147">
        <f t="shared" si="130"/>
        <v>5307.4507732037455</v>
      </c>
      <c r="L174" s="503">
        <f t="shared" si="125"/>
        <v>-3351512.0859245509</v>
      </c>
      <c r="M174" s="147">
        <f t="shared" si="131"/>
        <v>-15298760.522710672</v>
      </c>
      <c r="N174" s="147"/>
      <c r="O174" s="563">
        <v>-3351512.0859245509</v>
      </c>
      <c r="P174" s="147">
        <f t="shared" si="132"/>
        <v>-15298760.522710672</v>
      </c>
      <c r="Q174" s="515"/>
      <c r="R174" s="563">
        <v>0</v>
      </c>
      <c r="S174" s="147">
        <f t="shared" si="133"/>
        <v>0</v>
      </c>
      <c r="T174" s="503">
        <f t="shared" si="126"/>
        <v>-3351512.0859245509</v>
      </c>
      <c r="U174" s="553">
        <f t="shared" si="126"/>
        <v>-15298760.522710672</v>
      </c>
      <c r="V174" s="537">
        <f>'SEF-3 p 5 Interest'!N249+'SEF-3 p 5 Interest'!N250</f>
        <v>7314.58</v>
      </c>
      <c r="W174" s="147">
        <f t="shared" si="134"/>
        <v>21235.870000000003</v>
      </c>
      <c r="X174" s="503">
        <f t="shared" si="127"/>
        <v>7314.58</v>
      </c>
      <c r="Y174" s="504">
        <f t="shared" si="135"/>
        <v>21235.870000000003</v>
      </c>
      <c r="Z174" s="543"/>
      <c r="AA174" s="147"/>
      <c r="AB174" s="479"/>
      <c r="AC174" s="142"/>
    </row>
    <row r="175" spans="1:29" s="46" customFormat="1" ht="13.15" hidden="1" customHeight="1" outlineLevel="1" x14ac:dyDescent="0.2">
      <c r="A175" s="141">
        <v>12</v>
      </c>
      <c r="B175" s="527">
        <v>41365</v>
      </c>
      <c r="C175" s="540"/>
      <c r="D175" s="503">
        <v>90817625.721351057</v>
      </c>
      <c r="E175" s="504">
        <f t="shared" si="128"/>
        <v>449261585.01540422</v>
      </c>
      <c r="F175" s="463">
        <v>104018805.995858</v>
      </c>
      <c r="G175" s="504">
        <f>G174+F175</f>
        <v>477766833.26339507</v>
      </c>
      <c r="H175" s="537">
        <f t="shared" si="124"/>
        <v>-13201180.274506941</v>
      </c>
      <c r="I175" s="541">
        <f t="shared" si="124"/>
        <v>-28505248.247990847</v>
      </c>
      <c r="J175" s="563">
        <v>4578.1693191993982</v>
      </c>
      <c r="K175" s="504">
        <f t="shared" si="130"/>
        <v>9885.6200924031436</v>
      </c>
      <c r="L175" s="537">
        <f t="shared" si="125"/>
        <v>-13196602.105187742</v>
      </c>
      <c r="M175" s="147">
        <f t="shared" si="131"/>
        <v>-28495362.627898414</v>
      </c>
      <c r="N175" s="479"/>
      <c r="O175" s="563">
        <v>-8948920.7912385333</v>
      </c>
      <c r="P175" s="504">
        <f t="shared" si="132"/>
        <v>-24247681.313949205</v>
      </c>
      <c r="Q175" s="515"/>
      <c r="R175" s="563">
        <v>-4247681.3139492068</v>
      </c>
      <c r="S175" s="504">
        <f t="shared" si="133"/>
        <v>-4247681.3139492068</v>
      </c>
      <c r="T175" s="503">
        <f t="shared" si="126"/>
        <v>-13196602.10518774</v>
      </c>
      <c r="U175" s="552">
        <f t="shared" si="126"/>
        <v>-28495362.62789841</v>
      </c>
      <c r="V175" s="537">
        <f>'SEF-3 p 5 Interest'!N251+'SEF-3 p 5 Interest'!N252</f>
        <v>6700.41</v>
      </c>
      <c r="W175" s="504">
        <f t="shared" si="134"/>
        <v>27936.280000000002</v>
      </c>
      <c r="X175" s="503">
        <f t="shared" si="127"/>
        <v>-4240980.9039492067</v>
      </c>
      <c r="Y175" s="541">
        <f t="shared" si="135"/>
        <v>-4219745.0339492066</v>
      </c>
      <c r="Z175" s="543"/>
      <c r="AA175" s="147"/>
      <c r="AB175" s="479"/>
      <c r="AC175" s="142"/>
    </row>
    <row r="176" spans="1:29" s="46" customFormat="1" ht="15" hidden="1" customHeight="1" outlineLevel="1" x14ac:dyDescent="0.2">
      <c r="A176" s="141">
        <v>12</v>
      </c>
      <c r="B176" s="527">
        <v>41395</v>
      </c>
      <c r="C176" s="540"/>
      <c r="D176" s="503">
        <v>89000892.721351057</v>
      </c>
      <c r="E176" s="504">
        <f t="shared" si="128"/>
        <v>538262477.73675525</v>
      </c>
      <c r="F176" s="563">
        <v>97391969.162228003</v>
      </c>
      <c r="G176" s="504">
        <f t="shared" si="129"/>
        <v>575158802.42562306</v>
      </c>
      <c r="H176" s="503">
        <f t="shared" si="124"/>
        <v>-8391076.4408769459</v>
      </c>
      <c r="I176" s="504">
        <f t="shared" si="124"/>
        <v>-36896324.688867807</v>
      </c>
      <c r="J176" s="563">
        <v>2910.0253096958622</v>
      </c>
      <c r="K176" s="504">
        <f t="shared" si="130"/>
        <v>12795.645402099006</v>
      </c>
      <c r="L176" s="503">
        <f t="shared" si="125"/>
        <v>-8388166.41556725</v>
      </c>
      <c r="M176" s="147">
        <f t="shared" si="131"/>
        <v>-36883529.043465666</v>
      </c>
      <c r="N176" s="147"/>
      <c r="O176" s="563">
        <v>-4194083.2077836283</v>
      </c>
      <c r="P176" s="504">
        <f t="shared" si="132"/>
        <v>-28441764.521732833</v>
      </c>
      <c r="Q176" s="515"/>
      <c r="R176" s="563">
        <v>-4194083.2077836264</v>
      </c>
      <c r="S176" s="504">
        <f t="shared" si="133"/>
        <v>-8441764.5217328332</v>
      </c>
      <c r="T176" s="503">
        <f t="shared" si="126"/>
        <v>-8388166.4155672546</v>
      </c>
      <c r="U176" s="552">
        <f t="shared" si="126"/>
        <v>-36883529.043465666</v>
      </c>
      <c r="V176" s="537">
        <f>'SEF-3 p 5 Interest'!N253+'SEF-3 p 5 Interest'!N254</f>
        <v>-4783.63</v>
      </c>
      <c r="W176" s="504">
        <f t="shared" si="134"/>
        <v>23152.65</v>
      </c>
      <c r="X176" s="503">
        <f t="shared" si="127"/>
        <v>-4198866.8377836263</v>
      </c>
      <c r="Y176" s="541">
        <f t="shared" si="135"/>
        <v>-8418611.8717328329</v>
      </c>
      <c r="Z176" s="543"/>
      <c r="AA176" s="147"/>
      <c r="AB176" s="479"/>
      <c r="AC176" s="142"/>
    </row>
    <row r="177" spans="1:29" s="46" customFormat="1" ht="12.75" hidden="1" customHeight="1" outlineLevel="1" x14ac:dyDescent="0.2">
      <c r="A177" s="141">
        <v>12</v>
      </c>
      <c r="B177" s="527">
        <v>41426</v>
      </c>
      <c r="C177" s="135"/>
      <c r="D177" s="537">
        <v>85948766.721351057</v>
      </c>
      <c r="E177" s="504">
        <f t="shared" si="128"/>
        <v>624211244.45810628</v>
      </c>
      <c r="F177" s="563">
        <v>88080531.870513007</v>
      </c>
      <c r="G177" s="504">
        <f t="shared" si="129"/>
        <v>663239334.29613602</v>
      </c>
      <c r="H177" s="503">
        <f t="shared" si="124"/>
        <v>-2131765.1491619498</v>
      </c>
      <c r="I177" s="504">
        <f t="shared" si="124"/>
        <v>-39028089.838029742</v>
      </c>
      <c r="J177" s="563">
        <v>739.29615372931585</v>
      </c>
      <c r="K177" s="504">
        <f t="shared" si="130"/>
        <v>13534.941555828322</v>
      </c>
      <c r="L177" s="503">
        <f t="shared" si="125"/>
        <v>-2131025.8530082204</v>
      </c>
      <c r="M177" s="147">
        <f t="shared" si="131"/>
        <v>-39014554.896473885</v>
      </c>
      <c r="N177" s="147"/>
      <c r="O177" s="563">
        <v>-1065512.9265041091</v>
      </c>
      <c r="P177" s="504">
        <f t="shared" si="132"/>
        <v>-29507277.448236942</v>
      </c>
      <c r="Q177" s="515"/>
      <c r="R177" s="563">
        <v>-1065512.9265041091</v>
      </c>
      <c r="S177" s="504">
        <f t="shared" si="133"/>
        <v>-9507277.4482369423</v>
      </c>
      <c r="T177" s="503">
        <f t="shared" si="126"/>
        <v>-2131025.8530082181</v>
      </c>
      <c r="U177" s="552">
        <f t="shared" si="126"/>
        <v>-39014554.896473885</v>
      </c>
      <c r="V177" s="537">
        <f>'SEF-3 p 5 Interest'!N255+'SEF-3 p 5 Interest'!N256</f>
        <v>-15566.16</v>
      </c>
      <c r="W177" s="504">
        <f t="shared" si="134"/>
        <v>7586.4900000000016</v>
      </c>
      <c r="X177" s="503">
        <f t="shared" si="127"/>
        <v>-1081079.086504109</v>
      </c>
      <c r="Y177" s="541">
        <f t="shared" si="135"/>
        <v>-9499690.9582369421</v>
      </c>
      <c r="Z177" s="543"/>
      <c r="AA177" s="147"/>
      <c r="AB177" s="479"/>
      <c r="AC177" s="142"/>
    </row>
    <row r="178" spans="1:29" s="46" customFormat="1" ht="12.75" hidden="1" customHeight="1" outlineLevel="1" x14ac:dyDescent="0.2">
      <c r="A178" s="141">
        <v>12</v>
      </c>
      <c r="B178" s="527">
        <v>41456</v>
      </c>
      <c r="C178" s="540"/>
      <c r="D178" s="537">
        <v>90198447.721351057</v>
      </c>
      <c r="E178" s="504">
        <f t="shared" si="128"/>
        <v>714409692.17945731</v>
      </c>
      <c r="F178" s="563">
        <v>96675912.71231401</v>
      </c>
      <c r="G178" s="504">
        <f t="shared" si="129"/>
        <v>759915247.00845003</v>
      </c>
      <c r="H178" s="503">
        <f t="shared" si="124"/>
        <v>-6477464.9909629524</v>
      </c>
      <c r="I178" s="504">
        <f t="shared" si="124"/>
        <v>-45505554.828992724</v>
      </c>
      <c r="J178" s="563">
        <v>2246.3848588662222</v>
      </c>
      <c r="K178" s="504">
        <f t="shared" si="130"/>
        <v>15781.326414694544</v>
      </c>
      <c r="L178" s="503">
        <f t="shared" si="125"/>
        <v>-6475218.6061040862</v>
      </c>
      <c r="M178" s="147">
        <f t="shared" si="131"/>
        <v>-45489773.502577968</v>
      </c>
      <c r="N178" s="147"/>
      <c r="O178" s="563">
        <v>-1041699.902020853</v>
      </c>
      <c r="P178" s="504">
        <f t="shared" si="132"/>
        <v>-30548977.350257795</v>
      </c>
      <c r="Q178" s="515"/>
      <c r="R178" s="563">
        <v>-5433518.7040832303</v>
      </c>
      <c r="S178" s="504">
        <f t="shared" si="133"/>
        <v>-14940796.152320173</v>
      </c>
      <c r="T178" s="503">
        <f t="shared" si="126"/>
        <v>-6475218.6061040834</v>
      </c>
      <c r="U178" s="552">
        <f t="shared" si="126"/>
        <v>-45489773.502577968</v>
      </c>
      <c r="V178" s="537">
        <f>'SEF-3 p 5 Interest'!N257+'SEF-3 p 5 Interest'!N258</f>
        <v>-19411.91</v>
      </c>
      <c r="W178" s="504">
        <f t="shared" si="134"/>
        <v>-11825.419999999998</v>
      </c>
      <c r="X178" s="503">
        <f t="shared" si="127"/>
        <v>-5452930.6140832305</v>
      </c>
      <c r="Y178" s="541">
        <f t="shared" si="135"/>
        <v>-14952621.572320173</v>
      </c>
      <c r="Z178" s="543"/>
      <c r="AA178" s="147"/>
      <c r="AB178" s="479"/>
      <c r="AC178" s="142"/>
    </row>
    <row r="179" spans="1:29" s="46" customFormat="1" ht="12.75" hidden="1" customHeight="1" outlineLevel="1" x14ac:dyDescent="0.2">
      <c r="A179" s="141">
        <v>12</v>
      </c>
      <c r="B179" s="527">
        <v>41487</v>
      </c>
      <c r="C179" s="540"/>
      <c r="D179" s="537">
        <v>94750048.721351057</v>
      </c>
      <c r="E179" s="504">
        <f t="shared" si="128"/>
        <v>809159740.90080833</v>
      </c>
      <c r="F179" s="563">
        <v>98240448.542521998</v>
      </c>
      <c r="G179" s="504">
        <f t="shared" si="129"/>
        <v>858155695.55097198</v>
      </c>
      <c r="H179" s="537">
        <f t="shared" si="124"/>
        <v>-3490399.821170941</v>
      </c>
      <c r="I179" s="541">
        <f t="shared" si="124"/>
        <v>-48995954.650163651</v>
      </c>
      <c r="J179" s="563">
        <v>1210.4706579819322</v>
      </c>
      <c r="K179" s="504">
        <f t="shared" si="130"/>
        <v>16991.797072676476</v>
      </c>
      <c r="L179" s="537">
        <f t="shared" si="125"/>
        <v>-3489189.3505129591</v>
      </c>
      <c r="M179" s="147">
        <f t="shared" si="131"/>
        <v>-48978962.853090927</v>
      </c>
      <c r="N179" s="479"/>
      <c r="O179" s="563">
        <v>-348918.93505129591</v>
      </c>
      <c r="P179" s="504">
        <f t="shared" si="132"/>
        <v>-30897896.285309091</v>
      </c>
      <c r="Q179" s="515"/>
      <c r="R179" s="563">
        <v>-3140270.4154616632</v>
      </c>
      <c r="S179" s="504">
        <f t="shared" si="133"/>
        <v>-18081066.567781836</v>
      </c>
      <c r="T179" s="503">
        <f t="shared" si="126"/>
        <v>-3489189.3505129591</v>
      </c>
      <c r="U179" s="552">
        <f t="shared" si="126"/>
        <v>-48978962.853090927</v>
      </c>
      <c r="V179" s="537">
        <f>'SEF-3 p 5 Interest'!N259+'SEF-3 p 5 Interest'!N260</f>
        <v>-34205.72</v>
      </c>
      <c r="W179" s="504">
        <f t="shared" si="134"/>
        <v>-46031.14</v>
      </c>
      <c r="X179" s="503">
        <f t="shared" si="127"/>
        <v>-3174476.1354616634</v>
      </c>
      <c r="Y179" s="541">
        <f>X179+Y178</f>
        <v>-18127097.707781836</v>
      </c>
      <c r="Z179" s="543"/>
      <c r="AA179" s="147"/>
      <c r="AB179" s="479"/>
      <c r="AC179" s="142"/>
    </row>
    <row r="180" spans="1:29" s="46" customFormat="1" ht="12.75" hidden="1" customHeight="1" outlineLevel="1" x14ac:dyDescent="0.2">
      <c r="A180" s="141">
        <v>12</v>
      </c>
      <c r="B180" s="527">
        <v>41518</v>
      </c>
      <c r="C180" s="540"/>
      <c r="D180" s="537">
        <v>93586916.721351057</v>
      </c>
      <c r="E180" s="504">
        <f t="shared" si="128"/>
        <v>902746657.62215936</v>
      </c>
      <c r="F180" s="563">
        <v>96029405.966845006</v>
      </c>
      <c r="G180" s="504">
        <f t="shared" si="129"/>
        <v>954185101.51781702</v>
      </c>
      <c r="H180" s="537">
        <f t="shared" si="124"/>
        <v>-2442489.2454939485</v>
      </c>
      <c r="I180" s="541">
        <f t="shared" si="124"/>
        <v>-51438443.895657659</v>
      </c>
      <c r="J180" s="563">
        <v>847.05527033703402</v>
      </c>
      <c r="K180" s="504">
        <f t="shared" si="130"/>
        <v>17838.85234301351</v>
      </c>
      <c r="L180" s="537">
        <f t="shared" si="125"/>
        <v>-2441642.1902236114</v>
      </c>
      <c r="M180" s="147">
        <f t="shared" si="131"/>
        <v>-51420605.043314539</v>
      </c>
      <c r="N180" s="479"/>
      <c r="O180" s="563">
        <v>-244164.21902236342</v>
      </c>
      <c r="P180" s="504">
        <f t="shared" si="132"/>
        <v>-31142060.504331455</v>
      </c>
      <c r="Q180" s="515"/>
      <c r="R180" s="563">
        <v>-2197477.9712012503</v>
      </c>
      <c r="S180" s="504">
        <f t="shared" si="133"/>
        <v>-20278544.538983084</v>
      </c>
      <c r="T180" s="503">
        <f t="shared" si="126"/>
        <v>-2441642.1902236138</v>
      </c>
      <c r="U180" s="552">
        <f t="shared" si="126"/>
        <v>-51420605.043314539</v>
      </c>
      <c r="V180" s="537">
        <f>'SEF-3 p 5 Interest'!N261+'SEF-3 p 5 Interest'!N262</f>
        <v>-41415.78</v>
      </c>
      <c r="W180" s="504">
        <f t="shared" si="134"/>
        <v>-87446.92</v>
      </c>
      <c r="X180" s="503">
        <f t="shared" si="127"/>
        <v>-2238893.7512012501</v>
      </c>
      <c r="Y180" s="541">
        <f>X180+Y179</f>
        <v>-20365991.458983086</v>
      </c>
      <c r="Z180" s="543"/>
      <c r="AA180" s="147"/>
      <c r="AB180" s="479"/>
      <c r="AC180" s="142"/>
    </row>
    <row r="181" spans="1:29" s="46" customFormat="1" ht="12.75" hidden="1" customHeight="1" outlineLevel="1" x14ac:dyDescent="0.2">
      <c r="A181" s="141">
        <v>12</v>
      </c>
      <c r="B181" s="527">
        <v>41548</v>
      </c>
      <c r="C181" s="540"/>
      <c r="D181" s="537">
        <v>106266574.72135106</v>
      </c>
      <c r="E181" s="504">
        <f t="shared" si="128"/>
        <v>1009013232.3435104</v>
      </c>
      <c r="F181" s="563">
        <v>108546275.48849501</v>
      </c>
      <c r="G181" s="504">
        <f t="shared" si="129"/>
        <v>1062731377.006312</v>
      </c>
      <c r="H181" s="537">
        <f t="shared" si="124"/>
        <v>-2279700.7671439499</v>
      </c>
      <c r="I181" s="541">
        <f t="shared" si="124"/>
        <v>-53718144.662801623</v>
      </c>
      <c r="J181" s="563">
        <v>790.60022604558617</v>
      </c>
      <c r="K181" s="504">
        <f t="shared" si="130"/>
        <v>18629.452569059096</v>
      </c>
      <c r="L181" s="537">
        <f t="shared" si="125"/>
        <v>-2278910.1669179043</v>
      </c>
      <c r="M181" s="147">
        <f t="shared" si="131"/>
        <v>-53699515.210232444</v>
      </c>
      <c r="N181" s="479"/>
      <c r="O181" s="563">
        <v>-227891.01669178903</v>
      </c>
      <c r="P181" s="504">
        <f t="shared" si="132"/>
        <v>-31369951.521023244</v>
      </c>
      <c r="Q181" s="515"/>
      <c r="R181" s="563">
        <v>-2051019.1502261162</v>
      </c>
      <c r="S181" s="504">
        <f t="shared" si="133"/>
        <v>-22329563.6892092</v>
      </c>
      <c r="T181" s="503">
        <f t="shared" si="126"/>
        <v>-2278910.1669179052</v>
      </c>
      <c r="U181" s="552">
        <f t="shared" si="126"/>
        <v>-53699515.210232444</v>
      </c>
      <c r="V181" s="537">
        <f>'SEF-3 p 5 Interest'!N263+'SEF-3 p 5 Interest'!N264</f>
        <v>-48842.38</v>
      </c>
      <c r="W181" s="504">
        <f t="shared" si="134"/>
        <v>-136289.29999999999</v>
      </c>
      <c r="X181" s="503">
        <f t="shared" si="127"/>
        <v>-2099861.5302261161</v>
      </c>
      <c r="Y181" s="541">
        <f>X181+Y180</f>
        <v>-22465852.989209201</v>
      </c>
      <c r="Z181" s="543"/>
      <c r="AA181" s="147"/>
      <c r="AB181" s="479"/>
      <c r="AC181" s="142"/>
    </row>
    <row r="182" spans="1:29" s="46" customFormat="1" ht="12.75" hidden="1" customHeight="1" outlineLevel="1" x14ac:dyDescent="0.2">
      <c r="A182" s="141">
        <v>12</v>
      </c>
      <c r="B182" s="527">
        <v>41579</v>
      </c>
      <c r="C182" s="540"/>
      <c r="D182" s="537">
        <v>123727676.50200094</v>
      </c>
      <c r="E182" s="504">
        <f t="shared" si="128"/>
        <v>1132740908.8455114</v>
      </c>
      <c r="F182" s="563">
        <v>112221912.96991999</v>
      </c>
      <c r="G182" s="504">
        <f t="shared" si="129"/>
        <v>1174953289.9762321</v>
      </c>
      <c r="H182" s="537">
        <f t="shared" si="124"/>
        <v>11505763.532080948</v>
      </c>
      <c r="I182" s="541">
        <f t="shared" si="124"/>
        <v>-42212381.130720615</v>
      </c>
      <c r="J182" s="563">
        <v>-4150.1289060208946</v>
      </c>
      <c r="K182" s="504">
        <f t="shared" si="130"/>
        <v>14479.323663038202</v>
      </c>
      <c r="L182" s="537">
        <f t="shared" si="125"/>
        <v>11501613.403174927</v>
      </c>
      <c r="M182" s="147">
        <f t="shared" si="131"/>
        <v>-42197901.807057515</v>
      </c>
      <c r="N182" s="479"/>
      <c r="O182" s="563">
        <v>1150161.3403174914</v>
      </c>
      <c r="P182" s="504">
        <f t="shared" si="132"/>
        <v>-30219790.180705752</v>
      </c>
      <c r="Q182" s="515"/>
      <c r="R182" s="563">
        <v>10351452.06285744</v>
      </c>
      <c r="S182" s="504">
        <f t="shared" si="133"/>
        <v>-11978111.626351761</v>
      </c>
      <c r="T182" s="503">
        <f t="shared" si="126"/>
        <v>11501613.403174931</v>
      </c>
      <c r="U182" s="552">
        <f t="shared" si="126"/>
        <v>-42197901.807057515</v>
      </c>
      <c r="V182" s="537">
        <f>'SEF-3 p 5 Interest'!N265+'SEF-3 p 5 Interest'!N266</f>
        <v>-51647.13</v>
      </c>
      <c r="W182" s="504">
        <f t="shared" si="134"/>
        <v>-187936.43</v>
      </c>
      <c r="X182" s="503">
        <f t="shared" si="127"/>
        <v>10299804.932857439</v>
      </c>
      <c r="Y182" s="541">
        <f>X182+Y181</f>
        <v>-12166048.056351762</v>
      </c>
      <c r="Z182" s="543"/>
      <c r="AA182" s="147"/>
      <c r="AB182" s="479"/>
      <c r="AC182" s="142"/>
    </row>
    <row r="183" spans="1:29" s="46" customFormat="1" ht="13.15" hidden="1" customHeight="1" outlineLevel="1" x14ac:dyDescent="0.2">
      <c r="A183" s="141">
        <v>12</v>
      </c>
      <c r="B183" s="527">
        <v>41609</v>
      </c>
      <c r="C183" s="540"/>
      <c r="D183" s="544">
        <v>141362088.50200093</v>
      </c>
      <c r="E183" s="508">
        <f t="shared" si="128"/>
        <v>1274102997.3475122</v>
      </c>
      <c r="F183" s="564">
        <v>137201568.65126398</v>
      </c>
      <c r="G183" s="508">
        <f t="shared" si="129"/>
        <v>1312154858.627496</v>
      </c>
      <c r="H183" s="544">
        <f t="shared" si="124"/>
        <v>4160519.8507369459</v>
      </c>
      <c r="I183" s="526">
        <f t="shared" si="124"/>
        <v>-38051861.279983759</v>
      </c>
      <c r="J183" s="564">
        <v>-1500.6995101608336</v>
      </c>
      <c r="K183" s="508">
        <f t="shared" si="130"/>
        <v>12978.624152877368</v>
      </c>
      <c r="L183" s="544">
        <f t="shared" si="125"/>
        <v>4159019.151226785</v>
      </c>
      <c r="M183" s="509">
        <f t="shared" si="131"/>
        <v>-38038882.655830726</v>
      </c>
      <c r="N183" s="528"/>
      <c r="O183" s="564">
        <v>1200348.8527903892</v>
      </c>
      <c r="P183" s="508">
        <f t="shared" si="132"/>
        <v>-29019441.327915363</v>
      </c>
      <c r="Q183" s="510"/>
      <c r="R183" s="564">
        <v>2958670.2984363995</v>
      </c>
      <c r="S183" s="508">
        <f t="shared" si="133"/>
        <v>-9019441.3279153612</v>
      </c>
      <c r="T183" s="507">
        <f t="shared" si="126"/>
        <v>4159019.1512267888</v>
      </c>
      <c r="U183" s="554">
        <f t="shared" si="126"/>
        <v>-38038882.655830726</v>
      </c>
      <c r="V183" s="544">
        <f>'SEF-3 p 5 Interest'!N267+'SEF-3 p 5 Interest'!N268</f>
        <v>-25484.850000000002</v>
      </c>
      <c r="W183" s="508">
        <f t="shared" si="134"/>
        <v>-213421.28</v>
      </c>
      <c r="X183" s="507">
        <f t="shared" si="127"/>
        <v>2933185.4484363995</v>
      </c>
      <c r="Y183" s="526">
        <f>X183+Y182</f>
        <v>-9232862.6079153623</v>
      </c>
      <c r="Z183" s="543"/>
      <c r="AA183" s="147"/>
      <c r="AB183" s="479"/>
      <c r="AC183" s="142"/>
    </row>
    <row r="184" spans="1:29" s="46" customFormat="1" ht="13.15" hidden="1" customHeight="1" outlineLevel="1" x14ac:dyDescent="0.2">
      <c r="A184" s="141"/>
      <c r="B184" s="527"/>
      <c r="C184" s="540"/>
      <c r="D184" s="565"/>
      <c r="E184" s="566"/>
      <c r="F184" s="566"/>
      <c r="G184" s="566"/>
      <c r="H184" s="565"/>
      <c r="I184" s="565"/>
      <c r="J184" s="565"/>
      <c r="K184" s="566"/>
      <c r="L184" s="565"/>
      <c r="M184" s="566"/>
      <c r="N184" s="565"/>
      <c r="O184" s="566"/>
      <c r="P184" s="566"/>
      <c r="Q184" s="567"/>
      <c r="R184" s="566"/>
      <c r="S184" s="566"/>
      <c r="T184" s="566"/>
      <c r="U184" s="568"/>
      <c r="V184" s="565"/>
      <c r="W184" s="566"/>
      <c r="X184" s="566"/>
      <c r="Y184" s="565"/>
      <c r="Z184" s="543"/>
      <c r="AA184" s="147"/>
      <c r="AB184" s="479"/>
      <c r="AC184" s="142"/>
    </row>
    <row r="185" spans="1:29" s="46" customFormat="1" ht="13.7" hidden="1" customHeight="1" outlineLevel="1" x14ac:dyDescent="0.2">
      <c r="A185" s="545" t="s">
        <v>146</v>
      </c>
      <c r="B185" s="527"/>
      <c r="C185" s="540"/>
      <c r="D185" s="479"/>
      <c r="E185" s="147">
        <f>E170+E183</f>
        <v>13611984747.750435</v>
      </c>
      <c r="F185" s="147"/>
      <c r="G185" s="147">
        <f>G170+G183</f>
        <v>13647749846.83848</v>
      </c>
      <c r="H185" s="479"/>
      <c r="I185" s="479">
        <f>I170+I183</f>
        <v>-35765099.088044882</v>
      </c>
      <c r="J185" s="479"/>
      <c r="K185" s="147">
        <f>K170+K183</f>
        <v>527.77010382161097</v>
      </c>
      <c r="L185" s="479"/>
      <c r="M185" s="147"/>
      <c r="N185" s="479">
        <f>N170+M183</f>
        <v>-35764572.782357909</v>
      </c>
      <c r="O185" s="147"/>
      <c r="P185" s="147">
        <f>P170+P183</f>
        <v>-29395079.349915564</v>
      </c>
      <c r="Q185" s="515"/>
      <c r="R185" s="147"/>
      <c r="S185" s="147">
        <f>S170+S183</f>
        <v>-6369493.4680251293</v>
      </c>
      <c r="T185" s="147"/>
      <c r="U185" s="553">
        <f>U170+U183</f>
        <v>-35764572.81794069</v>
      </c>
      <c r="V185" s="479"/>
      <c r="W185" s="147">
        <f>W170+W183</f>
        <v>910064.77000000025</v>
      </c>
      <c r="X185" s="147"/>
      <c r="Y185" s="479">
        <f>Y170+Y183</f>
        <v>-5459427.6980251297</v>
      </c>
      <c r="Z185" s="543"/>
      <c r="AA185" s="147"/>
      <c r="AB185" s="479"/>
      <c r="AC185" s="142"/>
    </row>
    <row r="186" spans="1:29" s="46" customFormat="1" ht="13.7" hidden="1" customHeight="1" outlineLevel="1" x14ac:dyDescent="0.2">
      <c r="A186" s="141"/>
      <c r="B186" s="527"/>
      <c r="C186" s="540"/>
      <c r="D186" s="569"/>
      <c r="E186" s="481"/>
      <c r="F186" s="481"/>
      <c r="G186" s="481"/>
      <c r="H186" s="569"/>
      <c r="I186" s="569"/>
      <c r="J186" s="569"/>
      <c r="K186" s="481"/>
      <c r="L186" s="569"/>
      <c r="M186" s="481"/>
      <c r="N186" s="569"/>
      <c r="O186" s="481"/>
      <c r="P186" s="481"/>
      <c r="Q186" s="570"/>
      <c r="R186" s="481"/>
      <c r="S186" s="481"/>
      <c r="T186" s="481"/>
      <c r="U186" s="571"/>
      <c r="V186" s="569"/>
      <c r="W186" s="481"/>
      <c r="X186" s="481"/>
      <c r="Y186" s="569"/>
      <c r="Z186" s="543"/>
      <c r="AA186" s="147"/>
      <c r="AB186" s="479"/>
      <c r="AC186" s="142"/>
    </row>
    <row r="187" spans="1:29" s="46" customFormat="1" ht="12.75" hidden="1" customHeight="1" outlineLevel="1" x14ac:dyDescent="0.2">
      <c r="A187" s="141">
        <v>13</v>
      </c>
      <c r="B187" s="527">
        <v>41640</v>
      </c>
      <c r="C187" s="540"/>
      <c r="D187" s="534">
        <v>126181085.50200094</v>
      </c>
      <c r="E187" s="518">
        <f>D187</f>
        <v>126181085.50200094</v>
      </c>
      <c r="F187" s="556">
        <v>125820649.740032</v>
      </c>
      <c r="G187" s="518">
        <f>F187</f>
        <v>125820649.740032</v>
      </c>
      <c r="H187" s="534">
        <f t="shared" ref="H187:I198" si="136">D187-F187</f>
        <v>360435.7619689405</v>
      </c>
      <c r="I187" s="535">
        <f t="shared" si="136"/>
        <v>360435.7619689405</v>
      </c>
      <c r="J187" s="534">
        <v>-130.00917934218887</v>
      </c>
      <c r="K187" s="518">
        <f>J187</f>
        <v>-130.00917934218887</v>
      </c>
      <c r="L187" s="534">
        <f t="shared" ref="L187:L198" si="137">H187+J187</f>
        <v>360305.75278959831</v>
      </c>
      <c r="M187" s="539">
        <f>L187</f>
        <v>360305.75278959831</v>
      </c>
      <c r="N187" s="535"/>
      <c r="O187" s="556">
        <v>360305.75278959796</v>
      </c>
      <c r="P187" s="518">
        <f>O187</f>
        <v>360305.75278959796</v>
      </c>
      <c r="Q187" s="515"/>
      <c r="R187" s="556">
        <v>0</v>
      </c>
      <c r="S187" s="518">
        <f>R187</f>
        <v>0</v>
      </c>
      <c r="T187" s="556">
        <f t="shared" ref="T187:U198" si="138">O187+R187</f>
        <v>360305.75278959796</v>
      </c>
      <c r="U187" s="549">
        <f t="shared" si="138"/>
        <v>360305.75278959796</v>
      </c>
      <c r="V187" s="534">
        <f>'SEF-3 p 5 Interest'!N269+'SEF-3 p 5 Interest'!N270</f>
        <v>-17581.550000000003</v>
      </c>
      <c r="W187" s="518">
        <f>V187</f>
        <v>-17581.550000000003</v>
      </c>
      <c r="X187" s="556">
        <f t="shared" ref="X187:X198" si="139">R187+V187</f>
        <v>-17581.550000000003</v>
      </c>
      <c r="Y187" s="535">
        <f>X187</f>
        <v>-17581.550000000003</v>
      </c>
      <c r="Z187" s="543"/>
      <c r="AA187" s="147"/>
      <c r="AB187" s="479"/>
      <c r="AC187" s="142"/>
    </row>
    <row r="188" spans="1:29" s="46" customFormat="1" ht="12.75" hidden="1" customHeight="1" outlineLevel="1" x14ac:dyDescent="0.2">
      <c r="A188" s="141">
        <v>13</v>
      </c>
      <c r="B188" s="527">
        <v>41671</v>
      </c>
      <c r="C188" s="540"/>
      <c r="D188" s="537">
        <v>136695674.50200093</v>
      </c>
      <c r="E188" s="504">
        <f t="shared" ref="E188:E198" si="140">E187+D188</f>
        <v>262876760.00400186</v>
      </c>
      <c r="F188" s="503">
        <v>116568822.684288</v>
      </c>
      <c r="G188" s="504">
        <f t="shared" ref="G188:G198" si="141">G187+F188</f>
        <v>242389472.42431998</v>
      </c>
      <c r="H188" s="537">
        <f t="shared" si="136"/>
        <v>20126851.817712933</v>
      </c>
      <c r="I188" s="541">
        <f t="shared" si="136"/>
        <v>20487287.579681873</v>
      </c>
      <c r="J188" s="537">
        <v>-7259.7554506473243</v>
      </c>
      <c r="K188" s="504">
        <f t="shared" ref="K188:K198" si="142">K187+J188</f>
        <v>-7389.7646299895132</v>
      </c>
      <c r="L188" s="537">
        <f t="shared" si="137"/>
        <v>20119592.062262286</v>
      </c>
      <c r="M188" s="147">
        <f t="shared" ref="M188:M198" si="143">M187+L188</f>
        <v>20479897.815051883</v>
      </c>
      <c r="N188" s="541"/>
      <c r="O188" s="503">
        <v>19879643.154736344</v>
      </c>
      <c r="P188" s="504">
        <f t="shared" ref="P188:P198" si="144">P187+O188</f>
        <v>20239948.907525942</v>
      </c>
      <c r="Q188" s="515"/>
      <c r="R188" s="503">
        <v>239948.90752594173</v>
      </c>
      <c r="S188" s="504">
        <f t="shared" ref="S188:S198" si="145">R188+S187</f>
        <v>239948.90752594173</v>
      </c>
      <c r="T188" s="503">
        <f t="shared" si="138"/>
        <v>20119592.062262286</v>
      </c>
      <c r="U188" s="552">
        <f t="shared" si="138"/>
        <v>20479897.815051883</v>
      </c>
      <c r="V188" s="537">
        <f>'SEF-3 p 5 Interest'!N271+'SEF-3 p 5 Interest'!N272</f>
        <v>-15858.74</v>
      </c>
      <c r="W188" s="504">
        <f t="shared" ref="W188:W198" si="146">W187+V188</f>
        <v>-33440.29</v>
      </c>
      <c r="X188" s="503">
        <f t="shared" si="139"/>
        <v>224090.16752594174</v>
      </c>
      <c r="Y188" s="541">
        <f t="shared" ref="Y188:Y193" si="147">X188+Y187</f>
        <v>206508.61752594175</v>
      </c>
      <c r="Z188" s="543"/>
      <c r="AA188" s="147"/>
      <c r="AB188" s="479"/>
      <c r="AC188" s="142"/>
    </row>
    <row r="189" spans="1:29" s="46" customFormat="1" ht="12.75" hidden="1" customHeight="1" outlineLevel="1" x14ac:dyDescent="0.2">
      <c r="A189" s="141">
        <v>13</v>
      </c>
      <c r="B189" s="527">
        <v>41699</v>
      </c>
      <c r="C189" s="540"/>
      <c r="D189" s="503">
        <v>111391763.50200094</v>
      </c>
      <c r="E189" s="504">
        <f t="shared" si="140"/>
        <v>374268523.50600278</v>
      </c>
      <c r="F189" s="147">
        <v>112973984.81075199</v>
      </c>
      <c r="G189" s="504">
        <f t="shared" si="141"/>
        <v>355363457.23507196</v>
      </c>
      <c r="H189" s="479">
        <f t="shared" si="136"/>
        <v>-1582221.3087510467</v>
      </c>
      <c r="I189" s="147">
        <f t="shared" si="136"/>
        <v>18905066.270930827</v>
      </c>
      <c r="J189" s="503">
        <v>570.70722606638446</v>
      </c>
      <c r="K189" s="147">
        <f t="shared" si="142"/>
        <v>-6819.0574039231287</v>
      </c>
      <c r="L189" s="503">
        <f t="shared" si="137"/>
        <v>-1581650.6015249803</v>
      </c>
      <c r="M189" s="147">
        <f t="shared" si="143"/>
        <v>18898247.213526905</v>
      </c>
      <c r="N189" s="147"/>
      <c r="O189" s="503">
        <v>-1341701.6939990371</v>
      </c>
      <c r="P189" s="147">
        <f t="shared" si="144"/>
        <v>18898247.213526905</v>
      </c>
      <c r="Q189" s="515"/>
      <c r="R189" s="503">
        <v>-239948.90752594173</v>
      </c>
      <c r="S189" s="147">
        <f t="shared" si="145"/>
        <v>0</v>
      </c>
      <c r="T189" s="503">
        <f t="shared" si="138"/>
        <v>-1581650.6015249789</v>
      </c>
      <c r="U189" s="553">
        <f t="shared" si="138"/>
        <v>18898247.213526905</v>
      </c>
      <c r="V189" s="537">
        <f>'SEF-3 p 5 Interest'!N273+'SEF-3 p 5 Interest'!N274</f>
        <v>-16940.59</v>
      </c>
      <c r="W189" s="147">
        <f t="shared" si="146"/>
        <v>-50380.880000000005</v>
      </c>
      <c r="X189" s="503">
        <f t="shared" si="139"/>
        <v>-256889.49752594173</v>
      </c>
      <c r="Y189" s="504">
        <f t="shared" si="147"/>
        <v>-50380.879999999976</v>
      </c>
      <c r="Z189" s="543"/>
      <c r="AA189" s="147"/>
      <c r="AB189" s="479"/>
      <c r="AC189" s="142"/>
    </row>
    <row r="190" spans="1:29" s="46" customFormat="1" ht="13.15" hidden="1" customHeight="1" outlineLevel="1" x14ac:dyDescent="0.2">
      <c r="A190" s="141">
        <v>13</v>
      </c>
      <c r="B190" s="527">
        <v>41730</v>
      </c>
      <c r="C190" s="540"/>
      <c r="D190" s="503">
        <v>96575171.502000943</v>
      </c>
      <c r="E190" s="504">
        <f t="shared" si="140"/>
        <v>470843695.00800371</v>
      </c>
      <c r="F190" s="147">
        <v>99028887.092096001</v>
      </c>
      <c r="G190" s="504">
        <f t="shared" si="141"/>
        <v>454392344.32716799</v>
      </c>
      <c r="H190" s="537">
        <f t="shared" si="136"/>
        <v>-2453715.5900950581</v>
      </c>
      <c r="I190" s="541">
        <f t="shared" si="136"/>
        <v>16451350.680835724</v>
      </c>
      <c r="J190" s="537">
        <v>885.05521334707737</v>
      </c>
      <c r="K190" s="504">
        <f t="shared" si="142"/>
        <v>-5934.0021905760514</v>
      </c>
      <c r="L190" s="537">
        <f t="shared" si="137"/>
        <v>-2452830.534881711</v>
      </c>
      <c r="M190" s="147">
        <f t="shared" si="143"/>
        <v>16445416.678645194</v>
      </c>
      <c r="N190" s="479"/>
      <c r="O190" s="503">
        <v>-2452830.534881711</v>
      </c>
      <c r="P190" s="504">
        <f t="shared" si="144"/>
        <v>16445416.678645194</v>
      </c>
      <c r="Q190" s="515"/>
      <c r="R190" s="503">
        <v>0</v>
      </c>
      <c r="S190" s="504">
        <f t="shared" si="145"/>
        <v>0</v>
      </c>
      <c r="T190" s="503">
        <f t="shared" si="138"/>
        <v>-2452830.534881711</v>
      </c>
      <c r="U190" s="552">
        <f t="shared" si="138"/>
        <v>16445416.678645194</v>
      </c>
      <c r="V190" s="537">
        <f>'SEF-3 p 5 Interest'!N275+'SEF-3 p 5 Interest'!N276</f>
        <v>-17014.400000000001</v>
      </c>
      <c r="W190" s="504">
        <f t="shared" si="146"/>
        <v>-67395.28</v>
      </c>
      <c r="X190" s="503">
        <f t="shared" si="139"/>
        <v>-17014.400000000001</v>
      </c>
      <c r="Y190" s="541">
        <f t="shared" si="147"/>
        <v>-67395.27999999997</v>
      </c>
      <c r="Z190" s="543"/>
      <c r="AA190" s="147"/>
      <c r="AB190" s="479"/>
      <c r="AC190" s="142"/>
    </row>
    <row r="191" spans="1:29" s="46" customFormat="1" ht="15" hidden="1" customHeight="1" outlineLevel="1" x14ac:dyDescent="0.2">
      <c r="A191" s="141">
        <v>13</v>
      </c>
      <c r="B191" s="527">
        <v>41760</v>
      </c>
      <c r="C191" s="540"/>
      <c r="D191" s="503">
        <v>93358976.502000943</v>
      </c>
      <c r="E191" s="504">
        <f t="shared" si="140"/>
        <v>564202671.51000464</v>
      </c>
      <c r="F191" s="503">
        <v>90267222.939712003</v>
      </c>
      <c r="G191" s="504">
        <f t="shared" si="141"/>
        <v>544659567.26688004</v>
      </c>
      <c r="H191" s="503">
        <f t="shared" si="136"/>
        <v>3091753.56228894</v>
      </c>
      <c r="I191" s="504">
        <f t="shared" si="136"/>
        <v>19543104.243124604</v>
      </c>
      <c r="J191" s="503">
        <v>-1115.1955099175684</v>
      </c>
      <c r="K191" s="504">
        <f t="shared" si="142"/>
        <v>-7049.1977004936198</v>
      </c>
      <c r="L191" s="503">
        <f t="shared" si="137"/>
        <v>3090638.3667790224</v>
      </c>
      <c r="M191" s="147">
        <f t="shared" si="143"/>
        <v>19536055.045424215</v>
      </c>
      <c r="N191" s="147"/>
      <c r="O191" s="503">
        <v>3090638.3667790219</v>
      </c>
      <c r="P191" s="504">
        <f t="shared" si="144"/>
        <v>19536055.045424215</v>
      </c>
      <c r="Q191" s="515"/>
      <c r="R191" s="503">
        <v>0</v>
      </c>
      <c r="S191" s="504">
        <f t="shared" si="145"/>
        <v>0</v>
      </c>
      <c r="T191" s="503">
        <f t="shared" si="138"/>
        <v>3090638.3667790219</v>
      </c>
      <c r="U191" s="552">
        <f t="shared" si="138"/>
        <v>19536055.045424215</v>
      </c>
      <c r="V191" s="537">
        <f>'SEF-3 p 5 Interest'!N277+'SEF-3 p 5 Interest'!N278</f>
        <v>-17581.550000000003</v>
      </c>
      <c r="W191" s="504">
        <f t="shared" si="146"/>
        <v>-84976.83</v>
      </c>
      <c r="X191" s="503">
        <f t="shared" si="139"/>
        <v>-17581.550000000003</v>
      </c>
      <c r="Y191" s="541">
        <f t="shared" si="147"/>
        <v>-84976.829999999973</v>
      </c>
      <c r="Z191" s="543"/>
      <c r="AA191" s="147"/>
      <c r="AB191" s="479"/>
      <c r="AC191" s="142"/>
    </row>
    <row r="192" spans="1:29" s="46" customFormat="1" ht="12.75" hidden="1" customHeight="1" outlineLevel="1" x14ac:dyDescent="0.2">
      <c r="A192" s="141">
        <v>13</v>
      </c>
      <c r="B192" s="527">
        <v>41791</v>
      </c>
      <c r="C192" s="135"/>
      <c r="D192" s="537">
        <v>87527239.502000943</v>
      </c>
      <c r="E192" s="504">
        <f t="shared" si="140"/>
        <v>651729911.01200557</v>
      </c>
      <c r="F192" s="503">
        <v>88851629.491456002</v>
      </c>
      <c r="G192" s="504">
        <f t="shared" si="141"/>
        <v>633511196.75833607</v>
      </c>
      <c r="H192" s="503">
        <f t="shared" si="136"/>
        <v>-1324389.9894550592</v>
      </c>
      <c r="I192" s="504">
        <f t="shared" si="136"/>
        <v>18218714.2536695</v>
      </c>
      <c r="J192" s="503">
        <v>477.70746919652447</v>
      </c>
      <c r="K192" s="504">
        <f t="shared" si="142"/>
        <v>-6571.4902312970953</v>
      </c>
      <c r="L192" s="503">
        <f t="shared" si="137"/>
        <v>-1323912.2819858626</v>
      </c>
      <c r="M192" s="147">
        <f t="shared" si="143"/>
        <v>18212142.763438351</v>
      </c>
      <c r="N192" s="147"/>
      <c r="O192" s="503">
        <v>-1323912.281985864</v>
      </c>
      <c r="P192" s="504">
        <f t="shared" si="144"/>
        <v>18212142.763438351</v>
      </c>
      <c r="Q192" s="515"/>
      <c r="R192" s="503">
        <v>0</v>
      </c>
      <c r="S192" s="504">
        <f t="shared" si="145"/>
        <v>0</v>
      </c>
      <c r="T192" s="503">
        <f t="shared" si="138"/>
        <v>-1323912.281985864</v>
      </c>
      <c r="U192" s="552">
        <f t="shared" si="138"/>
        <v>18212142.763438351</v>
      </c>
      <c r="V192" s="537">
        <f>'SEF-3 p 5 Interest'!N279+'SEF-3 p 5 Interest'!N280</f>
        <v>-17014.400000000001</v>
      </c>
      <c r="W192" s="504">
        <f t="shared" si="146"/>
        <v>-101991.23000000001</v>
      </c>
      <c r="X192" s="503">
        <f t="shared" si="139"/>
        <v>-17014.400000000001</v>
      </c>
      <c r="Y192" s="541">
        <f t="shared" si="147"/>
        <v>-101991.22999999998</v>
      </c>
      <c r="Z192" s="543"/>
      <c r="AA192" s="147"/>
      <c r="AB192" s="479"/>
      <c r="AC192" s="142"/>
    </row>
    <row r="193" spans="1:29" s="46" customFormat="1" ht="12.75" hidden="1" customHeight="1" outlineLevel="1" x14ac:dyDescent="0.2">
      <c r="A193" s="141">
        <v>13</v>
      </c>
      <c r="B193" s="527">
        <v>41821</v>
      </c>
      <c r="C193" s="540"/>
      <c r="D193" s="537">
        <v>96295495.502000943</v>
      </c>
      <c r="E193" s="504">
        <f t="shared" si="140"/>
        <v>748025406.5140065</v>
      </c>
      <c r="F193" s="503">
        <v>99420909.426175997</v>
      </c>
      <c r="G193" s="504">
        <f t="shared" si="141"/>
        <v>732932106.18451202</v>
      </c>
      <c r="H193" s="503">
        <f t="shared" si="136"/>
        <v>-3125413.9241750538</v>
      </c>
      <c r="I193" s="504">
        <f t="shared" si="136"/>
        <v>15093300.329494476</v>
      </c>
      <c r="J193" s="503">
        <v>1127.3368024500087</v>
      </c>
      <c r="K193" s="504">
        <f t="shared" si="142"/>
        <v>-5444.1534288470866</v>
      </c>
      <c r="L193" s="503">
        <f t="shared" si="137"/>
        <v>-3124286.5873726038</v>
      </c>
      <c r="M193" s="147">
        <f t="shared" si="143"/>
        <v>15087856.176065747</v>
      </c>
      <c r="N193" s="147"/>
      <c r="O193" s="503">
        <v>-3124286.5873726048</v>
      </c>
      <c r="P193" s="504">
        <f t="shared" si="144"/>
        <v>15087856.176065747</v>
      </c>
      <c r="Q193" s="515"/>
      <c r="R193" s="503">
        <v>0</v>
      </c>
      <c r="S193" s="504">
        <f t="shared" si="145"/>
        <v>0</v>
      </c>
      <c r="T193" s="503">
        <f t="shared" si="138"/>
        <v>-3124286.5873726048</v>
      </c>
      <c r="U193" s="552">
        <f t="shared" si="138"/>
        <v>15087856.176065747</v>
      </c>
      <c r="V193" s="537">
        <f>'SEF-3 p 5 Interest'!N281+'SEF-3 p 5 Interest'!N282</f>
        <v>-17581.550000000003</v>
      </c>
      <c r="W193" s="504">
        <f t="shared" si="146"/>
        <v>-119572.78000000001</v>
      </c>
      <c r="X193" s="503">
        <f t="shared" si="139"/>
        <v>-17581.550000000003</v>
      </c>
      <c r="Y193" s="541">
        <f t="shared" si="147"/>
        <v>-119572.77999999998</v>
      </c>
      <c r="Z193" s="543"/>
      <c r="AA193" s="147"/>
      <c r="AB193" s="479"/>
      <c r="AC193" s="142"/>
    </row>
    <row r="194" spans="1:29" s="46" customFormat="1" ht="12.75" hidden="1" customHeight="1" outlineLevel="1" x14ac:dyDescent="0.2">
      <c r="A194" s="141">
        <v>13</v>
      </c>
      <c r="B194" s="527">
        <v>41852</v>
      </c>
      <c r="C194" s="540"/>
      <c r="D194" s="537">
        <v>99122120.502000943</v>
      </c>
      <c r="E194" s="504">
        <f t="shared" si="140"/>
        <v>847147527.01600742</v>
      </c>
      <c r="F194" s="503">
        <v>95837690.956799999</v>
      </c>
      <c r="G194" s="504">
        <f t="shared" si="141"/>
        <v>828769797.141312</v>
      </c>
      <c r="H194" s="537">
        <f t="shared" si="136"/>
        <v>3284429.5452009439</v>
      </c>
      <c r="I194" s="541">
        <f t="shared" si="136"/>
        <v>18377729.87469542</v>
      </c>
      <c r="J194" s="537">
        <v>-1184.6937369541265</v>
      </c>
      <c r="K194" s="504">
        <f t="shared" si="142"/>
        <v>-6628.8471658012131</v>
      </c>
      <c r="L194" s="537">
        <f t="shared" si="137"/>
        <v>3283244.8514639898</v>
      </c>
      <c r="M194" s="147">
        <f t="shared" si="143"/>
        <v>18371101.027529735</v>
      </c>
      <c r="N194" s="479"/>
      <c r="O194" s="503">
        <v>3283244.8514639884</v>
      </c>
      <c r="P194" s="504">
        <f t="shared" si="144"/>
        <v>18371101.027529735</v>
      </c>
      <c r="Q194" s="515"/>
      <c r="R194" s="503">
        <v>0</v>
      </c>
      <c r="S194" s="504">
        <f t="shared" si="145"/>
        <v>0</v>
      </c>
      <c r="T194" s="503">
        <f t="shared" si="138"/>
        <v>3283244.8514639884</v>
      </c>
      <c r="U194" s="552">
        <f t="shared" si="138"/>
        <v>18371101.027529735</v>
      </c>
      <c r="V194" s="537">
        <f>'SEF-3 p 5 Interest'!N283+'SEF-3 p 5 Interest'!N284</f>
        <v>-17581.550000000003</v>
      </c>
      <c r="W194" s="504">
        <f t="shared" si="146"/>
        <v>-137154.33000000002</v>
      </c>
      <c r="X194" s="503">
        <f t="shared" si="139"/>
        <v>-17581.550000000003</v>
      </c>
      <c r="Y194" s="541">
        <f>X194+Y193</f>
        <v>-137154.32999999999</v>
      </c>
      <c r="Z194" s="543"/>
      <c r="AA194" s="147"/>
      <c r="AB194" s="479"/>
      <c r="AC194" s="142"/>
    </row>
    <row r="195" spans="1:29" s="46" customFormat="1" ht="12.75" hidden="1" customHeight="1" outlineLevel="1" x14ac:dyDescent="0.2">
      <c r="A195" s="141">
        <v>13</v>
      </c>
      <c r="B195" s="527">
        <v>41883</v>
      </c>
      <c r="C195" s="540"/>
      <c r="D195" s="537">
        <v>97295066.502000943</v>
      </c>
      <c r="E195" s="504">
        <f t="shared" si="140"/>
        <v>944442593.51800835</v>
      </c>
      <c r="F195" s="503">
        <v>87806884.410751998</v>
      </c>
      <c r="G195" s="504">
        <f t="shared" si="141"/>
        <v>916576681.55206394</v>
      </c>
      <c r="H195" s="537">
        <f t="shared" si="136"/>
        <v>9488182.0912489444</v>
      </c>
      <c r="I195" s="541">
        <f t="shared" si="136"/>
        <v>27865911.965944409</v>
      </c>
      <c r="J195" s="537">
        <v>-3422.3872803132981</v>
      </c>
      <c r="K195" s="504">
        <f t="shared" si="142"/>
        <v>-10051.234446114511</v>
      </c>
      <c r="L195" s="537">
        <f t="shared" si="137"/>
        <v>9484759.7039686311</v>
      </c>
      <c r="M195" s="147">
        <f t="shared" si="143"/>
        <v>27855860.731498368</v>
      </c>
      <c r="N195" s="479"/>
      <c r="O195" s="503">
        <v>5556829.3382194489</v>
      </c>
      <c r="P195" s="504">
        <f t="shared" si="144"/>
        <v>23927930.365749184</v>
      </c>
      <c r="Q195" s="515"/>
      <c r="R195" s="503">
        <v>3927930.365749184</v>
      </c>
      <c r="S195" s="504">
        <f t="shared" si="145"/>
        <v>3927930.365749184</v>
      </c>
      <c r="T195" s="503">
        <f t="shared" si="138"/>
        <v>9484759.703968633</v>
      </c>
      <c r="U195" s="552">
        <f t="shared" si="138"/>
        <v>27855860.731498368</v>
      </c>
      <c r="V195" s="537">
        <f>'SEF-3 p 5 Interest'!N285+'SEF-3 p 5 Interest'!N286</f>
        <v>-16664.650000000001</v>
      </c>
      <c r="W195" s="504">
        <f t="shared" si="146"/>
        <v>-153818.98000000001</v>
      </c>
      <c r="X195" s="503">
        <f t="shared" si="139"/>
        <v>3911265.7157491841</v>
      </c>
      <c r="Y195" s="541">
        <f>X195+Y194</f>
        <v>3774111.3857491841</v>
      </c>
      <c r="Z195" s="543"/>
      <c r="AA195" s="147"/>
      <c r="AB195" s="479"/>
      <c r="AC195" s="142"/>
    </row>
    <row r="196" spans="1:29" s="46" customFormat="1" ht="12.75" hidden="1" customHeight="1" outlineLevel="1" x14ac:dyDescent="0.2">
      <c r="A196" s="141">
        <v>13</v>
      </c>
      <c r="B196" s="527">
        <v>41913</v>
      </c>
      <c r="C196" s="540"/>
      <c r="D196" s="537">
        <v>102212120.50200094</v>
      </c>
      <c r="E196" s="504">
        <f t="shared" si="140"/>
        <v>1046654714.0200093</v>
      </c>
      <c r="F196" s="503">
        <v>96697040.490751997</v>
      </c>
      <c r="G196" s="504">
        <f t="shared" si="141"/>
        <v>1013273722.0428159</v>
      </c>
      <c r="H196" s="537">
        <f t="shared" si="136"/>
        <v>5515080.0112489462</v>
      </c>
      <c r="I196" s="541">
        <f t="shared" si="136"/>
        <v>33380991.977193356</v>
      </c>
      <c r="J196" s="537">
        <v>-1989.2893600575626</v>
      </c>
      <c r="K196" s="504">
        <f t="shared" si="142"/>
        <v>-12040.523806172074</v>
      </c>
      <c r="L196" s="537">
        <f t="shared" si="137"/>
        <v>5513090.7218888886</v>
      </c>
      <c r="M196" s="147">
        <f t="shared" si="143"/>
        <v>33368951.453387257</v>
      </c>
      <c r="N196" s="479"/>
      <c r="O196" s="503">
        <v>2756545.3609444462</v>
      </c>
      <c r="P196" s="504">
        <f t="shared" si="144"/>
        <v>26684475.72669363</v>
      </c>
      <c r="Q196" s="515"/>
      <c r="R196" s="503">
        <v>2756545.3609444443</v>
      </c>
      <c r="S196" s="504">
        <f t="shared" si="145"/>
        <v>6684475.7266936284</v>
      </c>
      <c r="T196" s="503">
        <f t="shared" si="138"/>
        <v>5513090.7218888905</v>
      </c>
      <c r="U196" s="552">
        <f t="shared" si="138"/>
        <v>33368951.45338726</v>
      </c>
      <c r="V196" s="537">
        <f>'SEF-3 p 5 Interest'!N287+'SEF-3 p 5 Interest'!N288</f>
        <v>-6493.9299999999994</v>
      </c>
      <c r="W196" s="504">
        <f t="shared" si="146"/>
        <v>-160312.91</v>
      </c>
      <c r="X196" s="503">
        <f t="shared" si="139"/>
        <v>2750051.4309444441</v>
      </c>
      <c r="Y196" s="541">
        <f>X196+Y195</f>
        <v>6524162.8166936282</v>
      </c>
      <c r="Z196" s="543"/>
      <c r="AA196" s="147"/>
      <c r="AB196" s="479"/>
      <c r="AC196" s="142"/>
    </row>
    <row r="197" spans="1:29" s="46" customFormat="1" ht="12.6" hidden="1" customHeight="1" outlineLevel="1" x14ac:dyDescent="0.2">
      <c r="A197" s="141">
        <v>13</v>
      </c>
      <c r="B197" s="527">
        <v>41944</v>
      </c>
      <c r="C197" s="540"/>
      <c r="D197" s="537">
        <v>117974710.50200094</v>
      </c>
      <c r="E197" s="504">
        <f t="shared" si="140"/>
        <v>1164629424.5220103</v>
      </c>
      <c r="F197" s="503">
        <v>113411893.800192</v>
      </c>
      <c r="G197" s="504">
        <f t="shared" si="141"/>
        <v>1126685615.843008</v>
      </c>
      <c r="H197" s="537">
        <f t="shared" si="136"/>
        <v>4562816.7018089443</v>
      </c>
      <c r="I197" s="541">
        <f t="shared" si="136"/>
        <v>37943808.679002285</v>
      </c>
      <c r="J197" s="537">
        <v>-1645.8079843427986</v>
      </c>
      <c r="K197" s="504">
        <f t="shared" si="142"/>
        <v>-13686.331790514872</v>
      </c>
      <c r="L197" s="537">
        <f t="shared" si="137"/>
        <v>4561170.8938246015</v>
      </c>
      <c r="M197" s="147">
        <f t="shared" si="143"/>
        <v>37930122.34721186</v>
      </c>
      <c r="N197" s="479"/>
      <c r="O197" s="503">
        <v>2280585.4469122998</v>
      </c>
      <c r="P197" s="504">
        <f t="shared" si="144"/>
        <v>28965061.17360593</v>
      </c>
      <c r="Q197" s="515"/>
      <c r="R197" s="503">
        <v>2280585.4469123017</v>
      </c>
      <c r="S197" s="504">
        <f t="shared" si="145"/>
        <v>8965061.1736059301</v>
      </c>
      <c r="T197" s="503">
        <f t="shared" si="138"/>
        <v>4561170.8938246015</v>
      </c>
      <c r="U197" s="552">
        <f t="shared" si="138"/>
        <v>37930122.34721186</v>
      </c>
      <c r="V197" s="537">
        <f>'SEF-3 p 5 Interest'!N289+'SEF-3 p 5 Interest'!N290</f>
        <v>1044.45</v>
      </c>
      <c r="W197" s="504">
        <f t="shared" si="146"/>
        <v>-159268.46</v>
      </c>
      <c r="X197" s="503">
        <f t="shared" si="139"/>
        <v>2281629.8969123019</v>
      </c>
      <c r="Y197" s="541">
        <f>X197+Y196</f>
        <v>8805792.7136059292</v>
      </c>
      <c r="Z197" s="543"/>
      <c r="AA197" s="147"/>
      <c r="AB197" s="479"/>
      <c r="AC197" s="142"/>
    </row>
    <row r="198" spans="1:29" s="46" customFormat="1" ht="13.7" hidden="1" customHeight="1" outlineLevel="1" x14ac:dyDescent="0.2">
      <c r="A198" s="141">
        <v>13</v>
      </c>
      <c r="B198" s="527">
        <v>41974</v>
      </c>
      <c r="C198" s="540"/>
      <c r="D198" s="544">
        <v>123344793.8</v>
      </c>
      <c r="E198" s="508">
        <f t="shared" si="140"/>
        <v>1287974218.3220103</v>
      </c>
      <c r="F198" s="507">
        <v>121626642.93518399</v>
      </c>
      <c r="G198" s="508">
        <f t="shared" si="141"/>
        <v>1248312258.778192</v>
      </c>
      <c r="H198" s="544">
        <f t="shared" si="136"/>
        <v>1718150.86481601</v>
      </c>
      <c r="I198" s="526">
        <f t="shared" si="136"/>
        <v>39661959.543818235</v>
      </c>
      <c r="J198" s="544">
        <v>-598.94739147485234</v>
      </c>
      <c r="K198" s="508">
        <f t="shared" si="142"/>
        <v>-14285.279181989725</v>
      </c>
      <c r="L198" s="544">
        <f t="shared" si="137"/>
        <v>1717551.9174245351</v>
      </c>
      <c r="M198" s="509">
        <f t="shared" si="143"/>
        <v>39647674.264636397</v>
      </c>
      <c r="N198" s="528"/>
      <c r="O198" s="507">
        <v>858775.95871226862</v>
      </c>
      <c r="P198" s="508">
        <f t="shared" si="144"/>
        <v>29823837.132318199</v>
      </c>
      <c r="Q198" s="510"/>
      <c r="R198" s="507">
        <v>858775.95871226862</v>
      </c>
      <c r="S198" s="508">
        <f t="shared" si="145"/>
        <v>9823837.1323181987</v>
      </c>
      <c r="T198" s="507">
        <f t="shared" si="138"/>
        <v>1717551.9174245372</v>
      </c>
      <c r="U198" s="554">
        <f t="shared" si="138"/>
        <v>39647674.264636397</v>
      </c>
      <c r="V198" s="544">
        <f>'SEF-3 p 5 Interest'!N291+'SEF-3 p 5 Interest'!N292</f>
        <v>7240.95</v>
      </c>
      <c r="W198" s="508">
        <f t="shared" si="146"/>
        <v>-152027.50999999998</v>
      </c>
      <c r="X198" s="507">
        <f t="shared" si="139"/>
        <v>866016.90871226857</v>
      </c>
      <c r="Y198" s="526">
        <f>X198+Y197</f>
        <v>9671809.622318197</v>
      </c>
      <c r="Z198" s="543"/>
      <c r="AA198" s="147"/>
      <c r="AB198" s="479"/>
      <c r="AC198" s="142"/>
    </row>
    <row r="199" spans="1:29" s="46" customFormat="1" ht="13.7" hidden="1" customHeight="1" outlineLevel="1" x14ac:dyDescent="0.2">
      <c r="A199" s="141"/>
      <c r="B199" s="527"/>
      <c r="C199" s="540"/>
      <c r="D199" s="479"/>
      <c r="E199" s="147"/>
      <c r="F199" s="147"/>
      <c r="G199" s="147"/>
      <c r="H199" s="479"/>
      <c r="I199" s="479"/>
      <c r="J199" s="479"/>
      <c r="K199" s="147"/>
      <c r="L199" s="479"/>
      <c r="M199" s="147"/>
      <c r="N199" s="479"/>
      <c r="O199" s="147"/>
      <c r="P199" s="147"/>
      <c r="Q199" s="515"/>
      <c r="R199" s="147"/>
      <c r="S199" s="147"/>
      <c r="T199" s="147"/>
      <c r="U199" s="553"/>
      <c r="V199" s="479"/>
      <c r="W199" s="147"/>
      <c r="X199" s="147"/>
      <c r="Y199" s="479"/>
      <c r="Z199" s="543"/>
      <c r="AA199" s="147"/>
      <c r="AB199" s="479"/>
      <c r="AC199" s="142"/>
    </row>
    <row r="200" spans="1:29" s="46" customFormat="1" ht="13.7" hidden="1" customHeight="1" outlineLevel="1" x14ac:dyDescent="0.2">
      <c r="A200" s="545" t="s">
        <v>147</v>
      </c>
      <c r="B200" s="527"/>
      <c r="C200" s="540"/>
      <c r="D200" s="479"/>
      <c r="E200" s="147">
        <f>E185+E198</f>
        <v>14899958966.072445</v>
      </c>
      <c r="F200" s="147"/>
      <c r="G200" s="147">
        <f>G185+G198</f>
        <v>14896062105.616673</v>
      </c>
      <c r="H200" s="479"/>
      <c r="I200" s="479">
        <f>I185+I198</f>
        <v>3896860.4557733536</v>
      </c>
      <c r="J200" s="479"/>
      <c r="K200" s="147">
        <f>K185+K198</f>
        <v>-13757.509078168114</v>
      </c>
      <c r="L200" s="479"/>
      <c r="M200" s="147"/>
      <c r="N200" s="479">
        <f>N185+M198</f>
        <v>3883101.4822784886</v>
      </c>
      <c r="O200" s="147"/>
      <c r="P200" s="147">
        <f>P185+P198</f>
        <v>428757.78240263462</v>
      </c>
      <c r="Q200" s="515"/>
      <c r="R200" s="147"/>
      <c r="S200" s="147">
        <f>S185+S198</f>
        <v>3454343.6642930694</v>
      </c>
      <c r="T200" s="147"/>
      <c r="U200" s="553">
        <f>U185+U198</f>
        <v>3883101.4466957077</v>
      </c>
      <c r="V200" s="479"/>
      <c r="W200" s="147">
        <f>W185+W198</f>
        <v>758037.26000000024</v>
      </c>
      <c r="X200" s="147"/>
      <c r="Y200" s="479">
        <f>Y185+Y198</f>
        <v>4212381.9242930673</v>
      </c>
      <c r="Z200" s="543"/>
      <c r="AA200" s="147"/>
      <c r="AB200" s="479"/>
      <c r="AC200" s="142"/>
    </row>
    <row r="201" spans="1:29" s="46" customFormat="1" ht="13.7" hidden="1" customHeight="1" outlineLevel="1" x14ac:dyDescent="0.2">
      <c r="A201" s="141"/>
      <c r="B201" s="527"/>
      <c r="C201" s="540"/>
      <c r="D201" s="479"/>
      <c r="E201" s="147"/>
      <c r="F201" s="147"/>
      <c r="G201" s="147"/>
      <c r="H201" s="479"/>
      <c r="I201" s="479"/>
      <c r="J201" s="479"/>
      <c r="K201" s="147"/>
      <c r="L201" s="479"/>
      <c r="M201" s="147"/>
      <c r="N201" s="479"/>
      <c r="O201" s="147"/>
      <c r="P201" s="147"/>
      <c r="Q201" s="515"/>
      <c r="R201" s="147"/>
      <c r="S201" s="147"/>
      <c r="T201" s="147"/>
      <c r="U201" s="553"/>
      <c r="V201" s="479"/>
      <c r="W201" s="147"/>
      <c r="X201" s="147"/>
      <c r="Y201" s="479"/>
      <c r="Z201" s="543"/>
      <c r="AA201" s="147"/>
      <c r="AB201" s="479"/>
      <c r="AC201" s="142"/>
    </row>
    <row r="202" spans="1:29" s="46" customFormat="1" ht="12.75" hidden="1" customHeight="1" outlineLevel="1" x14ac:dyDescent="0.2">
      <c r="A202" s="141">
        <v>14</v>
      </c>
      <c r="B202" s="527">
        <v>42005</v>
      </c>
      <c r="C202" s="540"/>
      <c r="D202" s="534">
        <v>119235519.24753395</v>
      </c>
      <c r="E202" s="518">
        <f>D202</f>
        <v>119235519.24753395</v>
      </c>
      <c r="F202" s="556">
        <v>121481127.35542199</v>
      </c>
      <c r="G202" s="518">
        <f>F202</f>
        <v>121481127.35542199</v>
      </c>
      <c r="H202" s="534">
        <f t="shared" ref="H202:I213" si="148">D202-F202</f>
        <v>-2245608.1078880429</v>
      </c>
      <c r="I202" s="535">
        <f t="shared" si="148"/>
        <v>-2245608.1078880429</v>
      </c>
      <c r="J202" s="534">
        <v>782.81898640980944</v>
      </c>
      <c r="K202" s="518">
        <f>J202</f>
        <v>782.81898640980944</v>
      </c>
      <c r="L202" s="534">
        <f t="shared" ref="L202:L213" si="149">H202+J202</f>
        <v>-2244825.2889016331</v>
      </c>
      <c r="M202" s="539">
        <f>L202</f>
        <v>-2244825.2889016331</v>
      </c>
      <c r="N202" s="535"/>
      <c r="O202" s="556">
        <f>'SEF-3 p 4 Bands'!AF178</f>
        <v>-2244825.2889016331</v>
      </c>
      <c r="P202" s="518">
        <f>O202</f>
        <v>-2244825.2889016331</v>
      </c>
      <c r="Q202" s="515"/>
      <c r="R202" s="556">
        <v>0</v>
      </c>
      <c r="S202" s="518">
        <f>R202</f>
        <v>0</v>
      </c>
      <c r="T202" s="556">
        <f t="shared" ref="T202:U213" si="150">O202+R202</f>
        <v>-2244825.2889016331</v>
      </c>
      <c r="U202" s="549">
        <f t="shared" si="150"/>
        <v>-2244825.2889016331</v>
      </c>
      <c r="V202" s="534">
        <f>'SEF-3 p 5 Interest'!N293+'SEF-3 p 5 Interest'!N294</f>
        <v>9534.94</v>
      </c>
      <c r="W202" s="518">
        <f>V202</f>
        <v>9534.94</v>
      </c>
      <c r="X202" s="556">
        <f t="shared" ref="X202:X213" si="151">R202+V202</f>
        <v>9534.94</v>
      </c>
      <c r="Y202" s="535">
        <f>X202</f>
        <v>9534.94</v>
      </c>
      <c r="Z202" s="543"/>
      <c r="AA202" s="147"/>
      <c r="AB202" s="479"/>
      <c r="AC202" s="142"/>
    </row>
    <row r="203" spans="1:29" s="46" customFormat="1" ht="12.75" hidden="1" customHeight="1" outlineLevel="1" x14ac:dyDescent="0.2">
      <c r="A203" s="141">
        <v>14</v>
      </c>
      <c r="B203" s="527">
        <v>42036</v>
      </c>
      <c r="C203" s="540"/>
      <c r="D203" s="537">
        <v>105377338.24753395</v>
      </c>
      <c r="E203" s="504">
        <f t="shared" ref="E203:E213" si="152">E202+D203</f>
        <v>224612857.49506789</v>
      </c>
      <c r="F203" s="503">
        <v>100844823.70908299</v>
      </c>
      <c r="G203" s="504">
        <f t="shared" ref="G203:G213" si="153">G202+F203</f>
        <v>222325951.06450498</v>
      </c>
      <c r="H203" s="537">
        <f t="shared" si="148"/>
        <v>4532514.5384509563</v>
      </c>
      <c r="I203" s="541">
        <f t="shared" si="148"/>
        <v>2286906.4305629134</v>
      </c>
      <c r="J203" s="537">
        <v>-1580.0345681039616</v>
      </c>
      <c r="K203" s="504">
        <f t="shared" ref="K203:K213" si="154">K202+J203</f>
        <v>-797.21558169415221</v>
      </c>
      <c r="L203" s="537">
        <f t="shared" si="149"/>
        <v>4530934.5038828524</v>
      </c>
      <c r="M203" s="147">
        <f t="shared" ref="M203:M213" si="155">M202+L203</f>
        <v>2286109.2149812193</v>
      </c>
      <c r="N203" s="541"/>
      <c r="O203" s="503">
        <f>'SEF-3 p 4 Bands'!AF179</f>
        <v>4530934.5038828524</v>
      </c>
      <c r="P203" s="504">
        <f t="shared" ref="P203:P213" si="156">P202+O203</f>
        <v>2286109.2149812193</v>
      </c>
      <c r="Q203" s="515"/>
      <c r="R203" s="503">
        <v>0</v>
      </c>
      <c r="S203" s="504">
        <f t="shared" ref="S203:S213" si="157">R203+S202</f>
        <v>0</v>
      </c>
      <c r="T203" s="503">
        <f t="shared" si="150"/>
        <v>4530934.5038828524</v>
      </c>
      <c r="U203" s="552">
        <f t="shared" si="150"/>
        <v>2286109.2149812193</v>
      </c>
      <c r="V203" s="537">
        <f>'SEF-3 p 5 Interest'!N295+'SEF-3 p 5 Interest'!N296</f>
        <v>8612.2000000000007</v>
      </c>
      <c r="W203" s="504">
        <f t="shared" ref="W203:W213" si="158">W202+V203</f>
        <v>18147.14</v>
      </c>
      <c r="X203" s="503">
        <f t="shared" si="151"/>
        <v>8612.2000000000007</v>
      </c>
      <c r="Y203" s="541">
        <f t="shared" ref="Y203:Y208" si="159">X203+Y202</f>
        <v>18147.14</v>
      </c>
      <c r="Z203" s="543"/>
      <c r="AA203" s="147"/>
      <c r="AB203" s="479"/>
      <c r="AC203" s="142"/>
    </row>
    <row r="204" spans="1:29" s="46" customFormat="1" ht="12.75" hidden="1" customHeight="1" outlineLevel="1" x14ac:dyDescent="0.2">
      <c r="A204" s="141">
        <v>14</v>
      </c>
      <c r="B204" s="527">
        <v>42064</v>
      </c>
      <c r="C204" s="540"/>
      <c r="D204" s="503">
        <v>105640903.24753395</v>
      </c>
      <c r="E204" s="504">
        <f t="shared" si="152"/>
        <v>330253760.74260187</v>
      </c>
      <c r="F204" s="147">
        <v>106071722.148637</v>
      </c>
      <c r="G204" s="504">
        <f t="shared" si="153"/>
        <v>328397673.21314198</v>
      </c>
      <c r="H204" s="479">
        <f t="shared" si="148"/>
        <v>-430818.90110304952</v>
      </c>
      <c r="I204" s="147">
        <f t="shared" si="148"/>
        <v>1856087.5294598937</v>
      </c>
      <c r="J204" s="503">
        <v>150.18346892454429</v>
      </c>
      <c r="K204" s="147">
        <f t="shared" si="154"/>
        <v>-647.03211276960792</v>
      </c>
      <c r="L204" s="503">
        <f t="shared" si="149"/>
        <v>-430668.71763412497</v>
      </c>
      <c r="M204" s="147">
        <f t="shared" si="155"/>
        <v>1855440.4973470944</v>
      </c>
      <c r="N204" s="147"/>
      <c r="O204" s="503">
        <f>'SEF-3 p 4 Bands'!AF180</f>
        <v>-430668.71763412515</v>
      </c>
      <c r="P204" s="147">
        <f t="shared" si="156"/>
        <v>1855440.4973470941</v>
      </c>
      <c r="Q204" s="515"/>
      <c r="R204" s="503">
        <v>0</v>
      </c>
      <c r="S204" s="147">
        <f t="shared" si="157"/>
        <v>0</v>
      </c>
      <c r="T204" s="503">
        <f t="shared" si="150"/>
        <v>-430668.71763412515</v>
      </c>
      <c r="U204" s="553">
        <f t="shared" si="150"/>
        <v>1855440.4973470941</v>
      </c>
      <c r="V204" s="537">
        <f>'SEF-3 p 5 Interest'!N297+'SEF-3 p 5 Interest'!N298</f>
        <v>9534.94</v>
      </c>
      <c r="W204" s="147">
        <f t="shared" si="158"/>
        <v>27682.080000000002</v>
      </c>
      <c r="X204" s="503">
        <f t="shared" si="151"/>
        <v>9534.94</v>
      </c>
      <c r="Y204" s="504">
        <f t="shared" si="159"/>
        <v>27682.080000000002</v>
      </c>
      <c r="Z204" s="543"/>
      <c r="AA204" s="147"/>
      <c r="AB204" s="479"/>
      <c r="AC204" s="142"/>
    </row>
    <row r="205" spans="1:29" s="46" customFormat="1" ht="13.15" hidden="1" customHeight="1" outlineLevel="1" x14ac:dyDescent="0.2">
      <c r="A205" s="141">
        <v>14</v>
      </c>
      <c r="B205" s="527">
        <v>42095</v>
      </c>
      <c r="C205" s="540"/>
      <c r="D205" s="503">
        <v>95557329.247533947</v>
      </c>
      <c r="E205" s="504">
        <f t="shared" si="152"/>
        <v>425811089.99013579</v>
      </c>
      <c r="F205" s="147">
        <v>99985490.993270993</v>
      </c>
      <c r="G205" s="504">
        <f t="shared" si="153"/>
        <v>428383164.20641297</v>
      </c>
      <c r="H205" s="537">
        <f t="shared" si="148"/>
        <v>-4428161.745737046</v>
      </c>
      <c r="I205" s="541">
        <f t="shared" si="148"/>
        <v>-2572074.2162771821</v>
      </c>
      <c r="J205" s="537">
        <v>1543.6571845645085</v>
      </c>
      <c r="K205" s="504">
        <f t="shared" si="154"/>
        <v>896.62507179490058</v>
      </c>
      <c r="L205" s="537">
        <f t="shared" si="149"/>
        <v>-4426618.0885524815</v>
      </c>
      <c r="M205" s="147">
        <f t="shared" si="155"/>
        <v>-2571177.5912053874</v>
      </c>
      <c r="N205" s="479"/>
      <c r="O205" s="503">
        <f>'SEF-3 p 4 Bands'!AF181</f>
        <v>-4426618.0885524815</v>
      </c>
      <c r="P205" s="504">
        <f t="shared" si="156"/>
        <v>-2571177.5912053874</v>
      </c>
      <c r="Q205" s="515"/>
      <c r="R205" s="503">
        <v>0</v>
      </c>
      <c r="S205" s="504">
        <f t="shared" si="157"/>
        <v>0</v>
      </c>
      <c r="T205" s="503">
        <f t="shared" si="150"/>
        <v>-4426618.0885524815</v>
      </c>
      <c r="U205" s="552">
        <f t="shared" si="150"/>
        <v>-2571177.5912053874</v>
      </c>
      <c r="V205" s="537">
        <f>'SEF-3 p 5 Interest'!N299+'SEF-3 p 5 Interest'!N300</f>
        <v>9227.36</v>
      </c>
      <c r="W205" s="504">
        <f t="shared" si="158"/>
        <v>36909.440000000002</v>
      </c>
      <c r="X205" s="503">
        <f t="shared" si="151"/>
        <v>9227.36</v>
      </c>
      <c r="Y205" s="541">
        <f t="shared" si="159"/>
        <v>36909.440000000002</v>
      </c>
      <c r="Z205" s="543"/>
      <c r="AA205" s="147"/>
      <c r="AB205" s="479"/>
      <c r="AC205" s="142"/>
    </row>
    <row r="206" spans="1:29" s="46" customFormat="1" ht="15" hidden="1" customHeight="1" outlineLevel="1" x14ac:dyDescent="0.2">
      <c r="A206" s="141">
        <v>14</v>
      </c>
      <c r="B206" s="527">
        <v>42125</v>
      </c>
      <c r="C206" s="540"/>
      <c r="D206" s="503">
        <v>94657182.247533947</v>
      </c>
      <c r="E206" s="504">
        <f t="shared" si="152"/>
        <v>520468272.23766971</v>
      </c>
      <c r="F206" s="503">
        <v>88865117.478068992</v>
      </c>
      <c r="G206" s="504">
        <f t="shared" si="153"/>
        <v>517248281.68448198</v>
      </c>
      <c r="H206" s="503">
        <f t="shared" si="148"/>
        <v>5792064.7694649547</v>
      </c>
      <c r="I206" s="504">
        <f t="shared" si="148"/>
        <v>3219990.5531877279</v>
      </c>
      <c r="J206" s="503">
        <v>-2019.1137786358595</v>
      </c>
      <c r="K206" s="504">
        <f t="shared" si="154"/>
        <v>-1122.4887068409589</v>
      </c>
      <c r="L206" s="503">
        <f t="shared" si="149"/>
        <v>5790045.6556863189</v>
      </c>
      <c r="M206" s="147">
        <f t="shared" si="155"/>
        <v>3218868.0644809315</v>
      </c>
      <c r="N206" s="147"/>
      <c r="O206" s="503">
        <f>'SEF-3 p 4 Bands'!AF182</f>
        <v>5790045.6556863189</v>
      </c>
      <c r="P206" s="504">
        <f t="shared" si="156"/>
        <v>3218868.0644809315</v>
      </c>
      <c r="Q206" s="515"/>
      <c r="R206" s="503">
        <v>0</v>
      </c>
      <c r="S206" s="504">
        <f t="shared" si="157"/>
        <v>0</v>
      </c>
      <c r="T206" s="503">
        <f t="shared" si="150"/>
        <v>5790045.6556863189</v>
      </c>
      <c r="U206" s="552">
        <f t="shared" si="150"/>
        <v>3218868.0644809315</v>
      </c>
      <c r="V206" s="537">
        <f>'SEF-3 p 5 Interest'!N301+'SEF-3 p 5 Interest'!N302</f>
        <v>9534.94</v>
      </c>
      <c r="W206" s="504">
        <f t="shared" si="158"/>
        <v>46444.380000000005</v>
      </c>
      <c r="X206" s="503">
        <f t="shared" si="151"/>
        <v>9534.94</v>
      </c>
      <c r="Y206" s="541">
        <f t="shared" si="159"/>
        <v>46444.380000000005</v>
      </c>
      <c r="Z206" s="543"/>
      <c r="AA206" s="147"/>
      <c r="AB206" s="479"/>
      <c r="AC206" s="142"/>
    </row>
    <row r="207" spans="1:29" s="46" customFormat="1" ht="12.75" hidden="1" customHeight="1" outlineLevel="1" x14ac:dyDescent="0.2">
      <c r="A207" s="141">
        <v>14</v>
      </c>
      <c r="B207" s="527">
        <v>42156</v>
      </c>
      <c r="C207" s="135"/>
      <c r="D207" s="537">
        <v>94331422.247533947</v>
      </c>
      <c r="E207" s="504">
        <f t="shared" si="152"/>
        <v>614799694.48520362</v>
      </c>
      <c r="F207" s="503">
        <v>92822917.967196003</v>
      </c>
      <c r="G207" s="504">
        <f t="shared" si="153"/>
        <v>610071199.65167797</v>
      </c>
      <c r="H207" s="503">
        <f t="shared" si="148"/>
        <v>1508504.2803379446</v>
      </c>
      <c r="I207" s="504">
        <f t="shared" si="148"/>
        <v>4728494.8335256577</v>
      </c>
      <c r="J207" s="503">
        <v>-525.86459212587215</v>
      </c>
      <c r="K207" s="504">
        <f t="shared" si="154"/>
        <v>-1648.3532989668311</v>
      </c>
      <c r="L207" s="503">
        <f t="shared" si="149"/>
        <v>1507978.4157458188</v>
      </c>
      <c r="M207" s="147">
        <f t="shared" si="155"/>
        <v>4726846.4802267505</v>
      </c>
      <c r="N207" s="147"/>
      <c r="O207" s="503">
        <f>'SEF-3 p 4 Bands'!AF183</f>
        <v>1507978.415745819</v>
      </c>
      <c r="P207" s="504">
        <f t="shared" si="156"/>
        <v>4726846.4802267505</v>
      </c>
      <c r="Q207" s="515"/>
      <c r="R207" s="503">
        <v>0</v>
      </c>
      <c r="S207" s="504">
        <f t="shared" si="157"/>
        <v>0</v>
      </c>
      <c r="T207" s="503">
        <f t="shared" si="150"/>
        <v>1507978.415745819</v>
      </c>
      <c r="U207" s="552">
        <f t="shared" si="150"/>
        <v>4726846.4802267505</v>
      </c>
      <c r="V207" s="537">
        <f>'SEF-3 p 5 Interest'!N303+'SEF-3 p 5 Interest'!N304</f>
        <v>9227.36</v>
      </c>
      <c r="W207" s="504">
        <f t="shared" si="158"/>
        <v>55671.740000000005</v>
      </c>
      <c r="X207" s="503">
        <f t="shared" si="151"/>
        <v>9227.36</v>
      </c>
      <c r="Y207" s="541">
        <f t="shared" si="159"/>
        <v>55671.740000000005</v>
      </c>
      <c r="Z207" s="543"/>
      <c r="AA207" s="147"/>
      <c r="AB207" s="479"/>
      <c r="AC207" s="142"/>
    </row>
    <row r="208" spans="1:29" s="46" customFormat="1" ht="12.75" hidden="1" customHeight="1" outlineLevel="1" x14ac:dyDescent="0.2">
      <c r="A208" s="141">
        <v>14</v>
      </c>
      <c r="B208" s="527">
        <v>42186</v>
      </c>
      <c r="C208" s="540"/>
      <c r="D208" s="537">
        <v>101097386.24753395</v>
      </c>
      <c r="E208" s="504">
        <f t="shared" si="152"/>
        <v>715897080.73273754</v>
      </c>
      <c r="F208" s="503">
        <v>98037157.928702995</v>
      </c>
      <c r="G208" s="504">
        <f t="shared" si="153"/>
        <v>708108357.58038092</v>
      </c>
      <c r="H208" s="503">
        <f t="shared" si="148"/>
        <v>3060228.318830952</v>
      </c>
      <c r="I208" s="504">
        <f t="shared" si="148"/>
        <v>7788723.1523566246</v>
      </c>
      <c r="J208" s="503">
        <v>-1066.795591944363</v>
      </c>
      <c r="K208" s="504">
        <f t="shared" si="154"/>
        <v>-2715.148890911194</v>
      </c>
      <c r="L208" s="503">
        <f t="shared" si="149"/>
        <v>3059161.5232390077</v>
      </c>
      <c r="M208" s="147">
        <f t="shared" si="155"/>
        <v>7786008.0034657586</v>
      </c>
      <c r="N208" s="147"/>
      <c r="O208" s="503">
        <f>'SEF-3 p 4 Bands'!AF184</f>
        <v>3059161.5232390082</v>
      </c>
      <c r="P208" s="504">
        <f t="shared" si="156"/>
        <v>7786008.0034657586</v>
      </c>
      <c r="Q208" s="515"/>
      <c r="R208" s="503">
        <v>0</v>
      </c>
      <c r="S208" s="504">
        <f t="shared" si="157"/>
        <v>0</v>
      </c>
      <c r="T208" s="503">
        <f t="shared" si="150"/>
        <v>3059161.5232390082</v>
      </c>
      <c r="U208" s="552">
        <f t="shared" si="150"/>
        <v>7786008.0034657586</v>
      </c>
      <c r="V208" s="537">
        <f>'SEF-3 p 5 Interest'!N305+'SEF-3 p 5 Interest'!N306</f>
        <v>9534.94</v>
      </c>
      <c r="W208" s="504">
        <f t="shared" si="158"/>
        <v>65206.680000000008</v>
      </c>
      <c r="X208" s="503">
        <f t="shared" si="151"/>
        <v>9534.94</v>
      </c>
      <c r="Y208" s="541">
        <f t="shared" si="159"/>
        <v>65206.680000000008</v>
      </c>
      <c r="Z208" s="543"/>
      <c r="AA208" s="147"/>
      <c r="AB208" s="479"/>
      <c r="AC208" s="142"/>
    </row>
    <row r="209" spans="1:29" s="46" customFormat="1" ht="12.75" hidden="1" customHeight="1" outlineLevel="1" x14ac:dyDescent="0.2">
      <c r="A209" s="141">
        <v>14</v>
      </c>
      <c r="B209" s="527">
        <v>42217</v>
      </c>
      <c r="C209" s="540"/>
      <c r="D209" s="537">
        <v>97525273.247533947</v>
      </c>
      <c r="E209" s="504">
        <f t="shared" si="152"/>
        <v>813422353.98027146</v>
      </c>
      <c r="F209" s="503">
        <v>94703196.510757998</v>
      </c>
      <c r="G209" s="504">
        <f t="shared" si="153"/>
        <v>802811554.09113896</v>
      </c>
      <c r="H209" s="537">
        <f t="shared" si="148"/>
        <v>2822076.7367759496</v>
      </c>
      <c r="I209" s="541">
        <f t="shared" si="148"/>
        <v>10610799.8891325</v>
      </c>
      <c r="J209" s="537">
        <v>-983.77595044020563</v>
      </c>
      <c r="K209" s="504">
        <f t="shared" si="154"/>
        <v>-3698.9248413513997</v>
      </c>
      <c r="L209" s="537">
        <f t="shared" si="149"/>
        <v>2821092.9608255094</v>
      </c>
      <c r="M209" s="147">
        <f t="shared" si="155"/>
        <v>10607100.964291267</v>
      </c>
      <c r="N209" s="479"/>
      <c r="O209" s="503">
        <f>'SEF-3 p 4 Bands'!AF185</f>
        <v>2821092.9608255085</v>
      </c>
      <c r="P209" s="504">
        <f t="shared" si="156"/>
        <v>10607100.964291267</v>
      </c>
      <c r="Q209" s="515"/>
      <c r="R209" s="503">
        <v>0</v>
      </c>
      <c r="S209" s="504">
        <f t="shared" si="157"/>
        <v>0</v>
      </c>
      <c r="T209" s="503">
        <f t="shared" si="150"/>
        <v>2821092.9608255085</v>
      </c>
      <c r="U209" s="552">
        <f t="shared" si="150"/>
        <v>10607100.964291267</v>
      </c>
      <c r="V209" s="537">
        <f>'SEF-3 p 5 Interest'!N307+'SEF-3 p 5 Interest'!N308</f>
        <v>9534.94</v>
      </c>
      <c r="W209" s="504">
        <f t="shared" si="158"/>
        <v>74741.62000000001</v>
      </c>
      <c r="X209" s="503">
        <f t="shared" si="151"/>
        <v>9534.94</v>
      </c>
      <c r="Y209" s="541">
        <f>X209+Y208</f>
        <v>74741.62000000001</v>
      </c>
      <c r="Z209" s="543"/>
      <c r="AA209" s="147"/>
      <c r="AB209" s="479"/>
      <c r="AC209" s="142"/>
    </row>
    <row r="210" spans="1:29" s="46" customFormat="1" ht="12.75" hidden="1" customHeight="1" outlineLevel="1" x14ac:dyDescent="0.2">
      <c r="A210" s="141">
        <v>14</v>
      </c>
      <c r="B210" s="527">
        <v>42248</v>
      </c>
      <c r="C210" s="540"/>
      <c r="D210" s="537">
        <v>90491148.247533947</v>
      </c>
      <c r="E210" s="504">
        <f t="shared" si="152"/>
        <v>903913502.22780538</v>
      </c>
      <c r="F210" s="503">
        <v>86658978.162232995</v>
      </c>
      <c r="G210" s="504">
        <f t="shared" si="153"/>
        <v>889470532.25337195</v>
      </c>
      <c r="H210" s="537">
        <f t="shared" si="148"/>
        <v>3832170.0853009522</v>
      </c>
      <c r="I210" s="541">
        <f t="shared" si="148"/>
        <v>14442969.974433422</v>
      </c>
      <c r="J210" s="537">
        <v>-1335.8944917358458</v>
      </c>
      <c r="K210" s="504">
        <f t="shared" si="154"/>
        <v>-5034.8193330872455</v>
      </c>
      <c r="L210" s="537">
        <f t="shared" si="149"/>
        <v>3830834.1908092164</v>
      </c>
      <c r="M210" s="147">
        <f t="shared" si="155"/>
        <v>14437935.155100483</v>
      </c>
      <c r="N210" s="479"/>
      <c r="O210" s="503">
        <f>'SEF-3 p 4 Bands'!AF186</f>
        <v>3830834.1908092164</v>
      </c>
      <c r="P210" s="504">
        <f t="shared" si="156"/>
        <v>14437935.155100483</v>
      </c>
      <c r="Q210" s="515"/>
      <c r="R210" s="503">
        <v>0</v>
      </c>
      <c r="S210" s="504">
        <f t="shared" si="157"/>
        <v>0</v>
      </c>
      <c r="T210" s="503">
        <f t="shared" si="150"/>
        <v>3830834.1908092164</v>
      </c>
      <c r="U210" s="552">
        <f t="shared" si="150"/>
        <v>14437935.155100483</v>
      </c>
      <c r="V210" s="537">
        <f>'SEF-3 p 5 Interest'!N309+'SEF-3 p 5 Interest'!N310</f>
        <v>9227.36</v>
      </c>
      <c r="W210" s="504">
        <f t="shared" si="158"/>
        <v>83968.98000000001</v>
      </c>
      <c r="X210" s="503">
        <f t="shared" si="151"/>
        <v>9227.36</v>
      </c>
      <c r="Y210" s="541">
        <f>X210+Y209</f>
        <v>83968.98000000001</v>
      </c>
      <c r="Z210" s="543"/>
      <c r="AA210" s="147"/>
      <c r="AB210" s="479"/>
      <c r="AC210" s="142"/>
    </row>
    <row r="211" spans="1:29" s="46" customFormat="1" ht="12.6" hidden="1" customHeight="1" outlineLevel="1" x14ac:dyDescent="0.2">
      <c r="A211" s="141">
        <v>14</v>
      </c>
      <c r="B211" s="527">
        <v>42278</v>
      </c>
      <c r="C211" s="540"/>
      <c r="D211" s="537">
        <v>97346832.147533953</v>
      </c>
      <c r="E211" s="504">
        <f t="shared" si="152"/>
        <v>1001260334.3753393</v>
      </c>
      <c r="F211" s="503">
        <v>94615523.571054995</v>
      </c>
      <c r="G211" s="504">
        <f t="shared" si="153"/>
        <v>984086055.82442689</v>
      </c>
      <c r="H211" s="537">
        <f t="shared" si="148"/>
        <v>2731308.5764789581</v>
      </c>
      <c r="I211" s="541">
        <f t="shared" si="148"/>
        <v>17174278.55091238</v>
      </c>
      <c r="J211" s="537">
        <v>-952.13416976062581</v>
      </c>
      <c r="K211" s="504">
        <f t="shared" si="154"/>
        <v>-5986.9535028478713</v>
      </c>
      <c r="L211" s="537">
        <f t="shared" si="149"/>
        <v>2730356.4423091975</v>
      </c>
      <c r="M211" s="147">
        <f t="shared" si="155"/>
        <v>17168291.59740968</v>
      </c>
      <c r="N211" s="479"/>
      <c r="O211" s="503">
        <f>'SEF-3 p 4 Bands'!AF187</f>
        <v>2730356.442309197</v>
      </c>
      <c r="P211" s="504">
        <f t="shared" si="156"/>
        <v>17168291.59740968</v>
      </c>
      <c r="Q211" s="515"/>
      <c r="R211" s="503">
        <v>0</v>
      </c>
      <c r="S211" s="504">
        <f t="shared" si="157"/>
        <v>0</v>
      </c>
      <c r="T211" s="503">
        <f t="shared" si="150"/>
        <v>2730356.442309197</v>
      </c>
      <c r="U211" s="552">
        <f t="shared" si="150"/>
        <v>17168291.59740968</v>
      </c>
      <c r="V211" s="537">
        <f>'SEF-3 p 5 Interest'!N311+'SEF-3 p 5 Interest'!N312</f>
        <v>9534.94</v>
      </c>
      <c r="W211" s="504">
        <f t="shared" si="158"/>
        <v>93503.920000000013</v>
      </c>
      <c r="X211" s="503">
        <f t="shared" si="151"/>
        <v>9534.94</v>
      </c>
      <c r="Y211" s="541">
        <f>X211+Y210</f>
        <v>93503.920000000013</v>
      </c>
      <c r="Z211" s="543"/>
      <c r="AA211" s="147"/>
      <c r="AB211" s="479"/>
      <c r="AC211" s="142"/>
    </row>
    <row r="212" spans="1:29" s="46" customFormat="1" ht="12.6" hidden="1" customHeight="1" outlineLevel="1" x14ac:dyDescent="0.2">
      <c r="A212" s="141">
        <v>14</v>
      </c>
      <c r="B212" s="527">
        <v>42309</v>
      </c>
      <c r="C212" s="540"/>
      <c r="D212" s="537">
        <v>113165980.24753395</v>
      </c>
      <c r="E212" s="504">
        <f t="shared" si="152"/>
        <v>1114426314.6228733</v>
      </c>
      <c r="F212" s="503">
        <v>116681143.42031699</v>
      </c>
      <c r="G212" s="504">
        <f t="shared" si="153"/>
        <v>1100767199.2447438</v>
      </c>
      <c r="H212" s="537">
        <f t="shared" si="148"/>
        <v>-3515163.172783047</v>
      </c>
      <c r="I212" s="541">
        <f t="shared" si="148"/>
        <v>13659115.378129482</v>
      </c>
      <c r="J212" s="537">
        <v>1225.3858820321038</v>
      </c>
      <c r="K212" s="504">
        <f t="shared" si="154"/>
        <v>-4761.5676208157674</v>
      </c>
      <c r="L212" s="537">
        <f t="shared" si="149"/>
        <v>-3513937.7869010149</v>
      </c>
      <c r="M212" s="147">
        <f t="shared" si="155"/>
        <v>13654353.810508665</v>
      </c>
      <c r="N212" s="479"/>
      <c r="O212" s="503">
        <f>'SEF-3 p 4 Bands'!AF188</f>
        <v>-3513937.7869010158</v>
      </c>
      <c r="P212" s="504">
        <f t="shared" si="156"/>
        <v>13654353.810508665</v>
      </c>
      <c r="Q212" s="515"/>
      <c r="R212" s="503">
        <v>0</v>
      </c>
      <c r="S212" s="504">
        <f t="shared" si="157"/>
        <v>0</v>
      </c>
      <c r="T212" s="503">
        <f t="shared" si="150"/>
        <v>-3513937.7869010158</v>
      </c>
      <c r="U212" s="552">
        <f t="shared" si="150"/>
        <v>13654353.810508665</v>
      </c>
      <c r="V212" s="537">
        <f>'SEF-3 p 5 Interest'!N313+'SEF-3 p 5 Interest'!N314</f>
        <v>9227.36</v>
      </c>
      <c r="W212" s="504">
        <f t="shared" si="158"/>
        <v>102731.28000000001</v>
      </c>
      <c r="X212" s="503">
        <f t="shared" si="151"/>
        <v>9227.36</v>
      </c>
      <c r="Y212" s="541">
        <f>X212+Y211</f>
        <v>102731.28000000001</v>
      </c>
      <c r="Z212" s="543"/>
      <c r="AA212" s="147"/>
      <c r="AB212" s="479"/>
      <c r="AC212" s="142"/>
    </row>
    <row r="213" spans="1:29" s="46" customFormat="1" ht="13.7" hidden="1" customHeight="1" outlineLevel="1" x14ac:dyDescent="0.2">
      <c r="A213" s="141">
        <v>14</v>
      </c>
      <c r="B213" s="527">
        <v>42339</v>
      </c>
      <c r="C213" s="540"/>
      <c r="D213" s="544">
        <v>121591637.24753395</v>
      </c>
      <c r="E213" s="508">
        <f t="shared" si="152"/>
        <v>1236017951.8704073</v>
      </c>
      <c r="F213" s="507">
        <v>127014913.35628699</v>
      </c>
      <c r="G213" s="508">
        <f t="shared" si="153"/>
        <v>1227782112.6010308</v>
      </c>
      <c r="H213" s="544">
        <f t="shared" si="148"/>
        <v>-5423276.1087530404</v>
      </c>
      <c r="I213" s="526">
        <f t="shared" si="148"/>
        <v>8235839.2693765163</v>
      </c>
      <c r="J213" s="544">
        <v>1890.554051511921</v>
      </c>
      <c r="K213" s="508">
        <f t="shared" si="154"/>
        <v>-2871.0135693038465</v>
      </c>
      <c r="L213" s="544">
        <f t="shared" si="149"/>
        <v>-5421385.5547015285</v>
      </c>
      <c r="M213" s="509">
        <f t="shared" si="155"/>
        <v>8232968.2558071362</v>
      </c>
      <c r="N213" s="528"/>
      <c r="O213" s="507">
        <f>'SEF-3 p 4 Bands'!AF189</f>
        <v>-5421385.5547015294</v>
      </c>
      <c r="P213" s="508">
        <f t="shared" si="156"/>
        <v>8232968.2558071353</v>
      </c>
      <c r="Q213" s="510"/>
      <c r="R213" s="507">
        <v>0</v>
      </c>
      <c r="S213" s="508">
        <f t="shared" si="157"/>
        <v>0</v>
      </c>
      <c r="T213" s="507">
        <f t="shared" si="150"/>
        <v>-5421385.5547015294</v>
      </c>
      <c r="U213" s="554">
        <f t="shared" si="150"/>
        <v>8232968.2558071353</v>
      </c>
      <c r="V213" s="544">
        <f>'SEF-3 p 5 Interest'!N315+'SEF-3 p 5 Interest'!N316</f>
        <v>9534.94</v>
      </c>
      <c r="W213" s="508">
        <f t="shared" si="158"/>
        <v>112266.22000000002</v>
      </c>
      <c r="X213" s="507">
        <f t="shared" si="151"/>
        <v>9534.94</v>
      </c>
      <c r="Y213" s="526">
        <f>X213+Y212</f>
        <v>112266.22000000002</v>
      </c>
      <c r="Z213" s="543"/>
      <c r="AA213" s="147"/>
      <c r="AB213" s="479"/>
      <c r="AC213" s="142"/>
    </row>
    <row r="214" spans="1:29" s="46" customFormat="1" ht="13.15" hidden="1" customHeight="1" outlineLevel="1" x14ac:dyDescent="0.2">
      <c r="A214" s="141"/>
      <c r="B214" s="527"/>
      <c r="C214" s="540"/>
      <c r="D214" s="536"/>
      <c r="E214" s="539"/>
      <c r="F214" s="539"/>
      <c r="G214" s="539"/>
      <c r="H214" s="536"/>
      <c r="I214" s="536"/>
      <c r="J214" s="536"/>
      <c r="K214" s="539"/>
      <c r="L214" s="536"/>
      <c r="M214" s="539"/>
      <c r="N214" s="536"/>
      <c r="O214" s="539"/>
      <c r="P214" s="539"/>
      <c r="Q214" s="560"/>
      <c r="R214" s="539"/>
      <c r="S214" s="539"/>
      <c r="T214" s="539"/>
      <c r="U214" s="561"/>
      <c r="V214" s="536"/>
      <c r="W214" s="539"/>
      <c r="X214" s="539"/>
      <c r="Y214" s="536"/>
      <c r="Z214" s="543"/>
      <c r="AA214" s="147"/>
      <c r="AB214" s="479"/>
      <c r="AC214" s="142"/>
    </row>
    <row r="215" spans="1:29" s="46" customFormat="1" ht="12.75" hidden="1" customHeight="1" outlineLevel="1" x14ac:dyDescent="0.2">
      <c r="A215" s="545" t="s">
        <v>148</v>
      </c>
      <c r="B215" s="527"/>
      <c r="C215" s="540"/>
      <c r="D215" s="479"/>
      <c r="E215" s="147">
        <f>E200+E213</f>
        <v>16135976917.942852</v>
      </c>
      <c r="F215" s="147"/>
      <c r="G215" s="147">
        <f>G200+G213</f>
        <v>16123844218.217703</v>
      </c>
      <c r="H215" s="479"/>
      <c r="I215" s="147">
        <f>I200+I213</f>
        <v>12132699.72514987</v>
      </c>
      <c r="J215" s="479"/>
      <c r="K215" s="147">
        <f>K200+K213</f>
        <v>-16628.52264747196</v>
      </c>
      <c r="L215" s="479"/>
      <c r="M215" s="147"/>
      <c r="N215" s="479">
        <f>N200+M213</f>
        <v>12116069.738085624</v>
      </c>
      <c r="O215" s="147"/>
      <c r="P215" s="147">
        <f>P200+P213</f>
        <v>8661726.0382097699</v>
      </c>
      <c r="Q215" s="515"/>
      <c r="R215" s="147"/>
      <c r="S215" s="147">
        <f>S200+S213</f>
        <v>3454343.6642930694</v>
      </c>
      <c r="T215" s="147"/>
      <c r="U215" s="147">
        <f>U200+U213</f>
        <v>12116069.702502843</v>
      </c>
      <c r="V215" s="479"/>
      <c r="W215" s="147">
        <f>W200+W213</f>
        <v>870303.48000000021</v>
      </c>
      <c r="X215" s="147"/>
      <c r="Y215" s="147">
        <f>Y200+Y213</f>
        <v>4324648.144293067</v>
      </c>
      <c r="Z215" s="543"/>
      <c r="AA215" s="147"/>
      <c r="AB215" s="479"/>
      <c r="AC215" s="142"/>
    </row>
    <row r="216" spans="1:29" s="46" customFormat="1" ht="13.15" hidden="1" customHeight="1" outlineLevel="1" x14ac:dyDescent="0.2">
      <c r="A216" s="141"/>
      <c r="B216" s="527"/>
      <c r="C216" s="540"/>
      <c r="D216" s="479"/>
      <c r="E216" s="147"/>
      <c r="F216" s="147"/>
      <c r="G216" s="147"/>
      <c r="H216" s="479"/>
      <c r="I216" s="479"/>
      <c r="J216" s="479"/>
      <c r="K216" s="147"/>
      <c r="L216" s="479"/>
      <c r="M216" s="147"/>
      <c r="N216" s="479"/>
      <c r="O216" s="147"/>
      <c r="P216" s="147"/>
      <c r="Q216" s="515"/>
      <c r="R216" s="147"/>
      <c r="S216" s="147"/>
      <c r="T216" s="147"/>
      <c r="U216" s="553"/>
      <c r="V216" s="479"/>
      <c r="W216" s="147"/>
      <c r="X216" s="147"/>
      <c r="Y216" s="479"/>
      <c r="Z216" s="543"/>
      <c r="AA216" s="147"/>
      <c r="AB216" s="479"/>
      <c r="AC216" s="142"/>
    </row>
    <row r="217" spans="1:29" s="46" customFormat="1" ht="12.75" hidden="1" customHeight="1" outlineLevel="1" x14ac:dyDescent="0.2">
      <c r="A217" s="141">
        <v>15</v>
      </c>
      <c r="B217" s="527">
        <v>42370</v>
      </c>
      <c r="C217" s="540"/>
      <c r="D217" s="534">
        <v>118037710.24753395</v>
      </c>
      <c r="E217" s="518">
        <f>D217</f>
        <v>118037710.24753395</v>
      </c>
      <c r="F217" s="556">
        <v>126240913.10198399</v>
      </c>
      <c r="G217" s="518">
        <f>F217</f>
        <v>126240913.10198399</v>
      </c>
      <c r="H217" s="534">
        <f t="shared" ref="H217:I228" si="160">D217-F217</f>
        <v>-8203202.854450047</v>
      </c>
      <c r="I217" s="535">
        <f t="shared" si="160"/>
        <v>-8203202.854450047</v>
      </c>
      <c r="J217" s="534">
        <v>2859.636515061371</v>
      </c>
      <c r="K217" s="518">
        <f>J217</f>
        <v>2859.636515061371</v>
      </c>
      <c r="L217" s="534">
        <f t="shared" ref="L217:L228" si="161">H217+J217</f>
        <v>-8200343.2179349856</v>
      </c>
      <c r="M217" s="539">
        <f>L217</f>
        <v>-8200343.2179349856</v>
      </c>
      <c r="N217" s="535"/>
      <c r="O217" s="556">
        <f>'SEF-3 p 4 Bands'!AF191</f>
        <v>-8200343.2179349856</v>
      </c>
      <c r="P217" s="518">
        <f>O217</f>
        <v>-8200343.2179349856</v>
      </c>
      <c r="Q217" s="515"/>
      <c r="R217" s="556">
        <f>'SEF-3 p 4 Bands'!P191</f>
        <v>0</v>
      </c>
      <c r="S217" s="518">
        <f>R217</f>
        <v>0</v>
      </c>
      <c r="T217" s="556">
        <f t="shared" ref="T217:U228" si="162">O217+R217</f>
        <v>-8200343.2179349856</v>
      </c>
      <c r="U217" s="549">
        <f t="shared" si="162"/>
        <v>-8200343.2179349856</v>
      </c>
      <c r="V217" s="534">
        <f>'SEF-3 p 5 Interest'!N317+'SEF-3 p 5 Interest'!N318</f>
        <v>9534.94</v>
      </c>
      <c r="W217" s="518">
        <f>V217</f>
        <v>9534.94</v>
      </c>
      <c r="X217" s="556">
        <f t="shared" ref="X217:X228" si="163">R217+V217</f>
        <v>9534.94</v>
      </c>
      <c r="Y217" s="535">
        <f>X217</f>
        <v>9534.94</v>
      </c>
      <c r="Z217" s="543"/>
      <c r="AA217" s="147"/>
      <c r="AB217" s="479"/>
      <c r="AC217" s="142"/>
    </row>
    <row r="218" spans="1:29" s="46" customFormat="1" ht="12.75" hidden="1" customHeight="1" outlineLevel="1" x14ac:dyDescent="0.2">
      <c r="A218" s="141">
        <v>15</v>
      </c>
      <c r="B218" s="527">
        <v>42401</v>
      </c>
      <c r="C218" s="540"/>
      <c r="D218" s="537">
        <v>106321602.24753395</v>
      </c>
      <c r="E218" s="504">
        <f t="shared" ref="E218:E228" si="164">E217+D218</f>
        <v>224359312.49506789</v>
      </c>
      <c r="F218" s="503">
        <v>109499535.330433</v>
      </c>
      <c r="G218" s="504">
        <f t="shared" ref="G218:G228" si="165">G217+F218</f>
        <v>235740448.43241698</v>
      </c>
      <c r="H218" s="537">
        <f t="shared" si="160"/>
        <v>-3177933.0828990489</v>
      </c>
      <c r="I218" s="541">
        <f t="shared" si="160"/>
        <v>-11381135.937349081</v>
      </c>
      <c r="J218" s="537">
        <v>1107.8274726988748</v>
      </c>
      <c r="K218" s="504">
        <f t="shared" ref="K218:K228" si="166">K217+J218</f>
        <v>3967.4639877602458</v>
      </c>
      <c r="L218" s="537">
        <f t="shared" si="161"/>
        <v>-3176825.25542635</v>
      </c>
      <c r="M218" s="147">
        <f t="shared" ref="M218:M228" si="167">M217+L218</f>
        <v>-11377168.473361336</v>
      </c>
      <c r="N218" s="541"/>
      <c r="O218" s="503">
        <f>'SEF-3 p 4 Bands'!AF192</f>
        <v>-3176825.25542635</v>
      </c>
      <c r="P218" s="504">
        <f t="shared" ref="P218:P228" si="168">P217+O218</f>
        <v>-11377168.473361336</v>
      </c>
      <c r="Q218" s="515"/>
      <c r="R218" s="503">
        <f>'SEF-3 p 4 Bands'!P192</f>
        <v>0</v>
      </c>
      <c r="S218" s="504">
        <f t="shared" ref="S218:S228" si="169">R218+S217</f>
        <v>0</v>
      </c>
      <c r="T218" s="503">
        <f t="shared" si="162"/>
        <v>-3176825.25542635</v>
      </c>
      <c r="U218" s="552">
        <f t="shared" si="162"/>
        <v>-11377168.473361336</v>
      </c>
      <c r="V218" s="537">
        <f>'SEF-3 p 5 Interest'!N319+'SEF-3 p 5 Interest'!N320</f>
        <v>8919.7800000000007</v>
      </c>
      <c r="W218" s="504">
        <f t="shared" ref="W218:W228" si="170">W217+V218</f>
        <v>18454.72</v>
      </c>
      <c r="X218" s="503">
        <f t="shared" si="163"/>
        <v>8919.7800000000007</v>
      </c>
      <c r="Y218" s="541">
        <f t="shared" ref="Y218:Y223" si="171">X218+Y217</f>
        <v>18454.72</v>
      </c>
      <c r="Z218" s="543"/>
      <c r="AA218" s="147"/>
      <c r="AB218" s="479"/>
      <c r="AC218" s="142"/>
    </row>
    <row r="219" spans="1:29" s="46" customFormat="1" ht="12.75" hidden="1" customHeight="1" outlineLevel="1" x14ac:dyDescent="0.2">
      <c r="A219" s="141">
        <v>15</v>
      </c>
      <c r="B219" s="527">
        <v>42430</v>
      </c>
      <c r="C219" s="540"/>
      <c r="D219" s="503">
        <v>106720850.24753395</v>
      </c>
      <c r="E219" s="504">
        <f t="shared" si="164"/>
        <v>331080162.74260187</v>
      </c>
      <c r="F219" s="147">
        <v>107261355.46272199</v>
      </c>
      <c r="G219" s="504">
        <f t="shared" si="165"/>
        <v>343001803.89513898</v>
      </c>
      <c r="H219" s="479">
        <f t="shared" si="160"/>
        <v>-540505.21518804133</v>
      </c>
      <c r="I219" s="147">
        <f t="shared" si="160"/>
        <v>-11921641.152537107</v>
      </c>
      <c r="J219" s="503">
        <v>188.42011801456101</v>
      </c>
      <c r="K219" s="147">
        <f t="shared" si="166"/>
        <v>4155.8841057748068</v>
      </c>
      <c r="L219" s="503">
        <f t="shared" si="161"/>
        <v>-540316.79507002677</v>
      </c>
      <c r="M219" s="147">
        <f t="shared" si="167"/>
        <v>-11917485.268431362</v>
      </c>
      <c r="N219" s="147"/>
      <c r="O219" s="503">
        <f>'SEF-3 p 4 Bands'!AF193</f>
        <v>-540316.79507002607</v>
      </c>
      <c r="P219" s="147">
        <f t="shared" si="168"/>
        <v>-11917485.268431362</v>
      </c>
      <c r="Q219" s="515"/>
      <c r="R219" s="503">
        <f>'SEF-3 p 4 Bands'!P193</f>
        <v>0</v>
      </c>
      <c r="S219" s="147">
        <f t="shared" si="169"/>
        <v>0</v>
      </c>
      <c r="T219" s="503">
        <f t="shared" si="162"/>
        <v>-540316.79507002607</v>
      </c>
      <c r="U219" s="553">
        <f t="shared" si="162"/>
        <v>-11917485.268431362</v>
      </c>
      <c r="V219" s="537">
        <f>'SEF-3 p 5 Interest'!N321+'SEF-3 p 5 Interest'!N322</f>
        <v>9534.94</v>
      </c>
      <c r="W219" s="147">
        <f t="shared" si="170"/>
        <v>27989.660000000003</v>
      </c>
      <c r="X219" s="503">
        <f t="shared" si="163"/>
        <v>9534.94</v>
      </c>
      <c r="Y219" s="504">
        <f t="shared" si="171"/>
        <v>27989.660000000003</v>
      </c>
      <c r="Z219" s="543"/>
      <c r="AA219" s="147"/>
      <c r="AB219" s="479"/>
      <c r="AC219" s="142"/>
    </row>
    <row r="220" spans="1:29" s="46" customFormat="1" ht="13.15" hidden="1" customHeight="1" outlineLevel="1" x14ac:dyDescent="0.2">
      <c r="A220" s="141">
        <v>15</v>
      </c>
      <c r="B220" s="527">
        <v>42461</v>
      </c>
      <c r="C220" s="540"/>
      <c r="D220" s="503">
        <v>96267837.247533947</v>
      </c>
      <c r="E220" s="504">
        <f t="shared" si="164"/>
        <v>427347999.99013579</v>
      </c>
      <c r="F220" s="147">
        <v>89055250.016084999</v>
      </c>
      <c r="G220" s="504">
        <f t="shared" si="165"/>
        <v>432057053.91122401</v>
      </c>
      <c r="H220" s="537">
        <f t="shared" si="160"/>
        <v>7212587.2314489484</v>
      </c>
      <c r="I220" s="541">
        <f t="shared" si="160"/>
        <v>-4709053.9210882187</v>
      </c>
      <c r="J220" s="537">
        <v>-2514.3079088833183</v>
      </c>
      <c r="K220" s="504">
        <f t="shared" si="166"/>
        <v>1641.5761968914885</v>
      </c>
      <c r="L220" s="537">
        <f t="shared" si="161"/>
        <v>7210072.9235400651</v>
      </c>
      <c r="M220" s="147">
        <f t="shared" si="167"/>
        <v>-4707412.3448912967</v>
      </c>
      <c r="N220" s="479"/>
      <c r="O220" s="503">
        <f>'SEF-3 p 4 Bands'!AF194</f>
        <v>7210072.9235400651</v>
      </c>
      <c r="P220" s="504">
        <f t="shared" si="168"/>
        <v>-4707412.3448912967</v>
      </c>
      <c r="Q220" s="515"/>
      <c r="R220" s="503">
        <f>'SEF-3 p 4 Bands'!P194</f>
        <v>0</v>
      </c>
      <c r="S220" s="504">
        <f t="shared" si="169"/>
        <v>0</v>
      </c>
      <c r="T220" s="503">
        <f t="shared" si="162"/>
        <v>7210072.9235400651</v>
      </c>
      <c r="U220" s="552">
        <f t="shared" si="162"/>
        <v>-4707412.3448912967</v>
      </c>
      <c r="V220" s="537">
        <f>'SEF-3 p 5 Interest'!N323+'SEF-3 p 5 Interest'!N324</f>
        <v>9823.58</v>
      </c>
      <c r="W220" s="504">
        <f t="shared" si="170"/>
        <v>37813.240000000005</v>
      </c>
      <c r="X220" s="503">
        <f t="shared" si="163"/>
        <v>9823.58</v>
      </c>
      <c r="Y220" s="541">
        <f t="shared" si="171"/>
        <v>37813.240000000005</v>
      </c>
      <c r="Z220" s="543"/>
      <c r="AA220" s="147"/>
      <c r="AB220" s="479"/>
      <c r="AC220" s="142"/>
    </row>
    <row r="221" spans="1:29" s="46" customFormat="1" ht="15" hidden="1" customHeight="1" outlineLevel="1" x14ac:dyDescent="0.2">
      <c r="A221" s="141">
        <v>15</v>
      </c>
      <c r="B221" s="527">
        <v>42491</v>
      </c>
      <c r="C221" s="540"/>
      <c r="D221" s="503">
        <v>92858077.247533947</v>
      </c>
      <c r="E221" s="504">
        <f t="shared" si="164"/>
        <v>520206077.23766971</v>
      </c>
      <c r="F221" s="503">
        <v>89327891.498990998</v>
      </c>
      <c r="G221" s="504">
        <f t="shared" si="165"/>
        <v>521384945.41021502</v>
      </c>
      <c r="H221" s="503">
        <f t="shared" si="160"/>
        <v>3530185.7485429496</v>
      </c>
      <c r="I221" s="504">
        <f t="shared" si="160"/>
        <v>-1178868.1725453138</v>
      </c>
      <c r="J221" s="503">
        <v>-1230.6227519423701</v>
      </c>
      <c r="K221" s="504">
        <f t="shared" si="166"/>
        <v>410.95344494911842</v>
      </c>
      <c r="L221" s="503">
        <f t="shared" si="161"/>
        <v>3528955.1257910072</v>
      </c>
      <c r="M221" s="147">
        <f t="shared" si="167"/>
        <v>-1178457.2191002895</v>
      </c>
      <c r="N221" s="147"/>
      <c r="O221" s="503">
        <f>'SEF-3 p 4 Bands'!AF195</f>
        <v>3528955.1257910077</v>
      </c>
      <c r="P221" s="504">
        <f t="shared" si="168"/>
        <v>-1178457.219100289</v>
      </c>
      <c r="Q221" s="515"/>
      <c r="R221" s="503">
        <f>'SEF-3 p 4 Bands'!P195</f>
        <v>0</v>
      </c>
      <c r="S221" s="504">
        <f t="shared" si="169"/>
        <v>0</v>
      </c>
      <c r="T221" s="503">
        <f t="shared" si="162"/>
        <v>3528955.1257910077</v>
      </c>
      <c r="U221" s="552">
        <f t="shared" si="162"/>
        <v>-1178457.219100289</v>
      </c>
      <c r="V221" s="537">
        <f>'SEF-3 p 5 Interest'!N325+'SEF-3 p 5 Interest'!N326</f>
        <v>10151.040000000001</v>
      </c>
      <c r="W221" s="504">
        <f t="shared" si="170"/>
        <v>47964.280000000006</v>
      </c>
      <c r="X221" s="503">
        <f t="shared" si="163"/>
        <v>10151.040000000001</v>
      </c>
      <c r="Y221" s="541">
        <f t="shared" si="171"/>
        <v>47964.280000000006</v>
      </c>
      <c r="Z221" s="543"/>
      <c r="AA221" s="147"/>
      <c r="AB221" s="479"/>
      <c r="AC221" s="142"/>
    </row>
    <row r="222" spans="1:29" s="46" customFormat="1" ht="12.75" hidden="1" customHeight="1" outlineLevel="1" x14ac:dyDescent="0.2">
      <c r="A222" s="141">
        <v>15</v>
      </c>
      <c r="B222" s="527">
        <v>42522</v>
      </c>
      <c r="C222" s="135"/>
      <c r="D222" s="537">
        <v>92032727.247533947</v>
      </c>
      <c r="E222" s="504">
        <f t="shared" si="164"/>
        <v>612238804.48520362</v>
      </c>
      <c r="F222" s="503">
        <v>88009809.504215002</v>
      </c>
      <c r="G222" s="504">
        <f t="shared" si="165"/>
        <v>609394754.91443002</v>
      </c>
      <c r="H222" s="503">
        <f t="shared" si="160"/>
        <v>4022917.7433189452</v>
      </c>
      <c r="I222" s="504">
        <f t="shared" si="160"/>
        <v>2844049.5707736015</v>
      </c>
      <c r="J222" s="503">
        <v>-1402.3891253210604</v>
      </c>
      <c r="K222" s="504">
        <f t="shared" si="166"/>
        <v>-991.435680371942</v>
      </c>
      <c r="L222" s="503">
        <f t="shared" si="161"/>
        <v>4021515.3541936241</v>
      </c>
      <c r="M222" s="147">
        <f t="shared" si="167"/>
        <v>2843058.1350933346</v>
      </c>
      <c r="N222" s="147"/>
      <c r="O222" s="503">
        <f>'SEF-3 p 4 Bands'!AF196</f>
        <v>4021515.3541936241</v>
      </c>
      <c r="P222" s="504">
        <f t="shared" si="168"/>
        <v>2843058.1350933351</v>
      </c>
      <c r="Q222" s="515"/>
      <c r="R222" s="503">
        <f>'SEF-3 p 4 Bands'!P196</f>
        <v>0</v>
      </c>
      <c r="S222" s="504">
        <f t="shared" si="169"/>
        <v>0</v>
      </c>
      <c r="T222" s="503">
        <f t="shared" si="162"/>
        <v>4021515.3541936241</v>
      </c>
      <c r="U222" s="552">
        <f t="shared" si="162"/>
        <v>2843058.1350933351</v>
      </c>
      <c r="V222" s="537">
        <f>'SEF-3 p 5 Interest'!N327+'SEF-3 p 5 Interest'!N328</f>
        <v>9823.58</v>
      </c>
      <c r="W222" s="504">
        <f t="shared" si="170"/>
        <v>57787.860000000008</v>
      </c>
      <c r="X222" s="503">
        <f t="shared" si="163"/>
        <v>9823.58</v>
      </c>
      <c r="Y222" s="541">
        <f t="shared" si="171"/>
        <v>57787.860000000008</v>
      </c>
      <c r="Z222" s="543"/>
      <c r="AA222" s="147"/>
      <c r="AB222" s="479"/>
      <c r="AC222" s="142"/>
    </row>
    <row r="223" spans="1:29" s="46" customFormat="1" ht="12.75" hidden="1" customHeight="1" outlineLevel="1" x14ac:dyDescent="0.2">
      <c r="A223" s="141">
        <v>15</v>
      </c>
      <c r="B223" s="527">
        <v>42552</v>
      </c>
      <c r="C223" s="540"/>
      <c r="D223" s="537">
        <v>88635581.247533947</v>
      </c>
      <c r="E223" s="504">
        <f t="shared" si="164"/>
        <v>700874385.73273754</v>
      </c>
      <c r="F223" s="503">
        <v>93360634.90625</v>
      </c>
      <c r="G223" s="504">
        <f t="shared" si="165"/>
        <v>702755389.82068002</v>
      </c>
      <c r="H223" s="503">
        <f t="shared" si="160"/>
        <v>-4725053.6587160528</v>
      </c>
      <c r="I223" s="504">
        <f t="shared" si="160"/>
        <v>-1881004.087942481</v>
      </c>
      <c r="J223" s="503">
        <v>1647.1537054283544</v>
      </c>
      <c r="K223" s="504">
        <f t="shared" si="166"/>
        <v>655.71802505641244</v>
      </c>
      <c r="L223" s="503">
        <f t="shared" si="161"/>
        <v>-4723406.5050106244</v>
      </c>
      <c r="M223" s="147">
        <f t="shared" si="167"/>
        <v>-1880348.3699172898</v>
      </c>
      <c r="N223" s="147"/>
      <c r="O223" s="503">
        <f>'SEF-3 p 4 Bands'!AF197</f>
        <v>-4723406.5050106253</v>
      </c>
      <c r="P223" s="504">
        <f t="shared" si="168"/>
        <v>-1880348.3699172903</v>
      </c>
      <c r="Q223" s="515"/>
      <c r="R223" s="503">
        <f>'SEF-3 p 4 Bands'!P197</f>
        <v>0</v>
      </c>
      <c r="S223" s="504">
        <f t="shared" si="169"/>
        <v>0</v>
      </c>
      <c r="T223" s="503">
        <f t="shared" si="162"/>
        <v>-4723406.5050106253</v>
      </c>
      <c r="U223" s="552">
        <f t="shared" si="162"/>
        <v>-1880348.3699172903</v>
      </c>
      <c r="V223" s="537">
        <f>'SEF-3 p 5 Interest'!N329+'SEF-3 p 5 Interest'!N330</f>
        <v>10268.39</v>
      </c>
      <c r="W223" s="504">
        <f t="shared" si="170"/>
        <v>68056.25</v>
      </c>
      <c r="X223" s="503">
        <f t="shared" si="163"/>
        <v>10268.39</v>
      </c>
      <c r="Y223" s="541">
        <f t="shared" si="171"/>
        <v>68056.25</v>
      </c>
      <c r="Z223" s="543"/>
      <c r="AA223" s="147"/>
      <c r="AB223" s="479"/>
      <c r="AC223" s="142"/>
    </row>
    <row r="224" spans="1:29" s="46" customFormat="1" ht="12.75" hidden="1" customHeight="1" outlineLevel="1" x14ac:dyDescent="0.2">
      <c r="A224" s="141">
        <v>15</v>
      </c>
      <c r="B224" s="527">
        <v>42583</v>
      </c>
      <c r="C224" s="540"/>
      <c r="D224" s="537">
        <v>92024442.247533947</v>
      </c>
      <c r="E224" s="504">
        <f t="shared" si="164"/>
        <v>792898827.98027146</v>
      </c>
      <c r="F224" s="503">
        <v>93864367.235747993</v>
      </c>
      <c r="G224" s="504">
        <f t="shared" si="165"/>
        <v>796619757.05642796</v>
      </c>
      <c r="H224" s="537">
        <f t="shared" si="160"/>
        <v>-1839924.9882140458</v>
      </c>
      <c r="I224" s="541">
        <f t="shared" si="160"/>
        <v>-3720929.076156497</v>
      </c>
      <c r="J224" s="537">
        <v>641.39785089157522</v>
      </c>
      <c r="K224" s="504">
        <f t="shared" si="166"/>
        <v>1297.1158759479877</v>
      </c>
      <c r="L224" s="537">
        <f t="shared" si="161"/>
        <v>-1839283.5903631542</v>
      </c>
      <c r="M224" s="147">
        <f t="shared" si="167"/>
        <v>-3719631.960280444</v>
      </c>
      <c r="N224" s="479"/>
      <c r="O224" s="503">
        <f>'SEF-3 p 4 Bands'!AF198</f>
        <v>-1839283.5903631542</v>
      </c>
      <c r="P224" s="504">
        <f t="shared" si="168"/>
        <v>-3719631.9602804445</v>
      </c>
      <c r="Q224" s="515"/>
      <c r="R224" s="503">
        <f>'SEF-3 p 4 Bands'!P198</f>
        <v>0</v>
      </c>
      <c r="S224" s="504">
        <f t="shared" si="169"/>
        <v>0</v>
      </c>
      <c r="T224" s="503">
        <f t="shared" si="162"/>
        <v>-1839283.5903631542</v>
      </c>
      <c r="U224" s="552">
        <f t="shared" si="162"/>
        <v>-3719631.9602804445</v>
      </c>
      <c r="V224" s="537">
        <f>'SEF-3 p 5 Interest'!N331+'SEF-3 p 5 Interest'!N332</f>
        <v>10268.39</v>
      </c>
      <c r="W224" s="504">
        <f t="shared" si="170"/>
        <v>78324.639999999999</v>
      </c>
      <c r="X224" s="503">
        <f t="shared" si="163"/>
        <v>10268.39</v>
      </c>
      <c r="Y224" s="541">
        <f>X224+Y223</f>
        <v>78324.639999999999</v>
      </c>
      <c r="Z224" s="543"/>
      <c r="AA224" s="147"/>
      <c r="AB224" s="479"/>
      <c r="AC224" s="142"/>
    </row>
    <row r="225" spans="1:29" s="46" customFormat="1" ht="13.7" hidden="1" customHeight="1" outlineLevel="1" x14ac:dyDescent="0.2">
      <c r="A225" s="141">
        <v>15</v>
      </c>
      <c r="B225" s="527">
        <v>42614</v>
      </c>
      <c r="C225" s="540"/>
      <c r="D225" s="537">
        <v>91175073.247533947</v>
      </c>
      <c r="E225" s="504">
        <f t="shared" si="164"/>
        <v>884073901.22780538</v>
      </c>
      <c r="F225" s="503">
        <v>87819421.120335996</v>
      </c>
      <c r="G225" s="504">
        <f t="shared" si="165"/>
        <v>884439178.17676401</v>
      </c>
      <c r="H225" s="537">
        <f t="shared" si="160"/>
        <v>3355652.1271979511</v>
      </c>
      <c r="I225" s="541">
        <f t="shared" si="160"/>
        <v>-365276.94895863533</v>
      </c>
      <c r="J225" s="537">
        <v>-1169.7803315413184</v>
      </c>
      <c r="K225" s="504">
        <f t="shared" si="166"/>
        <v>127.33554440666921</v>
      </c>
      <c r="L225" s="537">
        <f t="shared" si="161"/>
        <v>3354482.3468664098</v>
      </c>
      <c r="M225" s="147">
        <f t="shared" si="167"/>
        <v>-365149.61341403425</v>
      </c>
      <c r="N225" s="479"/>
      <c r="O225" s="503">
        <f>'SEF-3 p 4 Bands'!AF199</f>
        <v>3354482.3468664102</v>
      </c>
      <c r="P225" s="504">
        <f t="shared" si="168"/>
        <v>-365149.61341403425</v>
      </c>
      <c r="Q225" s="515"/>
      <c r="R225" s="503">
        <f>'SEF-3 p 4 Bands'!P199</f>
        <v>0</v>
      </c>
      <c r="S225" s="504">
        <f t="shared" si="169"/>
        <v>0</v>
      </c>
      <c r="T225" s="503">
        <f t="shared" si="162"/>
        <v>3354482.3468664102</v>
      </c>
      <c r="U225" s="552">
        <f t="shared" si="162"/>
        <v>-365149.61341403425</v>
      </c>
      <c r="V225" s="537">
        <f>'SEF-3 p 5 Interest'!N333+'SEF-3 p 5 Interest'!N334</f>
        <v>9937.15</v>
      </c>
      <c r="W225" s="504">
        <f t="shared" si="170"/>
        <v>88261.79</v>
      </c>
      <c r="X225" s="503">
        <f t="shared" si="163"/>
        <v>9937.15</v>
      </c>
      <c r="Y225" s="541">
        <f>X225+Y224</f>
        <v>88261.79</v>
      </c>
      <c r="Z225" s="543"/>
      <c r="AA225" s="147"/>
      <c r="AB225" s="479"/>
      <c r="AC225" s="142"/>
    </row>
    <row r="226" spans="1:29" s="46" customFormat="1" ht="12.6" hidden="1" customHeight="1" outlineLevel="1" x14ac:dyDescent="0.2">
      <c r="A226" s="141">
        <v>15</v>
      </c>
      <c r="B226" s="527">
        <v>42644</v>
      </c>
      <c r="C226" s="540"/>
      <c r="D226" s="537">
        <v>99767106.247533947</v>
      </c>
      <c r="E226" s="504">
        <f t="shared" si="164"/>
        <v>983841007.47533929</v>
      </c>
      <c r="F226" s="503">
        <v>98497101.194906995</v>
      </c>
      <c r="G226" s="504">
        <f t="shared" si="165"/>
        <v>982936279.37167096</v>
      </c>
      <c r="H226" s="537">
        <f t="shared" si="160"/>
        <v>1270005.0526269525</v>
      </c>
      <c r="I226" s="541">
        <f t="shared" si="160"/>
        <v>904728.1036683321</v>
      </c>
      <c r="J226" s="537">
        <v>-442.72376134572551</v>
      </c>
      <c r="K226" s="504">
        <f t="shared" si="166"/>
        <v>-315.38821693905629</v>
      </c>
      <c r="L226" s="537">
        <f t="shared" si="161"/>
        <v>1269562.3288656068</v>
      </c>
      <c r="M226" s="147">
        <f t="shared" si="167"/>
        <v>904412.71545157256</v>
      </c>
      <c r="N226" s="479"/>
      <c r="O226" s="503">
        <f>'SEF-3 p 4 Bands'!AF200</f>
        <v>1269562.3288656063</v>
      </c>
      <c r="P226" s="504">
        <f t="shared" si="168"/>
        <v>904412.71545157209</v>
      </c>
      <c r="Q226" s="515"/>
      <c r="R226" s="503">
        <f>'SEF-3 p 4 Bands'!P200</f>
        <v>0</v>
      </c>
      <c r="S226" s="504">
        <f t="shared" si="169"/>
        <v>0</v>
      </c>
      <c r="T226" s="503">
        <f t="shared" si="162"/>
        <v>1269562.3288656063</v>
      </c>
      <c r="U226" s="552">
        <f t="shared" si="162"/>
        <v>904412.71545157209</v>
      </c>
      <c r="V226" s="537">
        <f>'SEF-3 p 5 Interest'!N335+'SEF-3 p 5 Interest'!N336</f>
        <v>10268.39</v>
      </c>
      <c r="W226" s="504">
        <f t="shared" si="170"/>
        <v>98530.18</v>
      </c>
      <c r="X226" s="503">
        <f t="shared" si="163"/>
        <v>10268.39</v>
      </c>
      <c r="Y226" s="541">
        <f>X226+Y225</f>
        <v>98530.18</v>
      </c>
      <c r="Z226" s="543"/>
      <c r="AA226" s="147"/>
      <c r="AB226" s="479"/>
      <c r="AC226" s="142"/>
    </row>
    <row r="227" spans="1:29" s="46" customFormat="1" ht="12.6" hidden="1" customHeight="1" outlineLevel="1" x14ac:dyDescent="0.2">
      <c r="A227" s="141">
        <v>15</v>
      </c>
      <c r="B227" s="527">
        <v>42675</v>
      </c>
      <c r="C227" s="540"/>
      <c r="D227" s="537">
        <v>108304361.24753395</v>
      </c>
      <c r="E227" s="504">
        <f t="shared" si="164"/>
        <v>1092145368.7228732</v>
      </c>
      <c r="F227" s="503">
        <v>100898060.82451299</v>
      </c>
      <c r="G227" s="504">
        <f t="shared" si="165"/>
        <v>1083834340.1961839</v>
      </c>
      <c r="H227" s="537">
        <f t="shared" si="160"/>
        <v>7406300.4230209589</v>
      </c>
      <c r="I227" s="541">
        <f t="shared" si="160"/>
        <v>8311028.526689291</v>
      </c>
      <c r="J227" s="537">
        <v>-2581.8363274652511</v>
      </c>
      <c r="K227" s="504">
        <f t="shared" si="166"/>
        <v>-2897.2245444043074</v>
      </c>
      <c r="L227" s="537">
        <f t="shared" si="161"/>
        <v>7403718.5866934936</v>
      </c>
      <c r="M227" s="147">
        <f t="shared" si="167"/>
        <v>8308131.3021450657</v>
      </c>
      <c r="N227" s="479"/>
      <c r="O227" s="503">
        <f>'SEF-3 p 4 Bands'!AF201</f>
        <v>7403718.5866934955</v>
      </c>
      <c r="P227" s="504">
        <f t="shared" si="168"/>
        <v>8308131.3021450676</v>
      </c>
      <c r="Q227" s="515"/>
      <c r="R227" s="503">
        <f>'SEF-3 p 4 Bands'!P201</f>
        <v>0</v>
      </c>
      <c r="S227" s="504">
        <f t="shared" si="169"/>
        <v>0</v>
      </c>
      <c r="T227" s="503">
        <f t="shared" si="162"/>
        <v>7403718.5866934955</v>
      </c>
      <c r="U227" s="552">
        <f t="shared" si="162"/>
        <v>8308131.3021450676</v>
      </c>
      <c r="V227" s="537">
        <f>'SEF-3 p 5 Interest'!N337+'SEF-3 p 5 Interest'!N338</f>
        <v>9937.15</v>
      </c>
      <c r="W227" s="504">
        <f t="shared" si="170"/>
        <v>108467.32999999999</v>
      </c>
      <c r="X227" s="503">
        <f t="shared" si="163"/>
        <v>9937.15</v>
      </c>
      <c r="Y227" s="541">
        <f>X227+Y226</f>
        <v>108467.32999999999</v>
      </c>
      <c r="Z227" s="543"/>
      <c r="AA227" s="147"/>
      <c r="AB227" s="479"/>
      <c r="AC227" s="142"/>
    </row>
    <row r="228" spans="1:29" s="46" customFormat="1" ht="13.7" hidden="1" customHeight="1" outlineLevel="1" x14ac:dyDescent="0.2">
      <c r="A228" s="141">
        <v>15</v>
      </c>
      <c r="B228" s="527">
        <v>42705</v>
      </c>
      <c r="C228" s="540"/>
      <c r="D228" s="544">
        <v>128451174.24753395</v>
      </c>
      <c r="E228" s="508">
        <f t="shared" si="164"/>
        <v>1220596542.9704072</v>
      </c>
      <c r="F228" s="507">
        <v>134703102.95036802</v>
      </c>
      <c r="G228" s="508">
        <f t="shared" si="165"/>
        <v>1218537443.1465518</v>
      </c>
      <c r="H228" s="544">
        <f t="shared" si="160"/>
        <v>-6251928.7028340697</v>
      </c>
      <c r="I228" s="526">
        <f t="shared" si="160"/>
        <v>2059099.8238554001</v>
      </c>
      <c r="J228" s="544">
        <v>2179.4223458077759</v>
      </c>
      <c r="K228" s="508">
        <f t="shared" si="166"/>
        <v>-717.80219859653153</v>
      </c>
      <c r="L228" s="544">
        <f t="shared" si="161"/>
        <v>-6249749.280488262</v>
      </c>
      <c r="M228" s="509">
        <f t="shared" si="167"/>
        <v>2058382.0216568038</v>
      </c>
      <c r="N228" s="528"/>
      <c r="O228" s="507">
        <f>'SEF-3 p 4 Bands'!AF202</f>
        <v>-6249749.2804882638</v>
      </c>
      <c r="P228" s="508">
        <f t="shared" si="168"/>
        <v>2058382.0216568038</v>
      </c>
      <c r="Q228" s="510"/>
      <c r="R228" s="507">
        <f>'SEF-3 p 4 Bands'!P202</f>
        <v>0</v>
      </c>
      <c r="S228" s="508">
        <f t="shared" si="169"/>
        <v>0</v>
      </c>
      <c r="T228" s="507">
        <f t="shared" si="162"/>
        <v>-6249749.2804882638</v>
      </c>
      <c r="U228" s="554">
        <f t="shared" si="162"/>
        <v>2058382.0216568038</v>
      </c>
      <c r="V228" s="544">
        <f>'SEF-3 p 5 Interest'!N339+'SEF-3 p 5 Interest'!N340</f>
        <v>10268.39</v>
      </c>
      <c r="W228" s="508">
        <f t="shared" si="170"/>
        <v>118735.71999999999</v>
      </c>
      <c r="X228" s="507">
        <f t="shared" si="163"/>
        <v>10268.39</v>
      </c>
      <c r="Y228" s="526">
        <f>X228+Y227</f>
        <v>118735.71999999999</v>
      </c>
      <c r="Z228" s="543"/>
      <c r="AA228" s="147"/>
      <c r="AB228" s="479"/>
      <c r="AC228" s="142"/>
    </row>
    <row r="229" spans="1:29" s="46" customFormat="1" ht="13.7" hidden="1" customHeight="1" outlineLevel="1" x14ac:dyDescent="0.2">
      <c r="A229" s="141"/>
      <c r="B229" s="527"/>
      <c r="C229" s="540"/>
      <c r="D229" s="479"/>
      <c r="E229" s="147"/>
      <c r="F229" s="147"/>
      <c r="G229" s="147"/>
      <c r="H229" s="479"/>
      <c r="I229" s="479"/>
      <c r="J229" s="479"/>
      <c r="K229" s="147"/>
      <c r="L229" s="479"/>
      <c r="M229" s="147"/>
      <c r="N229" s="479"/>
      <c r="O229" s="147"/>
      <c r="P229" s="147"/>
      <c r="Q229" s="515"/>
      <c r="R229" s="147"/>
      <c r="S229" s="147"/>
      <c r="T229" s="147"/>
      <c r="U229" s="553"/>
      <c r="V229" s="479"/>
      <c r="W229" s="147"/>
      <c r="X229" s="147"/>
      <c r="Y229" s="479"/>
      <c r="Z229" s="543"/>
      <c r="AA229" s="147"/>
      <c r="AB229" s="479"/>
      <c r="AC229" s="142"/>
    </row>
    <row r="230" spans="1:29" s="46" customFormat="1" ht="13.7" hidden="1" customHeight="1" outlineLevel="1" x14ac:dyDescent="0.2">
      <c r="A230" s="545" t="s">
        <v>149</v>
      </c>
      <c r="B230" s="527"/>
      <c r="C230" s="540"/>
      <c r="D230" s="479"/>
      <c r="E230" s="147">
        <f>E215+E228</f>
        <v>17356573460.913258</v>
      </c>
      <c r="F230" s="147"/>
      <c r="G230" s="147">
        <f>G215+G228</f>
        <v>17342381661.364254</v>
      </c>
      <c r="H230" s="479"/>
      <c r="I230" s="479">
        <f>I215+I228</f>
        <v>14191799.54900527</v>
      </c>
      <c r="J230" s="479"/>
      <c r="K230" s="147">
        <f>K215+K228</f>
        <v>-17346.324846068492</v>
      </c>
      <c r="L230" s="479"/>
      <c r="M230" s="147"/>
      <c r="N230" s="479">
        <f>N215+M228</f>
        <v>14174451.759742428</v>
      </c>
      <c r="O230" s="147"/>
      <c r="P230" s="147">
        <f>P215+P228</f>
        <v>10720108.059866574</v>
      </c>
      <c r="Q230" s="515"/>
      <c r="R230" s="147"/>
      <c r="S230" s="147">
        <f>S215+S228</f>
        <v>3454343.6642930694</v>
      </c>
      <c r="T230" s="147"/>
      <c r="U230" s="553">
        <f>U215+U228</f>
        <v>14174451.724159647</v>
      </c>
      <c r="V230" s="479"/>
      <c r="W230" s="147">
        <f>W215+W228</f>
        <v>989039.20000000019</v>
      </c>
      <c r="X230" s="147"/>
      <c r="Y230" s="479">
        <f>Y215+Y228</f>
        <v>4443383.8642930668</v>
      </c>
      <c r="Z230" s="543"/>
      <c r="AA230" s="147"/>
      <c r="AB230" s="479"/>
      <c r="AC230" s="142"/>
    </row>
    <row r="231" spans="1:29" s="46" customFormat="1" ht="13.7" hidden="1" customHeight="1" outlineLevel="1" x14ac:dyDescent="0.2">
      <c r="A231" s="141"/>
      <c r="B231" s="527"/>
      <c r="C231" s="540"/>
      <c r="D231" s="479"/>
      <c r="E231" s="147"/>
      <c r="F231" s="147"/>
      <c r="G231" s="147"/>
      <c r="H231" s="479"/>
      <c r="I231" s="479"/>
      <c r="J231" s="479"/>
      <c r="K231" s="147"/>
      <c r="L231" s="479"/>
      <c r="M231" s="147"/>
      <c r="N231" s="479"/>
      <c r="O231" s="147"/>
      <c r="P231" s="147"/>
      <c r="Q231" s="515"/>
      <c r="R231" s="147"/>
      <c r="S231" s="147"/>
      <c r="T231" s="147"/>
      <c r="U231" s="553"/>
      <c r="V231" s="479"/>
      <c r="W231" s="147"/>
      <c r="X231" s="147"/>
      <c r="Y231" s="479"/>
      <c r="Z231" s="543"/>
      <c r="AA231" s="147"/>
      <c r="AB231" s="479"/>
      <c r="AC231" s="142"/>
    </row>
    <row r="232" spans="1:29" s="46" customFormat="1" ht="12.75" hidden="1" customHeight="1" outlineLevel="1" x14ac:dyDescent="0.2">
      <c r="A232" s="141">
        <v>16</v>
      </c>
      <c r="B232" s="527">
        <v>42736</v>
      </c>
      <c r="C232" s="540" t="s">
        <v>142</v>
      </c>
      <c r="D232" s="534">
        <v>87428880</v>
      </c>
      <c r="E232" s="518">
        <f>D232</f>
        <v>87428880</v>
      </c>
      <c r="F232" s="556">
        <v>77313609.731105998</v>
      </c>
      <c r="G232" s="518">
        <f>F232</f>
        <v>77313609.731105998</v>
      </c>
      <c r="H232" s="534">
        <f t="shared" ref="H232:I243" si="172">D232-F232</f>
        <v>10115270.268894002</v>
      </c>
      <c r="I232" s="535">
        <f t="shared" si="172"/>
        <v>10115270.268894002</v>
      </c>
      <c r="J232" s="534">
        <v>-3526.1832157373428</v>
      </c>
      <c r="K232" s="518">
        <f>J232</f>
        <v>-3526.1832157373428</v>
      </c>
      <c r="L232" s="534">
        <f t="shared" ref="L232:L243" si="173">H232+J232</f>
        <v>10111744.085678264</v>
      </c>
      <c r="M232" s="539">
        <f>L232</f>
        <v>10111744.085678264</v>
      </c>
      <c r="N232" s="535"/>
      <c r="O232" s="556">
        <f>'SEF-3 p 4 Bands'!AF204</f>
        <v>10111744.085678264</v>
      </c>
      <c r="P232" s="518">
        <f>O232</f>
        <v>10111744.085678264</v>
      </c>
      <c r="Q232" s="515"/>
      <c r="R232" s="556">
        <f>'SEF-3 p 4 Bands'!P204</f>
        <v>0</v>
      </c>
      <c r="S232" s="518">
        <f>R232</f>
        <v>0</v>
      </c>
      <c r="T232" s="556">
        <f t="shared" ref="T232:U243" si="174">O232+R232</f>
        <v>10111744.085678264</v>
      </c>
      <c r="U232" s="549">
        <f t="shared" si="174"/>
        <v>10111744.085678264</v>
      </c>
      <c r="V232" s="534">
        <f>'SEF-3 p 5 Interest'!N341+'SEF-3 p 5 Interest'!N342</f>
        <v>10268.39</v>
      </c>
      <c r="W232" s="518">
        <f>V232</f>
        <v>10268.39</v>
      </c>
      <c r="X232" s="556">
        <f t="shared" ref="X232:X243" si="175">R232+V232</f>
        <v>10268.39</v>
      </c>
      <c r="Y232" s="535">
        <f>X232</f>
        <v>10268.39</v>
      </c>
      <c r="Z232" s="543"/>
      <c r="AA232" s="147"/>
      <c r="AB232" s="479"/>
      <c r="AC232" s="142"/>
    </row>
    <row r="233" spans="1:29" s="46" customFormat="1" ht="12.75" hidden="1" customHeight="1" outlineLevel="1" x14ac:dyDescent="0.2">
      <c r="A233" s="141">
        <v>16</v>
      </c>
      <c r="B233" s="527">
        <v>42767</v>
      </c>
      <c r="C233" s="540"/>
      <c r="D233" s="537">
        <v>65492956</v>
      </c>
      <c r="E233" s="504">
        <f t="shared" ref="E233:E243" si="176">E232+D233</f>
        <v>152921836</v>
      </c>
      <c r="F233" s="503">
        <v>64896142.455332994</v>
      </c>
      <c r="G233" s="504">
        <f t="shared" ref="G233:G243" si="177">G232+F233</f>
        <v>142209752.18643898</v>
      </c>
      <c r="H233" s="537">
        <f t="shared" si="172"/>
        <v>596813.54466700554</v>
      </c>
      <c r="I233" s="541">
        <f t="shared" si="172"/>
        <v>10712083.813561022</v>
      </c>
      <c r="J233" s="537">
        <v>-208.04920167091768</v>
      </c>
      <c r="K233" s="504">
        <f t="shared" ref="K233:K243" si="178">K232+J233</f>
        <v>-3734.2324174082605</v>
      </c>
      <c r="L233" s="537">
        <f t="shared" si="173"/>
        <v>596605.49546533462</v>
      </c>
      <c r="M233" s="147">
        <f t="shared" ref="M233:M243" si="179">M232+L233</f>
        <v>10708349.581143599</v>
      </c>
      <c r="N233" s="541"/>
      <c r="O233" s="503">
        <f>'SEF-3 p 4 Bands'!AF205</f>
        <v>596605.4954653345</v>
      </c>
      <c r="P233" s="504">
        <f t="shared" ref="P233:P243" si="180">P232+O233</f>
        <v>10708349.581143599</v>
      </c>
      <c r="Q233" s="515"/>
      <c r="R233" s="503">
        <f>'SEF-3 p 4 Bands'!P205</f>
        <v>0</v>
      </c>
      <c r="S233" s="504">
        <f t="shared" ref="S233:S243" si="181">R233+S232</f>
        <v>0</v>
      </c>
      <c r="T233" s="503">
        <f t="shared" si="174"/>
        <v>596605.4954653345</v>
      </c>
      <c r="U233" s="552">
        <f t="shared" si="174"/>
        <v>10708349.581143599</v>
      </c>
      <c r="V233" s="537">
        <f>'SEF-3 p 5 Interest'!N343+'SEF-3 p 5 Interest'!N344</f>
        <v>9274.68</v>
      </c>
      <c r="W233" s="504">
        <f t="shared" ref="W233:W243" si="182">W232+V233</f>
        <v>19543.07</v>
      </c>
      <c r="X233" s="503">
        <f t="shared" si="175"/>
        <v>9274.68</v>
      </c>
      <c r="Y233" s="541">
        <f t="shared" ref="Y233:Y238" si="183">X233+Y232</f>
        <v>19543.07</v>
      </c>
      <c r="Z233" s="543"/>
      <c r="AA233" s="147"/>
      <c r="AB233" s="479"/>
      <c r="AC233" s="142"/>
    </row>
    <row r="234" spans="1:29" s="46" customFormat="1" ht="12.75" hidden="1" customHeight="1" outlineLevel="1" x14ac:dyDescent="0.2">
      <c r="A234" s="141">
        <v>16</v>
      </c>
      <c r="B234" s="527">
        <v>42795</v>
      </c>
      <c r="C234" s="540"/>
      <c r="D234" s="503">
        <v>64182639</v>
      </c>
      <c r="E234" s="504">
        <f t="shared" si="176"/>
        <v>217104475</v>
      </c>
      <c r="F234" s="147">
        <v>64917278.194544993</v>
      </c>
      <c r="G234" s="504">
        <f t="shared" si="177"/>
        <v>207127030.38098398</v>
      </c>
      <c r="H234" s="479">
        <f t="shared" si="172"/>
        <v>-734639.19454499334</v>
      </c>
      <c r="I234" s="147">
        <f t="shared" si="172"/>
        <v>9977444.6190160215</v>
      </c>
      <c r="J234" s="503">
        <v>256.09522321843542</v>
      </c>
      <c r="K234" s="147">
        <f t="shared" si="178"/>
        <v>-3478.1371941898251</v>
      </c>
      <c r="L234" s="503">
        <f t="shared" si="173"/>
        <v>-734383.09932177491</v>
      </c>
      <c r="M234" s="147">
        <f t="shared" si="179"/>
        <v>9973966.4818218239</v>
      </c>
      <c r="N234" s="147"/>
      <c r="O234" s="503">
        <f>'SEF-3 p 4 Bands'!AF206</f>
        <v>-734383.09932177514</v>
      </c>
      <c r="P234" s="147">
        <f t="shared" si="180"/>
        <v>9973966.4818218239</v>
      </c>
      <c r="Q234" s="515"/>
      <c r="R234" s="503">
        <f>'SEF-3 p 4 Bands'!P206</f>
        <v>0</v>
      </c>
      <c r="S234" s="147">
        <f t="shared" si="181"/>
        <v>0</v>
      </c>
      <c r="T234" s="503">
        <f t="shared" si="174"/>
        <v>-734383.09932177514</v>
      </c>
      <c r="U234" s="553">
        <f t="shared" si="174"/>
        <v>9973966.4818218239</v>
      </c>
      <c r="V234" s="537">
        <f>'SEF-3 p 5 Interest'!N345+'SEF-3 p 5 Interest'!N346</f>
        <v>10268.39</v>
      </c>
      <c r="W234" s="147">
        <f t="shared" si="182"/>
        <v>29811.46</v>
      </c>
      <c r="X234" s="503">
        <f t="shared" si="175"/>
        <v>10268.39</v>
      </c>
      <c r="Y234" s="504">
        <f t="shared" si="183"/>
        <v>29811.46</v>
      </c>
      <c r="Z234" s="543"/>
      <c r="AA234" s="147"/>
      <c r="AB234" s="479"/>
      <c r="AC234" s="142"/>
    </row>
    <row r="235" spans="1:29" s="46" customFormat="1" ht="12.75" hidden="1" customHeight="1" outlineLevel="1" x14ac:dyDescent="0.2">
      <c r="A235" s="141">
        <v>16</v>
      </c>
      <c r="B235" s="527">
        <v>42826</v>
      </c>
      <c r="C235" s="540"/>
      <c r="D235" s="503">
        <v>53202466</v>
      </c>
      <c r="E235" s="504">
        <f t="shared" si="176"/>
        <v>270306941</v>
      </c>
      <c r="F235" s="147">
        <v>55114449.427169994</v>
      </c>
      <c r="G235" s="504">
        <f t="shared" si="177"/>
        <v>262241479.80815399</v>
      </c>
      <c r="H235" s="537">
        <f t="shared" si="172"/>
        <v>-1911983.4271699935</v>
      </c>
      <c r="I235" s="541">
        <f t="shared" si="172"/>
        <v>8065461.1918460131</v>
      </c>
      <c r="J235" s="537">
        <v>666.51742271147668</v>
      </c>
      <c r="K235" s="504">
        <f t="shared" si="178"/>
        <v>-2811.6197714783484</v>
      </c>
      <c r="L235" s="537">
        <f t="shared" si="173"/>
        <v>-1911316.909747282</v>
      </c>
      <c r="M235" s="147">
        <f t="shared" si="179"/>
        <v>8062649.5720745418</v>
      </c>
      <c r="N235" s="479"/>
      <c r="O235" s="503">
        <f>'SEF-3 p 4 Bands'!AF207</f>
        <v>-1911316.9097472802</v>
      </c>
      <c r="P235" s="504">
        <f t="shared" si="180"/>
        <v>8062649.5720745437</v>
      </c>
      <c r="Q235" s="515"/>
      <c r="R235" s="503">
        <f>'SEF-3 p 4 Bands'!P207</f>
        <v>0</v>
      </c>
      <c r="S235" s="504">
        <f t="shared" si="181"/>
        <v>0</v>
      </c>
      <c r="T235" s="503">
        <f t="shared" si="174"/>
        <v>-1911316.9097472802</v>
      </c>
      <c r="U235" s="552">
        <f t="shared" si="174"/>
        <v>8062649.5720745437</v>
      </c>
      <c r="V235" s="537">
        <f>'SEF-3 p 5 Interest'!N347+'SEF-3 p 5 Interest'!N348</f>
        <v>10533.380000000001</v>
      </c>
      <c r="W235" s="504">
        <f t="shared" si="182"/>
        <v>40344.839999999997</v>
      </c>
      <c r="X235" s="503">
        <f t="shared" si="175"/>
        <v>10533.380000000001</v>
      </c>
      <c r="Y235" s="541">
        <f t="shared" si="183"/>
        <v>40344.839999999997</v>
      </c>
      <c r="Z235" s="543"/>
      <c r="AA235" s="147"/>
      <c r="AB235" s="479"/>
      <c r="AC235" s="142"/>
    </row>
    <row r="236" spans="1:29" s="46" customFormat="1" ht="15" hidden="1" customHeight="1" outlineLevel="1" x14ac:dyDescent="0.2">
      <c r="A236" s="141">
        <v>16</v>
      </c>
      <c r="B236" s="527">
        <v>42856</v>
      </c>
      <c r="C236" s="540"/>
      <c r="D236" s="503">
        <v>53375282</v>
      </c>
      <c r="E236" s="504">
        <f t="shared" si="176"/>
        <v>323682223</v>
      </c>
      <c r="F236" s="503">
        <v>51642022.473971993</v>
      </c>
      <c r="G236" s="504">
        <f t="shared" si="177"/>
        <v>313883502.28212595</v>
      </c>
      <c r="H236" s="503">
        <f t="shared" si="172"/>
        <v>1733259.5260280073</v>
      </c>
      <c r="I236" s="504">
        <f t="shared" si="172"/>
        <v>9798720.7178740501</v>
      </c>
      <c r="J236" s="503">
        <v>-604.21427077334374</v>
      </c>
      <c r="K236" s="504">
        <f t="shared" si="178"/>
        <v>-3415.8340422516922</v>
      </c>
      <c r="L236" s="503">
        <f t="shared" si="173"/>
        <v>1732655.3117572339</v>
      </c>
      <c r="M236" s="147">
        <f t="shared" si="179"/>
        <v>9795304.8838317767</v>
      </c>
      <c r="N236" s="147"/>
      <c r="O236" s="503">
        <f>'SEF-3 p 4 Bands'!AF208</f>
        <v>1732655.311757233</v>
      </c>
      <c r="P236" s="504">
        <f t="shared" si="180"/>
        <v>9795304.8838317767</v>
      </c>
      <c r="Q236" s="515"/>
      <c r="R236" s="503">
        <f>'SEF-3 p 4 Bands'!P208</f>
        <v>0</v>
      </c>
      <c r="S236" s="504">
        <f t="shared" si="181"/>
        <v>0</v>
      </c>
      <c r="T236" s="503">
        <f t="shared" si="174"/>
        <v>1732655.311757233</v>
      </c>
      <c r="U236" s="552">
        <f t="shared" si="174"/>
        <v>9795304.8838317767</v>
      </c>
      <c r="V236" s="537">
        <f>'SEF-3 p 5 Interest'!N349+'SEF-3 p 5 Interest'!N350</f>
        <v>10884.49</v>
      </c>
      <c r="W236" s="504">
        <f t="shared" si="182"/>
        <v>51229.329999999994</v>
      </c>
      <c r="X236" s="503">
        <f t="shared" si="175"/>
        <v>10884.49</v>
      </c>
      <c r="Y236" s="541">
        <f t="shared" si="183"/>
        <v>51229.329999999994</v>
      </c>
      <c r="Z236" s="543"/>
      <c r="AA236" s="147"/>
      <c r="AB236" s="479"/>
      <c r="AC236" s="142"/>
    </row>
    <row r="237" spans="1:29" s="46" customFormat="1" ht="12.75" hidden="1" customHeight="1" outlineLevel="1" x14ac:dyDescent="0.2">
      <c r="A237" s="141">
        <v>16</v>
      </c>
      <c r="B237" s="527">
        <v>42887</v>
      </c>
      <c r="C237" s="135"/>
      <c r="D237" s="537">
        <v>48255405</v>
      </c>
      <c r="E237" s="504">
        <f t="shared" si="176"/>
        <v>371937628</v>
      </c>
      <c r="F237" s="503">
        <v>49381093.139174998</v>
      </c>
      <c r="G237" s="504">
        <f t="shared" si="177"/>
        <v>363264595.42130095</v>
      </c>
      <c r="H237" s="503">
        <f t="shared" si="172"/>
        <v>-1125688.1391749978</v>
      </c>
      <c r="I237" s="504">
        <f t="shared" si="172"/>
        <v>8673032.5786990523</v>
      </c>
      <c r="J237" s="503">
        <v>392.41488531650975</v>
      </c>
      <c r="K237" s="504">
        <f t="shared" si="178"/>
        <v>-3023.4191569351824</v>
      </c>
      <c r="L237" s="503">
        <f t="shared" si="173"/>
        <v>-1125295.7242896813</v>
      </c>
      <c r="M237" s="147">
        <f t="shared" si="179"/>
        <v>8670009.1595420949</v>
      </c>
      <c r="N237" s="147"/>
      <c r="O237" s="503">
        <f>'SEF-3 p 4 Bands'!AF209</f>
        <v>-1125295.7242896818</v>
      </c>
      <c r="P237" s="504">
        <f t="shared" si="180"/>
        <v>8670009.1595420949</v>
      </c>
      <c r="Q237" s="515"/>
      <c r="R237" s="503">
        <f>'SEF-3 p 4 Bands'!P209</f>
        <v>0</v>
      </c>
      <c r="S237" s="504">
        <f t="shared" si="181"/>
        <v>0</v>
      </c>
      <c r="T237" s="503">
        <f t="shared" si="174"/>
        <v>-1125295.7242896818</v>
      </c>
      <c r="U237" s="552">
        <f t="shared" si="174"/>
        <v>8670009.1595420949</v>
      </c>
      <c r="V237" s="537">
        <f>'SEF-3 p 5 Interest'!N351+'SEF-3 p 5 Interest'!N352</f>
        <v>10533.380000000001</v>
      </c>
      <c r="W237" s="504">
        <f t="shared" si="182"/>
        <v>61762.709999999992</v>
      </c>
      <c r="X237" s="503">
        <f t="shared" si="175"/>
        <v>10533.380000000001</v>
      </c>
      <c r="Y237" s="541">
        <f t="shared" si="183"/>
        <v>61762.709999999992</v>
      </c>
      <c r="Z237" s="543"/>
      <c r="AA237" s="147"/>
      <c r="AB237" s="479"/>
      <c r="AC237" s="142"/>
    </row>
    <row r="238" spans="1:29" s="46" customFormat="1" ht="12.75" hidden="1" customHeight="1" outlineLevel="1" x14ac:dyDescent="0.2">
      <c r="A238" s="141">
        <v>16</v>
      </c>
      <c r="B238" s="527">
        <v>42917</v>
      </c>
      <c r="C238" s="540"/>
      <c r="D238" s="537">
        <v>49053010</v>
      </c>
      <c r="E238" s="504">
        <f t="shared" si="176"/>
        <v>420990638</v>
      </c>
      <c r="F238" s="503">
        <v>52040713.688774996</v>
      </c>
      <c r="G238" s="504">
        <f t="shared" si="177"/>
        <v>415305309.11007595</v>
      </c>
      <c r="H238" s="503">
        <f t="shared" si="172"/>
        <v>-2987703.6887749955</v>
      </c>
      <c r="I238" s="504">
        <f t="shared" si="172"/>
        <v>5685328.8899240494</v>
      </c>
      <c r="J238" s="503">
        <v>1041.5135059072636</v>
      </c>
      <c r="K238" s="504">
        <f t="shared" si="178"/>
        <v>-1981.9056510279188</v>
      </c>
      <c r="L238" s="503">
        <f t="shared" si="173"/>
        <v>-2986662.1752690882</v>
      </c>
      <c r="M238" s="147">
        <f t="shared" si="179"/>
        <v>5683346.9842730071</v>
      </c>
      <c r="N238" s="147"/>
      <c r="O238" s="503">
        <f>'SEF-3 p 4 Bands'!AF210</f>
        <v>-2986662.1752690878</v>
      </c>
      <c r="P238" s="504">
        <f t="shared" si="180"/>
        <v>5683346.9842730071</v>
      </c>
      <c r="Q238" s="515"/>
      <c r="R238" s="503">
        <f>'SEF-3 p 4 Bands'!P210</f>
        <v>0</v>
      </c>
      <c r="S238" s="504">
        <f t="shared" si="181"/>
        <v>0</v>
      </c>
      <c r="T238" s="503">
        <f t="shared" si="174"/>
        <v>-2986662.1752690878</v>
      </c>
      <c r="U238" s="552">
        <f t="shared" si="174"/>
        <v>5683346.9842730071</v>
      </c>
      <c r="V238" s="537">
        <f>'SEF-3 p 5 Interest'!N353+'SEF-3 p 5 Interest'!N354</f>
        <v>11617.95</v>
      </c>
      <c r="W238" s="504">
        <f t="shared" si="182"/>
        <v>73380.659999999989</v>
      </c>
      <c r="X238" s="503">
        <f t="shared" si="175"/>
        <v>11617.95</v>
      </c>
      <c r="Y238" s="541">
        <f t="shared" si="183"/>
        <v>73380.659999999989</v>
      </c>
      <c r="Z238" s="543"/>
      <c r="AA238" s="147"/>
      <c r="AB238" s="479"/>
      <c r="AC238" s="142"/>
    </row>
    <row r="239" spans="1:29" s="46" customFormat="1" ht="12.75" hidden="1" customHeight="1" outlineLevel="1" x14ac:dyDescent="0.2">
      <c r="A239" s="141">
        <v>16</v>
      </c>
      <c r="B239" s="527">
        <v>42948</v>
      </c>
      <c r="C239" s="540"/>
      <c r="D239" s="537">
        <v>57348734</v>
      </c>
      <c r="E239" s="504">
        <f t="shared" si="176"/>
        <v>478339372</v>
      </c>
      <c r="F239" s="503">
        <v>55131845.321699992</v>
      </c>
      <c r="G239" s="504">
        <f t="shared" si="177"/>
        <v>470437154.43177593</v>
      </c>
      <c r="H239" s="537">
        <f t="shared" si="172"/>
        <v>2216888.6783000082</v>
      </c>
      <c r="I239" s="541">
        <f t="shared" si="172"/>
        <v>7902217.5682240725</v>
      </c>
      <c r="J239" s="537">
        <v>-772.80739325564355</v>
      </c>
      <c r="K239" s="504">
        <f t="shared" si="178"/>
        <v>-2754.7130442835623</v>
      </c>
      <c r="L239" s="537">
        <f t="shared" si="173"/>
        <v>2216115.8709067525</v>
      </c>
      <c r="M239" s="147">
        <f t="shared" si="179"/>
        <v>7899462.8551797597</v>
      </c>
      <c r="N239" s="479"/>
      <c r="O239" s="503">
        <f>'SEF-3 p 4 Bands'!AF211</f>
        <v>2216115.8709067535</v>
      </c>
      <c r="P239" s="504">
        <f t="shared" si="180"/>
        <v>7899462.8551797606</v>
      </c>
      <c r="Q239" s="515"/>
      <c r="R239" s="503">
        <f>'SEF-3 p 4 Bands'!P211</f>
        <v>0</v>
      </c>
      <c r="S239" s="504">
        <f t="shared" si="181"/>
        <v>0</v>
      </c>
      <c r="T239" s="503">
        <f t="shared" si="174"/>
        <v>2216115.8709067535</v>
      </c>
      <c r="U239" s="552">
        <f t="shared" si="174"/>
        <v>7899462.8551797606</v>
      </c>
      <c r="V239" s="537">
        <f>'SEF-3 p 5 Interest'!N355+'SEF-3 p 5 Interest'!N356</f>
        <v>11617.95</v>
      </c>
      <c r="W239" s="504">
        <f t="shared" si="182"/>
        <v>84998.609999999986</v>
      </c>
      <c r="X239" s="503">
        <f t="shared" si="175"/>
        <v>11617.95</v>
      </c>
      <c r="Y239" s="541">
        <f>X239+Y238</f>
        <v>84998.609999999986</v>
      </c>
      <c r="Z239" s="543"/>
      <c r="AA239" s="147"/>
      <c r="AB239" s="479"/>
      <c r="AC239" s="142"/>
    </row>
    <row r="240" spans="1:29" s="46" customFormat="1" ht="13.7" hidden="1" customHeight="1" outlineLevel="1" x14ac:dyDescent="0.2">
      <c r="A240" s="141">
        <v>16</v>
      </c>
      <c r="B240" s="527">
        <v>42979</v>
      </c>
      <c r="C240" s="540"/>
      <c r="D240" s="537">
        <v>50863097</v>
      </c>
      <c r="E240" s="504">
        <f t="shared" si="176"/>
        <v>529202469</v>
      </c>
      <c r="F240" s="503">
        <v>49699859.751044996</v>
      </c>
      <c r="G240" s="504">
        <f t="shared" si="177"/>
        <v>520137014.18282092</v>
      </c>
      <c r="H240" s="537">
        <f t="shared" si="172"/>
        <v>1163237.2489550039</v>
      </c>
      <c r="I240" s="541">
        <f t="shared" si="172"/>
        <v>9065454.8171790838</v>
      </c>
      <c r="J240" s="537">
        <v>-405.50450498564169</v>
      </c>
      <c r="K240" s="504">
        <f t="shared" si="178"/>
        <v>-3160.217549269204</v>
      </c>
      <c r="L240" s="537">
        <f t="shared" si="173"/>
        <v>1162831.7444500183</v>
      </c>
      <c r="M240" s="147">
        <f t="shared" si="179"/>
        <v>9062294.5996297784</v>
      </c>
      <c r="N240" s="479"/>
      <c r="O240" s="503">
        <f>'SEF-3 p 4 Bands'!AF212</f>
        <v>1162831.7444500178</v>
      </c>
      <c r="P240" s="504">
        <f t="shared" si="180"/>
        <v>9062294.5996297784</v>
      </c>
      <c r="Q240" s="515"/>
      <c r="R240" s="503">
        <f>'SEF-3 p 4 Bands'!P212</f>
        <v>0</v>
      </c>
      <c r="S240" s="504">
        <f t="shared" si="181"/>
        <v>0</v>
      </c>
      <c r="T240" s="503">
        <f t="shared" si="174"/>
        <v>1162831.7444500178</v>
      </c>
      <c r="U240" s="552">
        <f t="shared" si="174"/>
        <v>9062294.5996297784</v>
      </c>
      <c r="V240" s="537">
        <f>'SEF-3 p 5 Interest'!N357+'SEF-3 p 5 Interest'!N358</f>
        <v>11243.18</v>
      </c>
      <c r="W240" s="504">
        <f t="shared" si="182"/>
        <v>96241.789999999979</v>
      </c>
      <c r="X240" s="503">
        <f t="shared" si="175"/>
        <v>11243.18</v>
      </c>
      <c r="Y240" s="541">
        <f>X240+Y239</f>
        <v>96241.789999999979</v>
      </c>
      <c r="Z240" s="543"/>
      <c r="AA240" s="147"/>
      <c r="AB240" s="479"/>
      <c r="AC240" s="142"/>
    </row>
    <row r="241" spans="1:29" s="46" customFormat="1" ht="12.6" hidden="1" customHeight="1" outlineLevel="1" x14ac:dyDescent="0.2">
      <c r="A241" s="141">
        <v>16</v>
      </c>
      <c r="B241" s="527">
        <v>43009</v>
      </c>
      <c r="C241" s="540"/>
      <c r="D241" s="537">
        <v>56121223</v>
      </c>
      <c r="E241" s="504">
        <f t="shared" si="176"/>
        <v>585323692</v>
      </c>
      <c r="F241" s="503">
        <v>56427949.290383995</v>
      </c>
      <c r="G241" s="504">
        <f t="shared" si="177"/>
        <v>576564963.47320485</v>
      </c>
      <c r="H241" s="537">
        <f t="shared" si="172"/>
        <v>-306726.29038399458</v>
      </c>
      <c r="I241" s="541">
        <f t="shared" si="172"/>
        <v>8758728.5267951488</v>
      </c>
      <c r="J241" s="537">
        <v>106.924784827861</v>
      </c>
      <c r="K241" s="504">
        <f t="shared" si="178"/>
        <v>-3053.292764441343</v>
      </c>
      <c r="L241" s="537">
        <f t="shared" si="173"/>
        <v>-306619.36559916672</v>
      </c>
      <c r="M241" s="147">
        <f t="shared" si="179"/>
        <v>8755675.2340306118</v>
      </c>
      <c r="N241" s="479"/>
      <c r="O241" s="503">
        <f>'SEF-3 p 4 Bands'!AF213</f>
        <v>-306619.3655991666</v>
      </c>
      <c r="P241" s="504">
        <f t="shared" si="180"/>
        <v>8755675.2340306118</v>
      </c>
      <c r="Q241" s="515"/>
      <c r="R241" s="503">
        <f>'SEF-3 p 4 Bands'!P213</f>
        <v>0</v>
      </c>
      <c r="S241" s="504">
        <f t="shared" si="181"/>
        <v>0</v>
      </c>
      <c r="T241" s="503">
        <f t="shared" si="174"/>
        <v>-306619.3655991666</v>
      </c>
      <c r="U241" s="552">
        <f t="shared" si="174"/>
        <v>8755675.2340306118</v>
      </c>
      <c r="V241" s="537">
        <f>'SEF-3 p 5 Interest'!N359+'SEF-3 p 5 Interest'!N360</f>
        <v>12351.41</v>
      </c>
      <c r="W241" s="504">
        <f t="shared" si="182"/>
        <v>108593.19999999998</v>
      </c>
      <c r="X241" s="503">
        <f t="shared" si="175"/>
        <v>12351.41</v>
      </c>
      <c r="Y241" s="541">
        <f>X241+Y240</f>
        <v>108593.19999999998</v>
      </c>
      <c r="Z241" s="543"/>
      <c r="AA241" s="147"/>
      <c r="AB241" s="479"/>
      <c r="AC241" s="142"/>
    </row>
    <row r="242" spans="1:29" s="46" customFormat="1" ht="12.6" hidden="1" customHeight="1" outlineLevel="1" x14ac:dyDescent="0.2">
      <c r="A242" s="141">
        <v>16</v>
      </c>
      <c r="B242" s="527">
        <v>43040</v>
      </c>
      <c r="C242" s="540"/>
      <c r="D242" s="537">
        <v>64871239</v>
      </c>
      <c r="E242" s="504">
        <f t="shared" si="176"/>
        <v>650194931</v>
      </c>
      <c r="F242" s="503">
        <v>62469235.759958997</v>
      </c>
      <c r="G242" s="504">
        <f t="shared" si="177"/>
        <v>639034199.23316383</v>
      </c>
      <c r="H242" s="537">
        <f t="shared" si="172"/>
        <v>2402003.2400410026</v>
      </c>
      <c r="I242" s="541">
        <f t="shared" si="172"/>
        <v>11160731.766836166</v>
      </c>
      <c r="J242" s="537">
        <v>-837.338329478167</v>
      </c>
      <c r="K242" s="504">
        <f t="shared" si="178"/>
        <v>-3890.63109391951</v>
      </c>
      <c r="L242" s="537">
        <f t="shared" si="173"/>
        <v>2401165.9017115245</v>
      </c>
      <c r="M242" s="147">
        <f t="shared" si="179"/>
        <v>11156841.135742135</v>
      </c>
      <c r="N242" s="479"/>
      <c r="O242" s="503">
        <f>'SEF-3 p 4 Bands'!AF214</f>
        <v>2401165.9017115235</v>
      </c>
      <c r="P242" s="504">
        <f t="shared" si="180"/>
        <v>11156841.135742135</v>
      </c>
      <c r="Q242" s="515"/>
      <c r="R242" s="503">
        <f>'SEF-3 p 4 Bands'!P214</f>
        <v>0</v>
      </c>
      <c r="S242" s="504">
        <f t="shared" si="181"/>
        <v>0</v>
      </c>
      <c r="T242" s="503">
        <f t="shared" si="174"/>
        <v>2401165.9017115235</v>
      </c>
      <c r="U242" s="552">
        <f t="shared" si="174"/>
        <v>11156841.135742135</v>
      </c>
      <c r="V242" s="537">
        <f>'SEF-3 p 5 Interest'!N361+'SEF-3 p 5 Interest'!N362</f>
        <v>11952.970000000001</v>
      </c>
      <c r="W242" s="504">
        <f t="shared" si="182"/>
        <v>120546.16999999998</v>
      </c>
      <c r="X242" s="503">
        <f t="shared" si="175"/>
        <v>11952.970000000001</v>
      </c>
      <c r="Y242" s="541">
        <f>X242+Y241</f>
        <v>120546.16999999998</v>
      </c>
      <c r="Z242" s="543"/>
      <c r="AA242" s="147"/>
      <c r="AB242" s="479"/>
      <c r="AC242" s="142"/>
    </row>
    <row r="243" spans="1:29" s="46" customFormat="1" ht="13.7" hidden="1" customHeight="1" outlineLevel="1" x14ac:dyDescent="0.2">
      <c r="A243" s="141">
        <v>16</v>
      </c>
      <c r="B243" s="527">
        <v>43070</v>
      </c>
      <c r="C243" s="540" t="s">
        <v>150</v>
      </c>
      <c r="D243" s="537">
        <v>74309863.36064516</v>
      </c>
      <c r="E243" s="504">
        <f t="shared" si="176"/>
        <v>724504794.36064517</v>
      </c>
      <c r="F243" s="503">
        <v>73772241.496892989</v>
      </c>
      <c r="G243" s="504">
        <f t="shared" si="177"/>
        <v>712806440.73005676</v>
      </c>
      <c r="H243" s="537">
        <f t="shared" si="172"/>
        <v>537621.8637521714</v>
      </c>
      <c r="I243" s="541">
        <f t="shared" si="172"/>
        <v>11698353.630588412</v>
      </c>
      <c r="J243" s="537">
        <v>-184.21353021857794</v>
      </c>
      <c r="K243" s="504">
        <f t="shared" si="178"/>
        <v>-4074.844624138088</v>
      </c>
      <c r="L243" s="537">
        <f t="shared" si="173"/>
        <v>537437.65022195282</v>
      </c>
      <c r="M243" s="147">
        <f t="shared" si="179"/>
        <v>11694278.785964089</v>
      </c>
      <c r="N243" s="479"/>
      <c r="O243" s="503">
        <f>'SEF-3 p 4 Bands'!AF215</f>
        <v>537437.65022195503</v>
      </c>
      <c r="P243" s="504">
        <f t="shared" si="180"/>
        <v>11694278.78596409</v>
      </c>
      <c r="Q243" s="515"/>
      <c r="R243" s="503">
        <f>'SEF-3 p 4 Bands'!P215</f>
        <v>0</v>
      </c>
      <c r="S243" s="504">
        <f t="shared" si="181"/>
        <v>0</v>
      </c>
      <c r="T243" s="503">
        <f t="shared" si="174"/>
        <v>537437.65022195503</v>
      </c>
      <c r="U243" s="552">
        <f t="shared" si="174"/>
        <v>11694278.78596409</v>
      </c>
      <c r="V243" s="537">
        <f>'SEF-3 p 5 Interest'!N363+'SEF-3 p 5 Interest'!N364</f>
        <v>12351.41</v>
      </c>
      <c r="W243" s="504">
        <f t="shared" si="182"/>
        <v>132897.57999999999</v>
      </c>
      <c r="X243" s="503">
        <f t="shared" si="175"/>
        <v>12351.41</v>
      </c>
      <c r="Y243" s="541">
        <f>X243+Y242</f>
        <v>132897.57999999999</v>
      </c>
      <c r="Z243" s="543"/>
      <c r="AA243" s="147"/>
      <c r="AB243" s="479"/>
      <c r="AC243" s="142"/>
    </row>
    <row r="244" spans="1:29" s="46" customFormat="1" ht="19.5" hidden="1" customHeight="1" outlineLevel="1" x14ac:dyDescent="0.2">
      <c r="A244" s="141"/>
      <c r="B244" s="527"/>
      <c r="C244" s="540"/>
      <c r="D244" s="536"/>
      <c r="E244" s="539"/>
      <c r="F244" s="539"/>
      <c r="G244" s="539"/>
      <c r="H244" s="536"/>
      <c r="I244" s="536"/>
      <c r="J244" s="536"/>
      <c r="K244" s="539"/>
      <c r="L244" s="536"/>
      <c r="M244" s="539"/>
      <c r="N244" s="536"/>
      <c r="O244" s="539"/>
      <c r="P244" s="539"/>
      <c r="Q244" s="560"/>
      <c r="R244" s="539"/>
      <c r="S244" s="539"/>
      <c r="T244" s="539"/>
      <c r="U244" s="561"/>
      <c r="V244" s="536"/>
      <c r="W244" s="539"/>
      <c r="X244" s="539"/>
      <c r="Y244" s="536"/>
      <c r="Z244" s="543"/>
      <c r="AA244" s="147"/>
      <c r="AB244" s="479"/>
      <c r="AC244" s="142"/>
    </row>
    <row r="245" spans="1:29" s="142" customFormat="1" ht="19.5" hidden="1" customHeight="1" outlineLevel="1" x14ac:dyDescent="0.2">
      <c r="A245" s="545" t="s">
        <v>151</v>
      </c>
      <c r="B245" s="572"/>
      <c r="C245" s="540"/>
      <c r="D245" s="479"/>
      <c r="E245" s="147">
        <f>E230+E243</f>
        <v>18081078255.273903</v>
      </c>
      <c r="F245" s="147"/>
      <c r="G245" s="147">
        <f>G230+G243</f>
        <v>18055188102.094311</v>
      </c>
      <c r="H245" s="479"/>
      <c r="I245" s="147">
        <f>I230+I243</f>
        <v>25890153.179593682</v>
      </c>
      <c r="J245" s="479"/>
      <c r="K245" s="147">
        <f>K230+K243</f>
        <v>-21421.16947020658</v>
      </c>
      <c r="L245" s="479"/>
      <c r="M245" s="147"/>
      <c r="N245" s="479">
        <f>N230+M243</f>
        <v>25868730.545706518</v>
      </c>
      <c r="O245" s="147"/>
      <c r="P245" s="147">
        <f>P230+P243</f>
        <v>22414386.845830664</v>
      </c>
      <c r="Q245" s="515"/>
      <c r="R245" s="147"/>
      <c r="S245" s="147">
        <f>S230+S243</f>
        <v>3454343.6642930694</v>
      </c>
      <c r="T245" s="147"/>
      <c r="U245" s="573">
        <f>P245+S245</f>
        <v>25868730.510123733</v>
      </c>
      <c r="V245" s="479"/>
      <c r="W245" s="147">
        <f>W230+W243</f>
        <v>1121936.7800000003</v>
      </c>
      <c r="X245" s="147"/>
      <c r="Y245" s="479">
        <f>Y230+Y243</f>
        <v>4576281.4442930669</v>
      </c>
      <c r="Z245" s="543"/>
      <c r="AA245" s="147"/>
      <c r="AB245" s="479"/>
    </row>
    <row r="246" spans="1:29" s="46" customFormat="1" ht="19.5" hidden="1" customHeight="1" outlineLevel="1" x14ac:dyDescent="0.2">
      <c r="A246" s="141"/>
      <c r="B246" s="527"/>
      <c r="C246" s="540"/>
      <c r="D246" s="479"/>
      <c r="E246" s="147"/>
      <c r="F246" s="147"/>
      <c r="G246" s="147"/>
      <c r="H246" s="479"/>
      <c r="I246" s="479"/>
      <c r="J246" s="479"/>
      <c r="K246" s="147"/>
      <c r="L246" s="479"/>
      <c r="M246" s="147"/>
      <c r="N246" s="479"/>
      <c r="O246" s="147"/>
      <c r="P246" s="147"/>
      <c r="Q246" s="515"/>
      <c r="R246" s="147"/>
      <c r="S246" s="147"/>
      <c r="T246" s="147"/>
      <c r="U246" s="553"/>
      <c r="V246" s="479"/>
      <c r="W246" s="147"/>
      <c r="X246" s="147"/>
      <c r="Y246" s="479"/>
      <c r="Z246" s="543"/>
      <c r="AA246" s="147"/>
      <c r="AB246" s="479"/>
      <c r="AC246" s="142"/>
    </row>
    <row r="247" spans="1:29" s="46" customFormat="1" ht="12.75" hidden="1" customHeight="1" outlineLevel="1" x14ac:dyDescent="0.2">
      <c r="A247" s="141">
        <v>17</v>
      </c>
      <c r="B247" s="527">
        <v>43101</v>
      </c>
      <c r="C247" s="540"/>
      <c r="D247" s="534">
        <v>66058217</v>
      </c>
      <c r="E247" s="518">
        <f>D247</f>
        <v>66058217</v>
      </c>
      <c r="F247" s="556">
        <v>67217701.355729997</v>
      </c>
      <c r="G247" s="518">
        <f>F247</f>
        <v>67217701.355729997</v>
      </c>
      <c r="H247" s="534">
        <f t="shared" ref="H247:I258" si="184">D247-F247</f>
        <v>-1159484.3557299972</v>
      </c>
      <c r="I247" s="535">
        <f t="shared" si="184"/>
        <v>-1159484.3557299972</v>
      </c>
      <c r="J247" s="534">
        <v>387.73156855604611</v>
      </c>
      <c r="K247" s="518">
        <f>J247</f>
        <v>387.73156855604611</v>
      </c>
      <c r="L247" s="534">
        <f t="shared" ref="L247:L257" si="185">H247+J247</f>
        <v>-1159096.6241614411</v>
      </c>
      <c r="M247" s="539">
        <f>L247</f>
        <v>-1159096.6241614411</v>
      </c>
      <c r="N247" s="535"/>
      <c r="O247" s="556">
        <f>'SEF-3 p 4 Bands'!AF217</f>
        <v>-1159096.6241614409</v>
      </c>
      <c r="P247" s="518">
        <f>O247</f>
        <v>-1159096.6241614409</v>
      </c>
      <c r="Q247" s="515"/>
      <c r="R247" s="556">
        <f>'SEF-3 p 4 Bands'!P217</f>
        <v>0</v>
      </c>
      <c r="S247" s="518">
        <f>R247</f>
        <v>0</v>
      </c>
      <c r="T247" s="556">
        <f t="shared" ref="T247:U258" si="186">O247+R247</f>
        <v>-1159096.6241614409</v>
      </c>
      <c r="U247" s="549">
        <f t="shared" si="186"/>
        <v>-1159096.6241614409</v>
      </c>
      <c r="V247" s="534">
        <f>'SEF-3 p 5 Interest'!N365+'SEF-3 p 5 Interest'!N366</f>
        <v>12468.76</v>
      </c>
      <c r="W247" s="518">
        <f>V247</f>
        <v>12468.76</v>
      </c>
      <c r="X247" s="556">
        <f t="shared" ref="X247:X258" si="187">R247+V247</f>
        <v>12468.76</v>
      </c>
      <c r="Y247" s="535">
        <f>X247</f>
        <v>12468.76</v>
      </c>
      <c r="Z247" s="543"/>
      <c r="AA247" s="147"/>
      <c r="AB247" s="479"/>
      <c r="AC247" s="142"/>
    </row>
    <row r="248" spans="1:29" s="46" customFormat="1" ht="12.75" hidden="1" customHeight="1" outlineLevel="1" x14ac:dyDescent="0.2">
      <c r="A248" s="141">
        <v>17</v>
      </c>
      <c r="B248" s="527">
        <v>43132</v>
      </c>
      <c r="C248" s="540"/>
      <c r="D248" s="537">
        <v>60921662</v>
      </c>
      <c r="E248" s="504">
        <f t="shared" ref="E248:E258" si="188">E247+D248</f>
        <v>126979879</v>
      </c>
      <c r="F248" s="503">
        <v>65433371.456205003</v>
      </c>
      <c r="G248" s="504">
        <f t="shared" ref="G248:G258" si="189">G247+F248</f>
        <v>132651072.81193501</v>
      </c>
      <c r="H248" s="537">
        <f t="shared" si="184"/>
        <v>-4511709.456205003</v>
      </c>
      <c r="I248" s="541">
        <f t="shared" si="184"/>
        <v>-5671193.8119350076</v>
      </c>
      <c r="J248" s="537">
        <v>1508.7156421551481</v>
      </c>
      <c r="K248" s="504">
        <f t="shared" ref="K248:K258" si="190">K247+J248</f>
        <v>1896.4472107111942</v>
      </c>
      <c r="L248" s="537">
        <f t="shared" si="185"/>
        <v>-4510200.7405628478</v>
      </c>
      <c r="M248" s="147">
        <f t="shared" ref="M248:M258" si="191">M247+L248</f>
        <v>-5669297.3647242887</v>
      </c>
      <c r="N248" s="541"/>
      <c r="O248" s="503">
        <f>'SEF-3 p 4 Bands'!AF218</f>
        <v>-4510200.7405628487</v>
      </c>
      <c r="P248" s="504">
        <f t="shared" ref="P248:P258" si="192">P247+O248</f>
        <v>-5669297.3647242896</v>
      </c>
      <c r="Q248" s="515"/>
      <c r="R248" s="503">
        <f>'SEF-3 p 4 Bands'!P218</f>
        <v>0</v>
      </c>
      <c r="S248" s="504">
        <f t="shared" ref="S248:S258" si="193">R248+S247</f>
        <v>0</v>
      </c>
      <c r="T248" s="503">
        <f t="shared" si="186"/>
        <v>-4510200.7405628487</v>
      </c>
      <c r="U248" s="552">
        <f t="shared" si="186"/>
        <v>-5669297.3647242896</v>
      </c>
      <c r="V248" s="537">
        <f>'SEF-3 p 5 Interest'!N367+'SEF-3 p 5 Interest'!N368</f>
        <v>11262.109999999999</v>
      </c>
      <c r="W248" s="504">
        <f t="shared" ref="W248:W258" si="194">W247+V248</f>
        <v>23730.87</v>
      </c>
      <c r="X248" s="503">
        <f t="shared" si="187"/>
        <v>11262.109999999999</v>
      </c>
      <c r="Y248" s="541">
        <f t="shared" ref="Y248:Y253" si="195">X248+Y247</f>
        <v>23730.87</v>
      </c>
      <c r="Z248" s="543"/>
      <c r="AA248" s="147"/>
      <c r="AB248" s="479"/>
      <c r="AC248" s="142"/>
    </row>
    <row r="249" spans="1:29" s="46" customFormat="1" ht="12.75" hidden="1" customHeight="1" outlineLevel="1" x14ac:dyDescent="0.2">
      <c r="A249" s="141">
        <v>17</v>
      </c>
      <c r="B249" s="527">
        <v>43160</v>
      </c>
      <c r="C249" s="540"/>
      <c r="D249" s="503">
        <v>59711450.840000004</v>
      </c>
      <c r="E249" s="504">
        <f t="shared" si="188"/>
        <v>186691329.84</v>
      </c>
      <c r="F249" s="147">
        <v>61532011.133730002</v>
      </c>
      <c r="G249" s="504">
        <f t="shared" si="189"/>
        <v>194183083.945665</v>
      </c>
      <c r="H249" s="479">
        <f t="shared" si="184"/>
        <v>-1820560.2937299982</v>
      </c>
      <c r="I249" s="147">
        <f t="shared" si="184"/>
        <v>-7491754.1056649983</v>
      </c>
      <c r="J249" s="503">
        <v>608.79536222317256</v>
      </c>
      <c r="K249" s="147">
        <f t="shared" si="190"/>
        <v>2505.2425729343668</v>
      </c>
      <c r="L249" s="503">
        <f t="shared" si="185"/>
        <v>-1819951.498367775</v>
      </c>
      <c r="M249" s="147">
        <f t="shared" si="191"/>
        <v>-7489248.8630920639</v>
      </c>
      <c r="N249" s="147"/>
      <c r="O249" s="503">
        <f>'SEF-3 p 4 Bands'!AF219</f>
        <v>-1819951.4983677752</v>
      </c>
      <c r="P249" s="147">
        <f t="shared" si="192"/>
        <v>-7489248.8630920649</v>
      </c>
      <c r="Q249" s="515"/>
      <c r="R249" s="503">
        <f>'SEF-3 p 4 Bands'!P219</f>
        <v>0</v>
      </c>
      <c r="S249" s="147">
        <f t="shared" si="193"/>
        <v>0</v>
      </c>
      <c r="T249" s="503">
        <f t="shared" si="186"/>
        <v>-1819951.4983677752</v>
      </c>
      <c r="U249" s="553">
        <f t="shared" si="186"/>
        <v>-7489248.8630920649</v>
      </c>
      <c r="V249" s="537">
        <f>'SEF-3 p 5 Interest'!N369+'SEF-3 p 5 Interest'!N370</f>
        <v>12468.76</v>
      </c>
      <c r="W249" s="147">
        <f t="shared" si="194"/>
        <v>36199.629999999997</v>
      </c>
      <c r="X249" s="503">
        <f t="shared" si="187"/>
        <v>12468.76</v>
      </c>
      <c r="Y249" s="504">
        <f t="shared" si="195"/>
        <v>36199.629999999997</v>
      </c>
      <c r="Z249" s="543"/>
      <c r="AA249" s="147"/>
      <c r="AB249" s="479"/>
      <c r="AC249" s="142"/>
    </row>
    <row r="250" spans="1:29" s="46" customFormat="1" ht="12.75" hidden="1" customHeight="1" outlineLevel="1" x14ac:dyDescent="0.2">
      <c r="A250" s="141">
        <v>17</v>
      </c>
      <c r="B250" s="527">
        <v>43191</v>
      </c>
      <c r="C250" s="540"/>
      <c r="D250" s="503">
        <v>51309820</v>
      </c>
      <c r="E250" s="504">
        <f t="shared" si="188"/>
        <v>238001149.84</v>
      </c>
      <c r="F250" s="147">
        <v>54405138.527100004</v>
      </c>
      <c r="G250" s="504">
        <f t="shared" si="189"/>
        <v>248588222.472765</v>
      </c>
      <c r="H250" s="537">
        <f t="shared" si="184"/>
        <v>-3095318.5271000043</v>
      </c>
      <c r="I250" s="541">
        <f t="shared" si="184"/>
        <v>-10587072.632764995</v>
      </c>
      <c r="J250" s="537">
        <v>1035.0745154619217</v>
      </c>
      <c r="K250" s="504">
        <f t="shared" si="190"/>
        <v>3540.3170883962885</v>
      </c>
      <c r="L250" s="537">
        <f t="shared" si="185"/>
        <v>-3094283.4525845423</v>
      </c>
      <c r="M250" s="147">
        <f t="shared" si="191"/>
        <v>-10583532.315676607</v>
      </c>
      <c r="N250" s="479"/>
      <c r="O250" s="503">
        <f>'SEF-3 p 4 Bands'!AF220</f>
        <v>-3094283.4525845423</v>
      </c>
      <c r="P250" s="504">
        <f t="shared" si="192"/>
        <v>-10583532.315676607</v>
      </c>
      <c r="Q250" s="515"/>
      <c r="R250" s="503">
        <f>'SEF-3 p 4 Bands'!P220</f>
        <v>0</v>
      </c>
      <c r="S250" s="504">
        <f t="shared" si="193"/>
        <v>0</v>
      </c>
      <c r="T250" s="503">
        <f t="shared" si="186"/>
        <v>-3094283.4525845423</v>
      </c>
      <c r="U250" s="552">
        <f t="shared" si="186"/>
        <v>-10583532.315676607</v>
      </c>
      <c r="V250" s="537">
        <f>'SEF-3 p 5 Interest'!N371+'SEF-3 p 5 Interest'!N372</f>
        <v>12691.160000000002</v>
      </c>
      <c r="W250" s="504">
        <f t="shared" si="194"/>
        <v>48890.79</v>
      </c>
      <c r="X250" s="503">
        <f t="shared" si="187"/>
        <v>12691.160000000002</v>
      </c>
      <c r="Y250" s="541">
        <f t="shared" si="195"/>
        <v>48890.79</v>
      </c>
      <c r="Z250" s="543"/>
      <c r="AA250" s="147"/>
      <c r="AB250" s="479"/>
      <c r="AC250" s="142"/>
    </row>
    <row r="251" spans="1:29" s="46" customFormat="1" ht="15" hidden="1" customHeight="1" outlineLevel="1" x14ac:dyDescent="0.2">
      <c r="A251" s="141">
        <v>17</v>
      </c>
      <c r="B251" s="527">
        <v>43221</v>
      </c>
      <c r="C251" s="540"/>
      <c r="D251" s="503">
        <v>47771688</v>
      </c>
      <c r="E251" s="504">
        <f t="shared" si="188"/>
        <v>285772837.84000003</v>
      </c>
      <c r="F251" s="503">
        <v>49486338.157274999</v>
      </c>
      <c r="G251" s="504">
        <f t="shared" si="189"/>
        <v>298074560.63003999</v>
      </c>
      <c r="H251" s="503">
        <f t="shared" si="184"/>
        <v>-1714650.1572749987</v>
      </c>
      <c r="I251" s="504">
        <f t="shared" si="184"/>
        <v>-12301722.790039957</v>
      </c>
      <c r="J251" s="503">
        <v>573.37901259260252</v>
      </c>
      <c r="K251" s="504">
        <f t="shared" si="190"/>
        <v>4113.696100988891</v>
      </c>
      <c r="L251" s="503">
        <f t="shared" si="185"/>
        <v>-1714076.7782624061</v>
      </c>
      <c r="M251" s="147">
        <f t="shared" si="191"/>
        <v>-12297609.093939014</v>
      </c>
      <c r="N251" s="147"/>
      <c r="O251" s="503">
        <f>'SEF-3 p 4 Bands'!AF221</f>
        <v>-1714076.7782624066</v>
      </c>
      <c r="P251" s="504">
        <f t="shared" si="192"/>
        <v>-12297609.093939014</v>
      </c>
      <c r="Q251" s="515"/>
      <c r="R251" s="503">
        <f>'SEF-3 p 4 Bands'!P221</f>
        <v>0</v>
      </c>
      <c r="S251" s="504">
        <f t="shared" si="193"/>
        <v>0</v>
      </c>
      <c r="T251" s="503">
        <f t="shared" si="186"/>
        <v>-1714076.7782624066</v>
      </c>
      <c r="U251" s="552">
        <f t="shared" si="186"/>
        <v>-12297609.093939014</v>
      </c>
      <c r="V251" s="537">
        <f>'SEF-3 p 5 Interest'!N373+'SEF-3 p 5 Interest'!N374</f>
        <v>13114.2</v>
      </c>
      <c r="W251" s="504">
        <f t="shared" si="194"/>
        <v>62004.990000000005</v>
      </c>
      <c r="X251" s="503">
        <f t="shared" si="187"/>
        <v>13114.2</v>
      </c>
      <c r="Y251" s="541">
        <f t="shared" si="195"/>
        <v>62004.990000000005</v>
      </c>
      <c r="Z251" s="543"/>
      <c r="AA251" s="147"/>
      <c r="AB251" s="479"/>
      <c r="AC251" s="142"/>
    </row>
    <row r="252" spans="1:29" s="46" customFormat="1" ht="12.75" hidden="1" customHeight="1" outlineLevel="1" x14ac:dyDescent="0.2">
      <c r="A252" s="141">
        <v>17</v>
      </c>
      <c r="B252" s="527">
        <v>43252</v>
      </c>
      <c r="C252" s="135"/>
      <c r="D252" s="503">
        <v>45370738</v>
      </c>
      <c r="E252" s="504">
        <f t="shared" si="188"/>
        <v>331143575.84000003</v>
      </c>
      <c r="F252" s="503">
        <v>48418075.861244999</v>
      </c>
      <c r="G252" s="504">
        <f t="shared" si="189"/>
        <v>346492636.49128497</v>
      </c>
      <c r="H252" s="503">
        <f t="shared" si="184"/>
        <v>-3047337.8612449989</v>
      </c>
      <c r="I252" s="504">
        <f t="shared" si="184"/>
        <v>-15349060.651284933</v>
      </c>
      <c r="J252" s="503">
        <v>1019.0297807999887</v>
      </c>
      <c r="K252" s="504">
        <f t="shared" si="190"/>
        <v>5132.7258817888796</v>
      </c>
      <c r="L252" s="503">
        <f t="shared" si="185"/>
        <v>-3046318.8314641989</v>
      </c>
      <c r="M252" s="147">
        <f t="shared" si="191"/>
        <v>-15343927.925403213</v>
      </c>
      <c r="N252" s="147"/>
      <c r="O252" s="503">
        <f>'SEF-3 p 4 Bands'!AF222</f>
        <v>-3046318.8314641993</v>
      </c>
      <c r="P252" s="504">
        <f t="shared" si="192"/>
        <v>-15343927.925403213</v>
      </c>
      <c r="Q252" s="515"/>
      <c r="R252" s="503">
        <f>'SEF-3 p 4 Bands'!P222</f>
        <v>0</v>
      </c>
      <c r="S252" s="504">
        <f t="shared" si="193"/>
        <v>0</v>
      </c>
      <c r="T252" s="503">
        <f t="shared" si="186"/>
        <v>-3046318.8314641993</v>
      </c>
      <c r="U252" s="552">
        <f t="shared" si="186"/>
        <v>-15343927.925403213</v>
      </c>
      <c r="V252" s="537">
        <f>'SEF-3 p 5 Interest'!N375+'SEF-3 p 5 Interest'!N376</f>
        <v>12691.160000000002</v>
      </c>
      <c r="W252" s="504">
        <f t="shared" si="194"/>
        <v>74696.150000000009</v>
      </c>
      <c r="X252" s="503">
        <f t="shared" si="187"/>
        <v>12691.160000000002</v>
      </c>
      <c r="Y252" s="541">
        <f t="shared" si="195"/>
        <v>74696.150000000009</v>
      </c>
      <c r="Z252" s="543"/>
      <c r="AA252" s="147"/>
      <c r="AB252" s="479"/>
      <c r="AC252" s="142"/>
    </row>
    <row r="253" spans="1:29" s="46" customFormat="1" ht="12.75" hidden="1" customHeight="1" outlineLevel="1" x14ac:dyDescent="0.2">
      <c r="A253" s="141">
        <v>17</v>
      </c>
      <c r="B253" s="527">
        <v>43282</v>
      </c>
      <c r="C253" s="540"/>
      <c r="D253" s="503">
        <v>58661751</v>
      </c>
      <c r="E253" s="504">
        <f t="shared" si="188"/>
        <v>389805326.84000003</v>
      </c>
      <c r="F253" s="503">
        <v>53868900.520125002</v>
      </c>
      <c r="G253" s="504">
        <f t="shared" si="189"/>
        <v>400361537.01141</v>
      </c>
      <c r="H253" s="503">
        <f t="shared" si="184"/>
        <v>4792850.4798749983</v>
      </c>
      <c r="I253" s="504">
        <f t="shared" si="184"/>
        <v>-10556210.171409965</v>
      </c>
      <c r="J253" s="503">
        <v>-1602.7292004702613</v>
      </c>
      <c r="K253" s="504">
        <f t="shared" si="190"/>
        <v>3529.9966813186184</v>
      </c>
      <c r="L253" s="503">
        <f t="shared" si="185"/>
        <v>4791247.7506745281</v>
      </c>
      <c r="M253" s="147">
        <f t="shared" si="191"/>
        <v>-10552680.174728684</v>
      </c>
      <c r="N253" s="147"/>
      <c r="O253" s="503">
        <f>'SEF-3 p 4 Bands'!AF223</f>
        <v>4791247.750674529</v>
      </c>
      <c r="P253" s="504">
        <f t="shared" si="192"/>
        <v>-10552680.174728684</v>
      </c>
      <c r="Q253" s="515"/>
      <c r="R253" s="503">
        <f>'SEF-3 p 4 Bands'!P223</f>
        <v>0</v>
      </c>
      <c r="S253" s="504">
        <f t="shared" si="193"/>
        <v>0</v>
      </c>
      <c r="T253" s="503">
        <f t="shared" si="186"/>
        <v>4791247.750674529</v>
      </c>
      <c r="U253" s="552">
        <f t="shared" si="186"/>
        <v>-10552680.174728684</v>
      </c>
      <c r="V253" s="537">
        <f>'SEF-3 p 5 Interest'!N377+'SEF-3 p 5 Interest'!N378</f>
        <v>13759.640000000001</v>
      </c>
      <c r="W253" s="504">
        <f t="shared" si="194"/>
        <v>88455.790000000008</v>
      </c>
      <c r="X253" s="503">
        <f t="shared" si="187"/>
        <v>13759.640000000001</v>
      </c>
      <c r="Y253" s="541">
        <f t="shared" si="195"/>
        <v>88455.790000000008</v>
      </c>
      <c r="Z253" s="543"/>
      <c r="AA253" s="147"/>
      <c r="AB253" s="479"/>
      <c r="AC253" s="142"/>
    </row>
    <row r="254" spans="1:29" s="46" customFormat="1" ht="12.75" hidden="1" customHeight="1" outlineLevel="1" x14ac:dyDescent="0.2">
      <c r="A254" s="141">
        <v>17</v>
      </c>
      <c r="B254" s="527">
        <v>43313</v>
      </c>
      <c r="C254" s="540"/>
      <c r="D254" s="503">
        <v>58820049</v>
      </c>
      <c r="E254" s="504">
        <f t="shared" si="188"/>
        <v>448625375.84000003</v>
      </c>
      <c r="F254" s="503">
        <v>51354800.374590002</v>
      </c>
      <c r="G254" s="504">
        <f t="shared" si="189"/>
        <v>451716337.38599998</v>
      </c>
      <c r="H254" s="537">
        <f t="shared" si="184"/>
        <v>7465248.625409998</v>
      </c>
      <c r="I254" s="541">
        <f t="shared" si="184"/>
        <v>-3090961.5459999442</v>
      </c>
      <c r="J254" s="503">
        <v>-2496.3791403369978</v>
      </c>
      <c r="K254" s="504">
        <f t="shared" si="190"/>
        <v>1033.6175409816206</v>
      </c>
      <c r="L254" s="537">
        <f t="shared" si="185"/>
        <v>7462752.246269661</v>
      </c>
      <c r="M254" s="147">
        <f t="shared" si="191"/>
        <v>-3089927.9284590231</v>
      </c>
      <c r="N254" s="479"/>
      <c r="O254" s="503">
        <f>'SEF-3 p 4 Bands'!AF224</f>
        <v>7462752.2462696619</v>
      </c>
      <c r="P254" s="504">
        <f t="shared" si="192"/>
        <v>-3089927.9284590222</v>
      </c>
      <c r="Q254" s="515"/>
      <c r="R254" s="503">
        <f>'SEF-3 p 4 Bands'!P224</f>
        <v>0</v>
      </c>
      <c r="S254" s="504">
        <f t="shared" si="193"/>
        <v>0</v>
      </c>
      <c r="T254" s="503">
        <f t="shared" si="186"/>
        <v>7462752.2462696619</v>
      </c>
      <c r="U254" s="552">
        <f t="shared" si="186"/>
        <v>-3089927.9284590222</v>
      </c>
      <c r="V254" s="537">
        <f>'SEF-3 p 5 Interest'!N379+'SEF-3 p 5 Interest'!N380</f>
        <v>13759.640000000001</v>
      </c>
      <c r="W254" s="504">
        <f t="shared" si="194"/>
        <v>102215.43000000001</v>
      </c>
      <c r="X254" s="503">
        <f t="shared" si="187"/>
        <v>13759.640000000001</v>
      </c>
      <c r="Y254" s="541">
        <f>X254+Y253</f>
        <v>102215.43000000001</v>
      </c>
      <c r="Z254" s="543"/>
      <c r="AA254" s="147"/>
      <c r="AB254" s="479"/>
      <c r="AC254" s="142"/>
    </row>
    <row r="255" spans="1:29" s="46" customFormat="1" ht="13.7" hidden="1" customHeight="1" outlineLevel="1" x14ac:dyDescent="0.2">
      <c r="A255" s="141">
        <v>17</v>
      </c>
      <c r="B255" s="527">
        <v>43344</v>
      </c>
      <c r="C255" s="540"/>
      <c r="D255" s="503">
        <v>46171152</v>
      </c>
      <c r="E255" s="504">
        <f t="shared" si="188"/>
        <v>494796527.84000003</v>
      </c>
      <c r="F255" s="503">
        <v>47098994.519205004</v>
      </c>
      <c r="G255" s="504">
        <f t="shared" si="189"/>
        <v>498815331.90520501</v>
      </c>
      <c r="H255" s="537">
        <f t="shared" si="184"/>
        <v>-927842.51920500398</v>
      </c>
      <c r="I255" s="541">
        <f t="shared" si="184"/>
        <v>-4018804.065204978</v>
      </c>
      <c r="J255" s="503">
        <v>310.27053842216264</v>
      </c>
      <c r="K255" s="504">
        <f t="shared" si="190"/>
        <v>1343.8880794037832</v>
      </c>
      <c r="L255" s="537">
        <f t="shared" si="185"/>
        <v>-927532.24866658181</v>
      </c>
      <c r="M255" s="147">
        <f t="shared" si="191"/>
        <v>-4017460.1771256048</v>
      </c>
      <c r="N255" s="479"/>
      <c r="O255" s="503">
        <f>'SEF-3 p 4 Bands'!AF225</f>
        <v>-927532.24866658077</v>
      </c>
      <c r="P255" s="504">
        <f t="shared" si="192"/>
        <v>-4017460.177125603</v>
      </c>
      <c r="Q255" s="515"/>
      <c r="R255" s="503">
        <f>'SEF-3 p 4 Bands'!P225</f>
        <v>0</v>
      </c>
      <c r="S255" s="504">
        <f t="shared" si="193"/>
        <v>0</v>
      </c>
      <c r="T255" s="503">
        <f t="shared" si="186"/>
        <v>-927532.24866658077</v>
      </c>
      <c r="U255" s="552">
        <f t="shared" si="186"/>
        <v>-4017460.177125603</v>
      </c>
      <c r="V255" s="537">
        <f>'SEF-3 p 5 Interest'!N381+'SEF-3 p 5 Interest'!N382</f>
        <v>13315.79</v>
      </c>
      <c r="W255" s="504">
        <f t="shared" si="194"/>
        <v>115531.22</v>
      </c>
      <c r="X255" s="503">
        <f t="shared" si="187"/>
        <v>13315.79</v>
      </c>
      <c r="Y255" s="541">
        <f>X255+Y254</f>
        <v>115531.22</v>
      </c>
      <c r="Z255" s="543"/>
      <c r="AA255" s="147"/>
      <c r="AB255" s="479"/>
      <c r="AC255" s="142"/>
    </row>
    <row r="256" spans="1:29" s="46" customFormat="1" ht="12.6" hidden="1" customHeight="1" outlineLevel="1" x14ac:dyDescent="0.2">
      <c r="A256" s="141">
        <v>17</v>
      </c>
      <c r="B256" s="527">
        <v>43374</v>
      </c>
      <c r="C256" s="540"/>
      <c r="D256" s="537">
        <v>59238483</v>
      </c>
      <c r="E256" s="504">
        <f t="shared" si="188"/>
        <v>554035010.84000003</v>
      </c>
      <c r="F256" s="503">
        <v>54367737.109470002</v>
      </c>
      <c r="G256" s="504">
        <f t="shared" si="189"/>
        <v>553183069.01467502</v>
      </c>
      <c r="H256" s="537">
        <f t="shared" si="184"/>
        <v>4870745.8905299976</v>
      </c>
      <c r="I256" s="541">
        <f t="shared" si="184"/>
        <v>851941.82532501221</v>
      </c>
      <c r="J256" s="537">
        <v>-1628.7774257929996</v>
      </c>
      <c r="K256" s="504">
        <f t="shared" si="190"/>
        <v>-284.88934638921637</v>
      </c>
      <c r="L256" s="537">
        <f t="shared" si="185"/>
        <v>4869117.1131042046</v>
      </c>
      <c r="M256" s="147">
        <f t="shared" si="191"/>
        <v>851656.93597859982</v>
      </c>
      <c r="N256" s="479"/>
      <c r="O256" s="503">
        <f>'SEF-3 p 4 Bands'!AF226</f>
        <v>4869117.1131042019</v>
      </c>
      <c r="P256" s="504">
        <f t="shared" si="192"/>
        <v>851656.93597859889</v>
      </c>
      <c r="Q256" s="515"/>
      <c r="R256" s="503">
        <f>'SEF-3 p 4 Bands'!P226</f>
        <v>0</v>
      </c>
      <c r="S256" s="504">
        <f t="shared" si="193"/>
        <v>0</v>
      </c>
      <c r="T256" s="503">
        <f t="shared" si="186"/>
        <v>4869117.1131042019</v>
      </c>
      <c r="U256" s="552">
        <f t="shared" si="186"/>
        <v>851656.93597859889</v>
      </c>
      <c r="V256" s="537">
        <f>'SEF-3 p 5 Interest'!N383+'SEF-3 p 5 Interest'!N384</f>
        <v>14551.78</v>
      </c>
      <c r="W256" s="504">
        <f t="shared" si="194"/>
        <v>130083</v>
      </c>
      <c r="X256" s="503">
        <f t="shared" si="187"/>
        <v>14551.78</v>
      </c>
      <c r="Y256" s="541">
        <f>X256+Y255</f>
        <v>130083</v>
      </c>
      <c r="Z256" s="543"/>
      <c r="AA256" s="147"/>
      <c r="AB256" s="479"/>
      <c r="AC256" s="142"/>
    </row>
    <row r="257" spans="1:30" s="46" customFormat="1" ht="12.6" hidden="1" customHeight="1" outlineLevel="1" x14ac:dyDescent="0.2">
      <c r="A257" s="141">
        <v>17</v>
      </c>
      <c r="B257" s="527">
        <v>43405</v>
      </c>
      <c r="C257" s="540"/>
      <c r="D257" s="537">
        <v>46428948</v>
      </c>
      <c r="E257" s="504">
        <f t="shared" si="188"/>
        <v>600463958.84000003</v>
      </c>
      <c r="F257" s="503">
        <v>59371624.015244998</v>
      </c>
      <c r="G257" s="504">
        <f t="shared" si="189"/>
        <v>612554693.02991998</v>
      </c>
      <c r="H257" s="537">
        <f t="shared" si="184"/>
        <v>-12942676.015244998</v>
      </c>
      <c r="I257" s="504">
        <f t="shared" si="184"/>
        <v>-12090734.189919949</v>
      </c>
      <c r="J257" s="537">
        <v>4328.0308594964445</v>
      </c>
      <c r="K257" s="504">
        <f t="shared" si="190"/>
        <v>4043.1415131072281</v>
      </c>
      <c r="L257" s="537">
        <f t="shared" si="185"/>
        <v>-12938347.984385502</v>
      </c>
      <c r="M257" s="147">
        <f t="shared" si="191"/>
        <v>-12086691.048406903</v>
      </c>
      <c r="N257" s="479"/>
      <c r="O257" s="503">
        <f>'SEF-3 p 4 Bands'!AF227</f>
        <v>-12938347.984385502</v>
      </c>
      <c r="P257" s="504">
        <f t="shared" si="192"/>
        <v>-12086691.048406903</v>
      </c>
      <c r="Q257" s="515"/>
      <c r="R257" s="503">
        <f>'SEF-3 p 4 Bands'!P227</f>
        <v>0</v>
      </c>
      <c r="S257" s="504">
        <f t="shared" si="193"/>
        <v>0</v>
      </c>
      <c r="T257" s="503">
        <f t="shared" si="186"/>
        <v>-12938347.984385502</v>
      </c>
      <c r="U257" s="552">
        <f t="shared" si="186"/>
        <v>-12086691.048406903</v>
      </c>
      <c r="V257" s="537">
        <f>'SEF-3 p 5 Interest'!N385+'SEF-3 p 5 Interest'!N386</f>
        <v>14082.36</v>
      </c>
      <c r="W257" s="504">
        <f t="shared" si="194"/>
        <v>144165.35999999999</v>
      </c>
      <c r="X257" s="503">
        <f t="shared" si="187"/>
        <v>14082.36</v>
      </c>
      <c r="Y257" s="541">
        <f>X257+Y256</f>
        <v>144165.35999999999</v>
      </c>
      <c r="Z257" s="543"/>
      <c r="AA257" s="147"/>
      <c r="AB257" s="479"/>
      <c r="AC257" s="142"/>
    </row>
    <row r="258" spans="1:30" s="46" customFormat="1" ht="13.7" hidden="1" customHeight="1" outlineLevel="1" x14ac:dyDescent="0.2">
      <c r="A258" s="141">
        <v>17</v>
      </c>
      <c r="B258" s="527">
        <v>43435</v>
      </c>
      <c r="C258" s="540"/>
      <c r="D258" s="537">
        <v>72356113.799999997</v>
      </c>
      <c r="E258" s="504">
        <f t="shared" si="188"/>
        <v>672820072.63999999</v>
      </c>
      <c r="F258" s="503">
        <v>68512598.754299998</v>
      </c>
      <c r="G258" s="504">
        <f t="shared" si="189"/>
        <v>681067291.78421998</v>
      </c>
      <c r="H258" s="537">
        <f t="shared" si="184"/>
        <v>3843515.0456999987</v>
      </c>
      <c r="I258" s="541">
        <f t="shared" si="184"/>
        <v>-8247219.1442199945</v>
      </c>
      <c r="J258" s="537">
        <v>-1285.271431281697</v>
      </c>
      <c r="K258" s="504">
        <f t="shared" si="190"/>
        <v>2757.8700818255311</v>
      </c>
      <c r="L258" s="537">
        <f>H258+J258</f>
        <v>3842229.774268717</v>
      </c>
      <c r="M258" s="147">
        <f t="shared" si="191"/>
        <v>-8244461.2741381861</v>
      </c>
      <c r="N258" s="479"/>
      <c r="O258" s="503">
        <f>'SEF-3 p 4 Bands'!AF228</f>
        <v>3842229.7742687166</v>
      </c>
      <c r="P258" s="504">
        <f t="shared" si="192"/>
        <v>-8244461.2741381861</v>
      </c>
      <c r="Q258" s="515"/>
      <c r="R258" s="503">
        <f>'SEF-3 p 4 Bands'!P228</f>
        <v>0</v>
      </c>
      <c r="S258" s="504">
        <f t="shared" si="193"/>
        <v>0</v>
      </c>
      <c r="T258" s="503">
        <f t="shared" si="186"/>
        <v>3842229.7742687166</v>
      </c>
      <c r="U258" s="552">
        <f t="shared" si="186"/>
        <v>-8244461.2741381861</v>
      </c>
      <c r="V258" s="503">
        <f>('SEF-3 p 5 Interest'!N387+'SEF-3 p 5 Interest'!N388)</f>
        <v>0</v>
      </c>
      <c r="W258" s="504">
        <f t="shared" si="194"/>
        <v>144165.35999999999</v>
      </c>
      <c r="X258" s="503">
        <f t="shared" si="187"/>
        <v>0</v>
      </c>
      <c r="Y258" s="541">
        <f>X258+Y257</f>
        <v>144165.35999999999</v>
      </c>
      <c r="Z258" s="543"/>
      <c r="AA258" s="147"/>
      <c r="AB258" s="479"/>
      <c r="AC258" s="142"/>
    </row>
    <row r="259" spans="1:30" s="46" customFormat="1" ht="17.45" hidden="1" customHeight="1" outlineLevel="1" x14ac:dyDescent="0.2">
      <c r="A259" s="574"/>
      <c r="B259" s="527"/>
      <c r="C259" s="540"/>
      <c r="D259" s="536"/>
      <c r="E259" s="539"/>
      <c r="F259" s="539"/>
      <c r="G259" s="539"/>
      <c r="H259" s="536"/>
      <c r="I259" s="536"/>
      <c r="J259" s="536"/>
      <c r="K259" s="539"/>
      <c r="L259" s="575"/>
      <c r="M259" s="539"/>
      <c r="N259" s="536"/>
      <c r="O259" s="575"/>
      <c r="P259" s="539"/>
      <c r="Q259" s="560"/>
      <c r="R259" s="575"/>
      <c r="S259" s="539"/>
      <c r="T259" s="539"/>
      <c r="U259" s="561"/>
      <c r="V259" s="575"/>
      <c r="W259" s="539"/>
      <c r="X259" s="539"/>
      <c r="Y259" s="536"/>
      <c r="Z259" s="543"/>
      <c r="AA259" s="147"/>
      <c r="AB259" s="479"/>
      <c r="AC259" s="142"/>
    </row>
    <row r="260" spans="1:30" s="142" customFormat="1" ht="17.45" hidden="1" customHeight="1" outlineLevel="1" x14ac:dyDescent="0.2">
      <c r="A260" s="545" t="s">
        <v>152</v>
      </c>
      <c r="B260" s="572"/>
      <c r="C260" s="540"/>
      <c r="D260" s="479"/>
      <c r="E260" s="147">
        <f>E245+E258</f>
        <v>18753898327.913902</v>
      </c>
      <c r="F260" s="147"/>
      <c r="G260" s="147">
        <f>G245+G258</f>
        <v>18736255393.878532</v>
      </c>
      <c r="H260" s="479"/>
      <c r="I260" s="479">
        <f>I245+I258</f>
        <v>17642934.035373688</v>
      </c>
      <c r="J260" s="479"/>
      <c r="K260" s="147">
        <f>K245+K258</f>
        <v>-18663.299388381049</v>
      </c>
      <c r="L260" s="576"/>
      <c r="M260" s="147"/>
      <c r="N260" s="479">
        <f>N245+M258</f>
        <v>17624269.271568332</v>
      </c>
      <c r="O260" s="576"/>
      <c r="P260" s="147">
        <f>P245+P258</f>
        <v>14169925.571692478</v>
      </c>
      <c r="Q260" s="515"/>
      <c r="R260" s="576"/>
      <c r="S260" s="147">
        <f>S245+S258</f>
        <v>3454343.6642930694</v>
      </c>
      <c r="T260" s="147"/>
      <c r="U260" s="553">
        <f>U245+U258</f>
        <v>17624269.235985547</v>
      </c>
      <c r="V260" s="576"/>
      <c r="W260" s="147">
        <f>W245+W258</f>
        <v>1266102.1400000001</v>
      </c>
      <c r="X260" s="147"/>
      <c r="Y260" s="479">
        <f>Y245+Y258</f>
        <v>4720446.8042930672</v>
      </c>
      <c r="Z260" s="543"/>
      <c r="AA260" s="147"/>
      <c r="AB260" s="479"/>
    </row>
    <row r="261" spans="1:30" s="46" customFormat="1" ht="17.45" hidden="1" customHeight="1" outlineLevel="1" x14ac:dyDescent="0.2">
      <c r="A261" s="574"/>
      <c r="B261" s="527"/>
      <c r="C261" s="540"/>
      <c r="D261" s="479"/>
      <c r="E261" s="147"/>
      <c r="F261" s="147"/>
      <c r="G261" s="147"/>
      <c r="H261" s="479"/>
      <c r="I261" s="479"/>
      <c r="J261" s="479"/>
      <c r="K261" s="147"/>
      <c r="L261" s="576"/>
      <c r="M261" s="147"/>
      <c r="N261" s="479"/>
      <c r="O261" s="576"/>
      <c r="P261" s="147"/>
      <c r="Q261" s="515"/>
      <c r="R261" s="576"/>
      <c r="S261" s="147"/>
      <c r="T261" s="147"/>
      <c r="U261" s="553"/>
      <c r="V261" s="576"/>
      <c r="W261" s="147"/>
      <c r="X261" s="147"/>
      <c r="Y261" s="479"/>
      <c r="Z261" s="543"/>
      <c r="AA261" s="147"/>
      <c r="AB261" s="479"/>
      <c r="AC261" s="142"/>
    </row>
    <row r="262" spans="1:30" s="46" customFormat="1" ht="12.75" hidden="1" customHeight="1" outlineLevel="1" x14ac:dyDescent="0.2">
      <c r="A262" s="141">
        <v>18</v>
      </c>
      <c r="B262" s="527">
        <v>43466</v>
      </c>
      <c r="C262" s="540"/>
      <c r="D262" s="534">
        <v>71495914.980000004</v>
      </c>
      <c r="E262" s="518">
        <f>D262</f>
        <v>71495914.980000004</v>
      </c>
      <c r="F262" s="556">
        <v>67986610.993799999</v>
      </c>
      <c r="G262" s="518">
        <f>F262</f>
        <v>67986610.993799999</v>
      </c>
      <c r="H262" s="534">
        <f>D262-F262</f>
        <v>3509303.9862000048</v>
      </c>
      <c r="I262" s="535">
        <f>E262-G262</f>
        <v>3509303.9862000048</v>
      </c>
      <c r="J262" s="534">
        <v>-1173.5112529853359</v>
      </c>
      <c r="K262" s="518">
        <f>J262</f>
        <v>-1173.5112529853359</v>
      </c>
      <c r="L262" s="534">
        <f>H262+J262</f>
        <v>3508130.4749470195</v>
      </c>
      <c r="M262" s="539">
        <f>L262</f>
        <v>3508130.4749470195</v>
      </c>
      <c r="N262" s="535"/>
      <c r="O262" s="556">
        <f>'SEF-3 p 4 Bands'!AF230</f>
        <v>3508130.4749470204</v>
      </c>
      <c r="P262" s="518">
        <f>O262</f>
        <v>3508130.4749470204</v>
      </c>
      <c r="Q262" s="515"/>
      <c r="R262" s="556">
        <f>'SEF-3 p 4 Bands'!P230</f>
        <v>0</v>
      </c>
      <c r="S262" s="518">
        <f>R262</f>
        <v>0</v>
      </c>
      <c r="T262" s="556">
        <f t="shared" ref="T262:U273" si="196">O262+R262</f>
        <v>3508130.4749470204</v>
      </c>
      <c r="U262" s="549">
        <f t="shared" si="196"/>
        <v>3508130.4749470204</v>
      </c>
      <c r="V262" s="534">
        <f>'SEF-3 p 5 Interest'!N389+'SEF-3 p 5 Interest'!N390</f>
        <v>15197.22</v>
      </c>
      <c r="W262" s="518">
        <f>V262</f>
        <v>15197.22</v>
      </c>
      <c r="X262" s="556">
        <f t="shared" ref="X262:X273" si="197">R262+V262</f>
        <v>15197.22</v>
      </c>
      <c r="Y262" s="535">
        <f>X262</f>
        <v>15197.22</v>
      </c>
      <c r="Z262" s="543"/>
      <c r="AA262" s="147"/>
      <c r="AB262" s="479"/>
      <c r="AC262" s="142"/>
    </row>
    <row r="263" spans="1:30" s="46" customFormat="1" ht="15.75" hidden="1" outlineLevel="1" x14ac:dyDescent="0.25">
      <c r="A263" s="141">
        <v>18</v>
      </c>
      <c r="B263" s="527">
        <v>43497</v>
      </c>
      <c r="C263" s="540"/>
      <c r="D263" s="537">
        <v>87030444.400000006</v>
      </c>
      <c r="E263" s="504">
        <f t="shared" ref="E263:E273" si="198">E262+D263</f>
        <v>158526359.38</v>
      </c>
      <c r="F263" s="503">
        <v>69617840.260635003</v>
      </c>
      <c r="G263" s="504">
        <f t="shared" ref="G263:G273" si="199">G262+F263</f>
        <v>137604451.254435</v>
      </c>
      <c r="H263" s="537">
        <f t="shared" ref="H263:I273" si="200">D263-F263</f>
        <v>17412604.139365003</v>
      </c>
      <c r="I263" s="541">
        <f t="shared" si="200"/>
        <v>20921908.125564992</v>
      </c>
      <c r="J263" s="537">
        <v>-5822.7748242020607</v>
      </c>
      <c r="K263" s="504">
        <f t="shared" ref="K263:K273" si="201">K262+J263</f>
        <v>-6996.2860771873966</v>
      </c>
      <c r="L263" s="537">
        <f t="shared" ref="L263:L273" si="202">H263+J263</f>
        <v>17406781.3645408</v>
      </c>
      <c r="M263" s="147">
        <f t="shared" ref="M263:M273" si="203">M262+L263</f>
        <v>20914911.839487821</v>
      </c>
      <c r="N263" s="541"/>
      <c r="O263" s="503">
        <f>'SEF-3 p 4 Bands'!AF231</f>
        <v>15449325.44479689</v>
      </c>
      <c r="P263" s="504">
        <f t="shared" ref="P263:P273" si="204">P262+O263</f>
        <v>18957455.91974391</v>
      </c>
      <c r="Q263" s="515"/>
      <c r="R263" s="503">
        <f>'SEF-3 p 4 Bands'!P231</f>
        <v>1957455.9197439104</v>
      </c>
      <c r="S263" s="504">
        <f t="shared" ref="S263:S273" si="205">R263+S262</f>
        <v>1957455.9197439104</v>
      </c>
      <c r="T263" s="503">
        <f t="shared" si="196"/>
        <v>17406781.3645408</v>
      </c>
      <c r="U263" s="552">
        <f t="shared" si="196"/>
        <v>20914911.839487821</v>
      </c>
      <c r="V263" s="537">
        <f>'SEF-3 p 5 Interest'!N391+'SEF-3 p 5 Interest'!N392</f>
        <v>14004.320000000002</v>
      </c>
      <c r="W263" s="504">
        <f t="shared" ref="W263:W273" si="206">W262+V263</f>
        <v>29201.54</v>
      </c>
      <c r="X263" s="503">
        <f t="shared" si="197"/>
        <v>1971460.2397439105</v>
      </c>
      <c r="Y263" s="541">
        <f t="shared" ref="Y263:Y268" si="207">X263+Y262</f>
        <v>1986657.4597439105</v>
      </c>
      <c r="Z263" s="543"/>
      <c r="AA263" s="147"/>
      <c r="AB263" s="479"/>
      <c r="AC263" s="142"/>
      <c r="AD263" s="577"/>
    </row>
    <row r="264" spans="1:30" s="46" customFormat="1" ht="12.75" hidden="1" customHeight="1" outlineLevel="1" x14ac:dyDescent="0.2">
      <c r="A264" s="141">
        <v>18</v>
      </c>
      <c r="B264" s="527">
        <v>43525</v>
      </c>
      <c r="C264" s="540"/>
      <c r="D264" s="503">
        <v>86958496.599999994</v>
      </c>
      <c r="E264" s="504">
        <f t="shared" si="198"/>
        <v>245484855.97999999</v>
      </c>
      <c r="F264" s="147">
        <v>64717359.840000004</v>
      </c>
      <c r="G264" s="504">
        <f t="shared" si="199"/>
        <v>202321811.09443501</v>
      </c>
      <c r="H264" s="479">
        <f t="shared" si="200"/>
        <v>22241136.75999999</v>
      </c>
      <c r="I264" s="147">
        <f t="shared" si="200"/>
        <v>43163044.885564983</v>
      </c>
      <c r="J264" s="503">
        <v>-7437.436132542789</v>
      </c>
      <c r="K264" s="147">
        <f t="shared" si="201"/>
        <v>-14433.722209730186</v>
      </c>
      <c r="L264" s="503">
        <f t="shared" si="202"/>
        <v>22233699.323867448</v>
      </c>
      <c r="M264" s="147">
        <f t="shared" si="203"/>
        <v>43148611.163355269</v>
      </c>
      <c r="N264" s="147"/>
      <c r="O264" s="503">
        <f>'SEF-3 p 4 Bands'!AF232</f>
        <v>9857405.1965916194</v>
      </c>
      <c r="P264" s="147">
        <f t="shared" si="204"/>
        <v>28814861.11633553</v>
      </c>
      <c r="Q264" s="515"/>
      <c r="R264" s="503">
        <f>'SEF-3 p 4 Bands'!P232</f>
        <v>12376294.12727583</v>
      </c>
      <c r="S264" s="147">
        <f t="shared" si="205"/>
        <v>14333750.047019741</v>
      </c>
      <c r="T264" s="503">
        <f t="shared" si="196"/>
        <v>22233699.323867448</v>
      </c>
      <c r="U264" s="553">
        <f t="shared" si="196"/>
        <v>43148611.163355269</v>
      </c>
      <c r="V264" s="537">
        <f>'SEF-3 p 5 Interest'!N393+'SEF-3 p 5 Interest'!N394</f>
        <v>25565.37</v>
      </c>
      <c r="W264" s="147">
        <f t="shared" si="206"/>
        <v>54766.91</v>
      </c>
      <c r="X264" s="503">
        <f t="shared" si="197"/>
        <v>12401859.497275829</v>
      </c>
      <c r="Y264" s="504">
        <f t="shared" si="207"/>
        <v>14388516.957019739</v>
      </c>
      <c r="Z264" s="543"/>
      <c r="AA264" s="147"/>
      <c r="AB264" s="479"/>
      <c r="AC264" s="142"/>
    </row>
    <row r="265" spans="1:30" s="46" customFormat="1" ht="12.75" hidden="1" customHeight="1" outlineLevel="1" x14ac:dyDescent="0.2">
      <c r="A265" s="141">
        <v>18</v>
      </c>
      <c r="B265" s="527">
        <v>43556</v>
      </c>
      <c r="C265" s="540"/>
      <c r="D265" s="503">
        <v>56387717</v>
      </c>
      <c r="E265" s="504">
        <f t="shared" si="198"/>
        <v>301872572.98000002</v>
      </c>
      <c r="F265" s="147">
        <v>54418140.703485005</v>
      </c>
      <c r="G265" s="504">
        <f t="shared" si="199"/>
        <v>256739951.79792002</v>
      </c>
      <c r="H265" s="537">
        <f t="shared" si="200"/>
        <v>1969576.2965149954</v>
      </c>
      <c r="I265" s="541">
        <f t="shared" si="200"/>
        <v>45132621.182080001</v>
      </c>
      <c r="J265" s="537">
        <v>-658.62631355458871</v>
      </c>
      <c r="K265" s="504">
        <f t="shared" si="201"/>
        <v>-15092.348523284774</v>
      </c>
      <c r="L265" s="537">
        <f t="shared" si="202"/>
        <v>1968917.6702014408</v>
      </c>
      <c r="M265" s="147">
        <f t="shared" si="203"/>
        <v>45117528.833556712</v>
      </c>
      <c r="N265" s="479"/>
      <c r="O265" s="503">
        <f>'SEF-3 p 4 Bands'!AF233</f>
        <v>196891.76702013612</v>
      </c>
      <c r="P265" s="504">
        <f t="shared" si="204"/>
        <v>29011752.883355666</v>
      </c>
      <c r="Q265" s="515"/>
      <c r="R265" s="503">
        <f>'SEF-3 p 4 Bands'!P233</f>
        <v>1772025.9031812996</v>
      </c>
      <c r="S265" s="504">
        <f t="shared" si="205"/>
        <v>16105775.95020104</v>
      </c>
      <c r="T265" s="503">
        <f t="shared" si="196"/>
        <v>1968917.6702014357</v>
      </c>
      <c r="U265" s="552">
        <f t="shared" si="196"/>
        <v>45117528.833556704</v>
      </c>
      <c r="V265" s="537">
        <f>'SEF-3 p 5 Interest'!N395+'SEF-3 p 5 Interest'!N396</f>
        <v>79945.5</v>
      </c>
      <c r="W265" s="504">
        <f t="shared" si="206"/>
        <v>134712.41</v>
      </c>
      <c r="X265" s="503">
        <f t="shared" si="197"/>
        <v>1851971.4031812996</v>
      </c>
      <c r="Y265" s="541">
        <f t="shared" si="207"/>
        <v>16240488.360201038</v>
      </c>
      <c r="Z265" s="543"/>
      <c r="AA265" s="147"/>
      <c r="AB265" s="479"/>
      <c r="AC265" s="142"/>
    </row>
    <row r="266" spans="1:30" s="46" customFormat="1" ht="15" hidden="1" customHeight="1" outlineLevel="1" x14ac:dyDescent="0.2">
      <c r="A266" s="141">
        <v>18</v>
      </c>
      <c r="B266" s="527">
        <v>43586</v>
      </c>
      <c r="C266" s="540"/>
      <c r="D266" s="503">
        <v>48962925</v>
      </c>
      <c r="E266" s="504">
        <f t="shared" si="198"/>
        <v>350835497.98000002</v>
      </c>
      <c r="F266" s="503">
        <v>48017267.188855998</v>
      </c>
      <c r="G266" s="504">
        <f t="shared" si="199"/>
        <v>304757218.98677599</v>
      </c>
      <c r="H266" s="503">
        <f t="shared" si="200"/>
        <v>945657.81114400178</v>
      </c>
      <c r="I266" s="504">
        <f t="shared" si="200"/>
        <v>46078278.993224025</v>
      </c>
      <c r="J266" s="503">
        <v>-316.22797204647213</v>
      </c>
      <c r="K266" s="504">
        <f t="shared" si="201"/>
        <v>-15408.576495331246</v>
      </c>
      <c r="L266" s="503">
        <f t="shared" si="202"/>
        <v>945341.58317195531</v>
      </c>
      <c r="M266" s="147">
        <f t="shared" si="203"/>
        <v>46062870.416728668</v>
      </c>
      <c r="N266" s="147"/>
      <c r="O266" s="503">
        <f>'SEF-3 p 4 Bands'!AF234</f>
        <v>94534.15831720084</v>
      </c>
      <c r="P266" s="504">
        <f t="shared" si="204"/>
        <v>29106287.041672867</v>
      </c>
      <c r="Q266" s="515"/>
      <c r="R266" s="503">
        <f>'SEF-3 p 4 Bands'!P234</f>
        <v>850807.42485476285</v>
      </c>
      <c r="S266" s="504">
        <f t="shared" si="205"/>
        <v>16956583.375055805</v>
      </c>
      <c r="T266" s="503">
        <f t="shared" si="196"/>
        <v>945341.58317196369</v>
      </c>
      <c r="U266" s="552">
        <f t="shared" si="196"/>
        <v>46062870.416728675</v>
      </c>
      <c r="V266" s="537">
        <f>'SEF-3 p 5 Interest'!N397+'SEF-3 p 5 Interest'!N398</f>
        <v>90666.28</v>
      </c>
      <c r="W266" s="504">
        <f t="shared" si="206"/>
        <v>225378.69</v>
      </c>
      <c r="X266" s="503">
        <f t="shared" si="197"/>
        <v>941473.70485476288</v>
      </c>
      <c r="Y266" s="541">
        <f t="shared" si="207"/>
        <v>17181962.065055802</v>
      </c>
      <c r="Z266" s="543"/>
      <c r="AA266" s="147"/>
      <c r="AB266" s="479"/>
      <c r="AC266" s="142"/>
    </row>
    <row r="267" spans="1:30" s="46" customFormat="1" ht="12.75" hidden="1" customHeight="1" outlineLevel="1" x14ac:dyDescent="0.2">
      <c r="A267" s="141">
        <v>18</v>
      </c>
      <c r="B267" s="527">
        <v>43617</v>
      </c>
      <c r="C267" s="135"/>
      <c r="D267" s="537">
        <v>48249497</v>
      </c>
      <c r="E267" s="504">
        <f t="shared" si="198"/>
        <v>399084994.98000002</v>
      </c>
      <c r="F267" s="503">
        <v>47914274.64254</v>
      </c>
      <c r="G267" s="504">
        <f t="shared" si="199"/>
        <v>352671493.62931597</v>
      </c>
      <c r="H267" s="503">
        <f t="shared" si="200"/>
        <v>335222.35745999962</v>
      </c>
      <c r="I267" s="504">
        <f t="shared" si="200"/>
        <v>46413501.350684047</v>
      </c>
      <c r="J267" s="503">
        <v>-112.09835633460898</v>
      </c>
      <c r="K267" s="504">
        <f t="shared" si="201"/>
        <v>-15520.674851665855</v>
      </c>
      <c r="L267" s="503">
        <f t="shared" si="202"/>
        <v>335110.25910366501</v>
      </c>
      <c r="M267" s="147">
        <f t="shared" si="203"/>
        <v>46397980.675832331</v>
      </c>
      <c r="N267" s="147"/>
      <c r="O267" s="503">
        <f>'SEF-3 p 4 Bands'!AF235</f>
        <v>33511.025910370052</v>
      </c>
      <c r="P267" s="504">
        <f t="shared" si="204"/>
        <v>29139798.067583237</v>
      </c>
      <c r="Q267" s="515"/>
      <c r="R267" s="503">
        <f>'SEF-3 p 4 Bands'!P235</f>
        <v>301599.23319329321</v>
      </c>
      <c r="S267" s="504">
        <f t="shared" si="205"/>
        <v>17258182.608249098</v>
      </c>
      <c r="T267" s="503">
        <f t="shared" si="196"/>
        <v>335110.25910366327</v>
      </c>
      <c r="U267" s="552">
        <f t="shared" si="196"/>
        <v>46397980.675832331</v>
      </c>
      <c r="V267" s="537">
        <f>'SEF-3 p 5 Interest'!N399+'SEF-3 p 5 Interest'!N400</f>
        <v>91474.8</v>
      </c>
      <c r="W267" s="504">
        <f t="shared" si="206"/>
        <v>316853.49</v>
      </c>
      <c r="X267" s="503">
        <f t="shared" si="197"/>
        <v>393074.0331932932</v>
      </c>
      <c r="Y267" s="541">
        <f t="shared" si="207"/>
        <v>17575036.098249096</v>
      </c>
      <c r="Z267" s="543"/>
      <c r="AA267" s="147"/>
      <c r="AB267" s="479"/>
      <c r="AC267" s="142"/>
    </row>
    <row r="268" spans="1:30" s="46" customFormat="1" ht="12.75" hidden="1" customHeight="1" outlineLevel="1" x14ac:dyDescent="0.2">
      <c r="A268" s="141">
        <v>18</v>
      </c>
      <c r="B268" s="527">
        <v>43647</v>
      </c>
      <c r="C268" s="540"/>
      <c r="D268" s="537">
        <v>49805684</v>
      </c>
      <c r="E268" s="504">
        <f t="shared" si="198"/>
        <v>448890678.98000002</v>
      </c>
      <c r="F268" s="503">
        <v>48918347.961571999</v>
      </c>
      <c r="G268" s="504">
        <f t="shared" si="199"/>
        <v>401589841.59088796</v>
      </c>
      <c r="H268" s="503">
        <f t="shared" si="200"/>
        <v>887336.03842800111</v>
      </c>
      <c r="I268" s="504">
        <f t="shared" si="200"/>
        <v>47300837.389112055</v>
      </c>
      <c r="J268" s="503">
        <v>-296.72517125029117</v>
      </c>
      <c r="K268" s="504">
        <f t="shared" si="201"/>
        <v>-15817.400022916147</v>
      </c>
      <c r="L268" s="503">
        <f t="shared" si="202"/>
        <v>887039.31325675081</v>
      </c>
      <c r="M268" s="147">
        <f t="shared" si="203"/>
        <v>47285019.989089079</v>
      </c>
      <c r="N268" s="147"/>
      <c r="O268" s="503">
        <f>'SEF-3 p 4 Bands'!AF236</f>
        <v>88703.931325674057</v>
      </c>
      <c r="P268" s="504">
        <f t="shared" si="204"/>
        <v>29228501.998908911</v>
      </c>
      <c r="Q268" s="515"/>
      <c r="R268" s="503">
        <f>'SEF-3 p 4 Bands'!P236</f>
        <v>798335.38193107396</v>
      </c>
      <c r="S268" s="504">
        <f t="shared" si="205"/>
        <v>18056517.990180172</v>
      </c>
      <c r="T268" s="503">
        <f t="shared" si="196"/>
        <v>887039.31325674802</v>
      </c>
      <c r="U268" s="552">
        <f t="shared" si="196"/>
        <v>47285019.989089087</v>
      </c>
      <c r="V268" s="537">
        <f>'SEF-3 p 5 Interest'!N401+'SEF-3 p 5 Interest'!N402</f>
        <v>96873.33</v>
      </c>
      <c r="W268" s="504">
        <f t="shared" si="206"/>
        <v>413726.82</v>
      </c>
      <c r="X268" s="503">
        <f t="shared" si="197"/>
        <v>895208.71193107392</v>
      </c>
      <c r="Y268" s="541">
        <f t="shared" si="207"/>
        <v>18470244.810180169</v>
      </c>
      <c r="Z268" s="543"/>
      <c r="AA268" s="147"/>
      <c r="AB268" s="479"/>
      <c r="AC268" s="142"/>
    </row>
    <row r="269" spans="1:30" s="46" customFormat="1" ht="12.75" hidden="1" customHeight="1" outlineLevel="1" x14ac:dyDescent="0.2">
      <c r="A269" s="141">
        <v>18</v>
      </c>
      <c r="B269" s="527">
        <v>43678</v>
      </c>
      <c r="C269" s="540"/>
      <c r="D269" s="537">
        <v>52289476</v>
      </c>
      <c r="E269" s="504">
        <f t="shared" si="198"/>
        <v>501180154.98000002</v>
      </c>
      <c r="F269" s="503">
        <v>54061515.148332</v>
      </c>
      <c r="G269" s="504">
        <f t="shared" si="199"/>
        <v>455651356.73921996</v>
      </c>
      <c r="H269" s="537">
        <f t="shared" si="200"/>
        <v>-1772039.1483319998</v>
      </c>
      <c r="I269" s="541">
        <f t="shared" si="200"/>
        <v>45528798.240780056</v>
      </c>
      <c r="J269" s="537">
        <v>592.5698912020307</v>
      </c>
      <c r="K269" s="504">
        <f t="shared" si="201"/>
        <v>-15224.830131714116</v>
      </c>
      <c r="L269" s="537">
        <f t="shared" si="202"/>
        <v>-1771446.5784407977</v>
      </c>
      <c r="M269" s="147">
        <f t="shared" si="203"/>
        <v>45513573.410648279</v>
      </c>
      <c r="N269" s="479"/>
      <c r="O269" s="503">
        <f>'SEF-3 p 4 Bands'!AF237</f>
        <v>-177144.65784408152</v>
      </c>
      <c r="P269" s="504">
        <f t="shared" si="204"/>
        <v>29051357.341064829</v>
      </c>
      <c r="Q269" s="515"/>
      <c r="R269" s="503">
        <f>'SEF-3 p 4 Bands'!P237</f>
        <v>-1594301.9205967188</v>
      </c>
      <c r="S269" s="504">
        <f t="shared" si="205"/>
        <v>16462216.069583453</v>
      </c>
      <c r="T269" s="503">
        <f t="shared" si="196"/>
        <v>-1771446.5784408003</v>
      </c>
      <c r="U269" s="552">
        <f t="shared" si="196"/>
        <v>45513573.410648286</v>
      </c>
      <c r="V269" s="537">
        <f>'SEF-3 p 5 Interest'!N403+'SEF-3 p 5 Interest'!N404</f>
        <v>100242.01000000001</v>
      </c>
      <c r="W269" s="504">
        <f t="shared" si="206"/>
        <v>513968.83</v>
      </c>
      <c r="X269" s="503">
        <f t="shared" si="197"/>
        <v>-1494059.9105967188</v>
      </c>
      <c r="Y269" s="541">
        <f>X269+Y268</f>
        <v>16976184.899583451</v>
      </c>
      <c r="Z269" s="543"/>
      <c r="AA269" s="147"/>
      <c r="AB269" s="479"/>
      <c r="AC269" s="142"/>
    </row>
    <row r="270" spans="1:30" s="46" customFormat="1" ht="13.7" hidden="1" customHeight="1" outlineLevel="1" x14ac:dyDescent="0.2">
      <c r="A270" s="141">
        <v>18</v>
      </c>
      <c r="B270" s="527">
        <v>43709</v>
      </c>
      <c r="C270" s="540"/>
      <c r="D270" s="537">
        <v>50952508.030000001</v>
      </c>
      <c r="E270" s="504">
        <f t="shared" si="198"/>
        <v>552132663.00999999</v>
      </c>
      <c r="F270" s="503">
        <v>47608643.248690002</v>
      </c>
      <c r="G270" s="504">
        <f t="shared" si="199"/>
        <v>503259999.98790997</v>
      </c>
      <c r="H270" s="537">
        <f>D270-F270</f>
        <v>3343864.7813099995</v>
      </c>
      <c r="I270" s="541">
        <f t="shared" si="200"/>
        <v>48872663.022090018</v>
      </c>
      <c r="J270" s="537">
        <v>-1118.188382870052</v>
      </c>
      <c r="K270" s="504">
        <f t="shared" si="201"/>
        <v>-16343.018514584168</v>
      </c>
      <c r="L270" s="537">
        <f>H270+J270</f>
        <v>3342746.5929271295</v>
      </c>
      <c r="M270" s="147">
        <f t="shared" si="203"/>
        <v>48856320.003575407</v>
      </c>
      <c r="N270" s="479"/>
      <c r="O270" s="503">
        <f>'SEF-3 p 4 Bands'!AF238</f>
        <v>334274.65929271281</v>
      </c>
      <c r="P270" s="504">
        <f t="shared" si="204"/>
        <v>29385632.000357542</v>
      </c>
      <c r="Q270" s="515"/>
      <c r="R270" s="503">
        <f>'SEF-3 p 4 Bands'!P238</f>
        <v>3008471.9336344153</v>
      </c>
      <c r="S270" s="504">
        <f t="shared" si="205"/>
        <v>19470688.003217869</v>
      </c>
      <c r="T270" s="503">
        <f t="shared" si="196"/>
        <v>3342746.5929271281</v>
      </c>
      <c r="U270" s="552">
        <f t="shared" si="196"/>
        <v>48856320.003575414</v>
      </c>
      <c r="V270" s="537">
        <f>'SEF-3 p 5 Interest'!N405+'SEF-3 p 5 Interest'!N406</f>
        <v>90487.1</v>
      </c>
      <c r="W270" s="504">
        <f t="shared" si="206"/>
        <v>604455.93000000005</v>
      </c>
      <c r="X270" s="503">
        <f t="shared" si="197"/>
        <v>3098959.0336344154</v>
      </c>
      <c r="Y270" s="541">
        <f>X270+Y269</f>
        <v>20075143.933217868</v>
      </c>
      <c r="Z270" s="543"/>
      <c r="AA270" s="147"/>
      <c r="AB270" s="479"/>
      <c r="AC270" s="142"/>
    </row>
    <row r="271" spans="1:30" s="46" customFormat="1" ht="12.6" hidden="1" customHeight="1" outlineLevel="1" x14ac:dyDescent="0.2">
      <c r="A271" s="141">
        <v>18</v>
      </c>
      <c r="B271" s="527">
        <v>43739</v>
      </c>
      <c r="C271" s="540"/>
      <c r="D271" s="537">
        <v>63430625.479999997</v>
      </c>
      <c r="E271" s="504">
        <f t="shared" si="198"/>
        <v>615563288.49000001</v>
      </c>
      <c r="F271" s="503">
        <v>56232348.521513999</v>
      </c>
      <c r="G271" s="504">
        <f t="shared" si="199"/>
        <v>559492348.50942397</v>
      </c>
      <c r="H271" s="537">
        <f t="shared" si="200"/>
        <v>7198276.9584859982</v>
      </c>
      <c r="I271" s="541">
        <f t="shared" si="200"/>
        <v>56070939.980576038</v>
      </c>
      <c r="J271" s="537">
        <v>-2407.1038149176165</v>
      </c>
      <c r="K271" s="504">
        <f t="shared" si="201"/>
        <v>-18750.122329501784</v>
      </c>
      <c r="L271" s="537">
        <f t="shared" si="202"/>
        <v>7195869.8546710806</v>
      </c>
      <c r="M271" s="147">
        <f t="shared" si="203"/>
        <v>56052189.85824649</v>
      </c>
      <c r="N271" s="479"/>
      <c r="O271" s="503">
        <f>'SEF-3 p 4 Bands'!AF239</f>
        <v>719586.9854671061</v>
      </c>
      <c r="P271" s="504">
        <f t="shared" si="204"/>
        <v>30105218.985824648</v>
      </c>
      <c r="Q271" s="515"/>
      <c r="R271" s="503">
        <f>'SEF-3 p 4 Bands'!P239</f>
        <v>6476282.8692039773</v>
      </c>
      <c r="S271" s="504">
        <f t="shared" si="205"/>
        <v>25946970.872421846</v>
      </c>
      <c r="T271" s="503">
        <f t="shared" si="196"/>
        <v>7195869.8546710834</v>
      </c>
      <c r="U271" s="552">
        <f t="shared" si="196"/>
        <v>56052189.85824649</v>
      </c>
      <c r="V271" s="537">
        <f>'SEF-3 p 5 Interest'!N407+'SEF-3 p 5 Interest'!N408</f>
        <v>106492.2</v>
      </c>
      <c r="W271" s="504">
        <f t="shared" si="206"/>
        <v>710948.13</v>
      </c>
      <c r="X271" s="503">
        <f t="shared" si="197"/>
        <v>6582775.0692039775</v>
      </c>
      <c r="Y271" s="541">
        <f>X271+Y270</f>
        <v>26657919.002421845</v>
      </c>
      <c r="Z271" s="543"/>
      <c r="AA271" s="147"/>
      <c r="AB271" s="479"/>
      <c r="AC271" s="142"/>
    </row>
    <row r="272" spans="1:30" s="46" customFormat="1" ht="12.6" hidden="1" customHeight="1" outlineLevel="1" x14ac:dyDescent="0.2">
      <c r="A272" s="141">
        <v>18</v>
      </c>
      <c r="B272" s="527">
        <v>43770</v>
      </c>
      <c r="C272" s="540"/>
      <c r="D272" s="537">
        <v>64259945.170000002</v>
      </c>
      <c r="E272" s="504">
        <f t="shared" si="198"/>
        <v>679823233.65999997</v>
      </c>
      <c r="F272" s="503">
        <v>58876401.872855999</v>
      </c>
      <c r="G272" s="504">
        <f t="shared" si="199"/>
        <v>618368750.38227999</v>
      </c>
      <c r="H272" s="537">
        <f t="shared" si="200"/>
        <v>5383543.2971440032</v>
      </c>
      <c r="I272" s="504">
        <f t="shared" si="200"/>
        <v>61454483.277719975</v>
      </c>
      <c r="J272" s="537">
        <v>-1800.2568785650656</v>
      </c>
      <c r="K272" s="504">
        <f t="shared" si="201"/>
        <v>-20550.37920806685</v>
      </c>
      <c r="L272" s="537">
        <f t="shared" si="202"/>
        <v>5381743.0402654381</v>
      </c>
      <c r="M272" s="147">
        <f t="shared" si="203"/>
        <v>61433932.898511931</v>
      </c>
      <c r="N272" s="479"/>
      <c r="O272" s="503">
        <f>'SEF-3 p 4 Bands'!AF240</f>
        <v>538174.30402654409</v>
      </c>
      <c r="P272" s="504">
        <f t="shared" si="204"/>
        <v>30643393.289851192</v>
      </c>
      <c r="Q272" s="515"/>
      <c r="R272" s="503">
        <f>'SEF-3 p 4 Bands'!P240</f>
        <v>4843568.7362388968</v>
      </c>
      <c r="S272" s="504">
        <f t="shared" si="205"/>
        <v>30790539.608660743</v>
      </c>
      <c r="T272" s="503">
        <f t="shared" si="196"/>
        <v>5381743.0402654409</v>
      </c>
      <c r="U272" s="552">
        <f t="shared" si="196"/>
        <v>61433932.898511931</v>
      </c>
      <c r="V272" s="537">
        <f>'SEF-3 p 5 Interest'!N409+'SEF-3 p 5 Interest'!N410</f>
        <v>131696.04999999999</v>
      </c>
      <c r="W272" s="504">
        <f t="shared" si="206"/>
        <v>842644.17999999993</v>
      </c>
      <c r="X272" s="503">
        <f t="shared" si="197"/>
        <v>4975264.7862388967</v>
      </c>
      <c r="Y272" s="541">
        <f>X272+Y271</f>
        <v>31633183.788660742</v>
      </c>
      <c r="Z272" s="543"/>
      <c r="AA272" s="147"/>
      <c r="AB272" s="479"/>
      <c r="AC272" s="142"/>
    </row>
    <row r="273" spans="1:31" s="46" customFormat="1" ht="13.7" hidden="1" customHeight="1" outlineLevel="1" x14ac:dyDescent="0.2">
      <c r="A273" s="141">
        <v>18</v>
      </c>
      <c r="B273" s="527">
        <v>43800</v>
      </c>
      <c r="C273" s="540"/>
      <c r="D273" s="544">
        <v>76438835</v>
      </c>
      <c r="E273" s="508">
        <f t="shared" si="198"/>
        <v>756262068.65999997</v>
      </c>
      <c r="F273" s="507">
        <v>70638693.549506009</v>
      </c>
      <c r="G273" s="508">
        <f t="shared" si="199"/>
        <v>689007443.93178606</v>
      </c>
      <c r="H273" s="544">
        <f t="shared" si="200"/>
        <v>5800141.4504939914</v>
      </c>
      <c r="I273" s="526">
        <f t="shared" si="200"/>
        <v>67254624.728213906</v>
      </c>
      <c r="J273" s="544">
        <v>-1939.5673010451719</v>
      </c>
      <c r="K273" s="508">
        <f t="shared" si="201"/>
        <v>-22489.946509112022</v>
      </c>
      <c r="L273" s="544">
        <f t="shared" si="202"/>
        <v>5798201.8831929462</v>
      </c>
      <c r="M273" s="509">
        <f t="shared" si="203"/>
        <v>67232134.781704873</v>
      </c>
      <c r="N273" s="528"/>
      <c r="O273" s="507">
        <f>'SEF-3 p 4 Bands'!AF241</f>
        <v>579820.18831929564</v>
      </c>
      <c r="P273" s="508">
        <f t="shared" si="204"/>
        <v>31223213.478170488</v>
      </c>
      <c r="Q273" s="510"/>
      <c r="R273" s="507">
        <f>'SEF-3 p 4 Bands'!P241</f>
        <v>5218381.6948736459</v>
      </c>
      <c r="S273" s="508">
        <f t="shared" si="205"/>
        <v>36008921.303534389</v>
      </c>
      <c r="T273" s="507">
        <f t="shared" si="196"/>
        <v>5798201.8831929415</v>
      </c>
      <c r="U273" s="554">
        <f t="shared" si="196"/>
        <v>67232134.781704873</v>
      </c>
      <c r="V273" s="544">
        <f>'SEF-3 p 5 Interest'!N411+'SEF-3 p 5 Interest'!N412</f>
        <v>158413.94</v>
      </c>
      <c r="W273" s="508">
        <f t="shared" si="206"/>
        <v>1001058.1199999999</v>
      </c>
      <c r="X273" s="507">
        <f t="shared" si="197"/>
        <v>5376795.6348736463</v>
      </c>
      <c r="Y273" s="526">
        <f>X273+Y272</f>
        <v>37009979.423534386</v>
      </c>
      <c r="Z273" s="543"/>
      <c r="AA273" s="147"/>
      <c r="AB273" s="479"/>
      <c r="AC273" s="142"/>
      <c r="AE273" s="137"/>
    </row>
    <row r="274" spans="1:31" s="46" customFormat="1" ht="13.7" hidden="1" customHeight="1" outlineLevel="1" x14ac:dyDescent="0.2">
      <c r="A274" s="141"/>
      <c r="B274" s="527"/>
      <c r="C274" s="540"/>
      <c r="D274" s="479"/>
      <c r="E274" s="147"/>
      <c r="F274" s="147"/>
      <c r="G274" s="147"/>
      <c r="H274" s="479"/>
      <c r="I274" s="479"/>
      <c r="J274" s="479"/>
      <c r="K274" s="147"/>
      <c r="L274" s="479"/>
      <c r="M274" s="147"/>
      <c r="N274" s="479"/>
      <c r="O274" s="147"/>
      <c r="P274" s="147"/>
      <c r="Q274" s="515"/>
      <c r="R274" s="147"/>
      <c r="S274" s="147"/>
      <c r="T274" s="147"/>
      <c r="U274" s="553"/>
      <c r="V274" s="147"/>
      <c r="W274" s="147"/>
      <c r="X274" s="147"/>
      <c r="Y274" s="479"/>
      <c r="Z274" s="543"/>
      <c r="AA274" s="147"/>
      <c r="AB274" s="479"/>
      <c r="AC274" s="142"/>
      <c r="AE274" s="137"/>
    </row>
    <row r="275" spans="1:31" s="46" customFormat="1" ht="13.7" hidden="1" customHeight="1" outlineLevel="1" x14ac:dyDescent="0.2">
      <c r="A275" s="578" t="s">
        <v>421</v>
      </c>
      <c r="B275" s="579" t="s">
        <v>153</v>
      </c>
      <c r="C275" s="540"/>
      <c r="D275" s="479"/>
      <c r="E275" s="147"/>
      <c r="F275" s="147"/>
      <c r="G275" s="147"/>
      <c r="H275" s="479"/>
      <c r="I275" s="479"/>
      <c r="J275" s="479"/>
      <c r="K275" s="147"/>
      <c r="L275" s="479"/>
      <c r="M275" s="147"/>
      <c r="N275" s="479"/>
      <c r="O275" s="147"/>
      <c r="P275" s="147"/>
      <c r="Q275" s="515"/>
      <c r="R275" s="142"/>
      <c r="S275" s="147">
        <f>'SEF-3 p 1 PC Summary'!D28</f>
        <v>-39463264.873670019</v>
      </c>
      <c r="T275" s="147"/>
      <c r="U275" s="553">
        <v>-39463265</v>
      </c>
      <c r="V275" s="142"/>
      <c r="W275" s="147">
        <f>'SEF-3 p 1 PC Summary'!K28</f>
        <v>-2267159.8500000006</v>
      </c>
      <c r="X275" s="147"/>
      <c r="Y275" s="479">
        <f>W275+S275</f>
        <v>-41730424.723670021</v>
      </c>
      <c r="Z275" s="543"/>
      <c r="AA275" s="147"/>
      <c r="AB275" s="479"/>
      <c r="AC275" s="142"/>
      <c r="AE275" s="137"/>
    </row>
    <row r="276" spans="1:31" s="46" customFormat="1" ht="13.7" hidden="1" customHeight="1" outlineLevel="1" x14ac:dyDescent="0.2">
      <c r="A276" s="141"/>
      <c r="B276" s="579"/>
      <c r="C276" s="540"/>
      <c r="D276" s="479"/>
      <c r="E276" s="147"/>
      <c r="F276" s="147"/>
      <c r="G276" s="147"/>
      <c r="H276" s="479"/>
      <c r="I276" s="479"/>
      <c r="J276" s="479"/>
      <c r="K276" s="147"/>
      <c r="L276" s="479"/>
      <c r="M276" s="147"/>
      <c r="N276" s="479"/>
      <c r="O276" s="147"/>
      <c r="P276" s="147"/>
      <c r="Q276" s="515"/>
      <c r="R276" s="142"/>
      <c r="S276" s="147"/>
      <c r="T276" s="147"/>
      <c r="U276" s="553"/>
      <c r="V276" s="142"/>
      <c r="W276" s="147"/>
      <c r="X276" s="147"/>
      <c r="Y276" s="479"/>
      <c r="Z276" s="543"/>
      <c r="AA276" s="147"/>
      <c r="AB276" s="479"/>
      <c r="AC276" s="142"/>
      <c r="AE276" s="137"/>
    </row>
    <row r="277" spans="1:31" s="46" customFormat="1" ht="13.7" hidden="1" customHeight="1" outlineLevel="1" x14ac:dyDescent="0.2">
      <c r="A277" s="545" t="s">
        <v>422</v>
      </c>
      <c r="B277" s="579"/>
      <c r="C277" s="540"/>
      <c r="D277" s="479"/>
      <c r="E277" s="147">
        <f>E260+E273</f>
        <v>19510160396.573902</v>
      </c>
      <c r="F277" s="147"/>
      <c r="G277" s="147">
        <f>G260+G273</f>
        <v>19425262837.810318</v>
      </c>
      <c r="H277" s="479"/>
      <c r="I277" s="479">
        <f>I260+I273</f>
        <v>84897558.763587594</v>
      </c>
      <c r="J277" s="479"/>
      <c r="K277" s="147">
        <f>K260+K273</f>
        <v>-41153.245897493071</v>
      </c>
      <c r="L277" s="479"/>
      <c r="M277" s="147"/>
      <c r="N277" s="479">
        <f>N260+M273</f>
        <v>84856404.053273201</v>
      </c>
      <c r="O277" s="147"/>
      <c r="P277" s="147">
        <f>P260+P273</f>
        <v>45393139.049862966</v>
      </c>
      <c r="Q277" s="515"/>
      <c r="R277" s="142"/>
      <c r="S277" s="147">
        <f>S260+S273+S275</f>
        <v>9.415743499994278E-2</v>
      </c>
      <c r="T277" s="147"/>
      <c r="U277" s="553">
        <f>U260+U273+U275</f>
        <v>45393139.01769042</v>
      </c>
      <c r="V277" s="142"/>
      <c r="W277" s="147">
        <f>W260+W273+W275</f>
        <v>0.40999999921768904</v>
      </c>
      <c r="X277" s="147"/>
      <c r="Y277" s="479">
        <f>+Y260+Y273+Y275-1</f>
        <v>0.50415743142366409</v>
      </c>
      <c r="Z277" s="543"/>
      <c r="AA277" s="147"/>
      <c r="AB277" s="479"/>
      <c r="AC277" s="142"/>
      <c r="AE277" s="137"/>
    </row>
    <row r="278" spans="1:31" s="46" customFormat="1" ht="15" hidden="1" customHeight="1" outlineLevel="1" x14ac:dyDescent="0.2">
      <c r="A278" s="574"/>
      <c r="B278" s="527"/>
      <c r="C278" s="540"/>
      <c r="D278" s="479"/>
      <c r="E278" s="147"/>
      <c r="F278" s="147"/>
      <c r="G278" s="147"/>
      <c r="H278" s="479"/>
      <c r="I278" s="479"/>
      <c r="J278" s="479"/>
      <c r="K278" s="147"/>
      <c r="L278" s="576"/>
      <c r="M278" s="147"/>
      <c r="N278" s="479"/>
      <c r="O278" s="576"/>
      <c r="P278" s="147"/>
      <c r="Q278" s="515"/>
      <c r="R278" s="576"/>
      <c r="S278" s="147"/>
      <c r="T278" s="147"/>
      <c r="U278" s="553"/>
      <c r="V278" s="576"/>
      <c r="W278" s="147"/>
      <c r="X278" s="147"/>
      <c r="Y278" s="479"/>
      <c r="Z278" s="543"/>
      <c r="AA278" s="147"/>
      <c r="AB278" s="479"/>
      <c r="AC278" s="142"/>
      <c r="AE278" s="137"/>
    </row>
    <row r="279" spans="1:31" s="46" customFormat="1" ht="12.75" hidden="1" customHeight="1" outlineLevel="1" x14ac:dyDescent="0.2">
      <c r="A279" s="141">
        <v>19</v>
      </c>
      <c r="B279" s="527">
        <v>43831</v>
      </c>
      <c r="C279" s="540"/>
      <c r="D279" s="534">
        <v>76948267.980000004</v>
      </c>
      <c r="E279" s="518">
        <f>D279</f>
        <v>76948267.980000004</v>
      </c>
      <c r="F279" s="556">
        <v>67140273.630697995</v>
      </c>
      <c r="G279" s="518">
        <f>F279</f>
        <v>67140273.630697995</v>
      </c>
      <c r="H279" s="534">
        <f>D279-F279</f>
        <v>9807994.3493020087</v>
      </c>
      <c r="I279" s="535">
        <f>E279-G279</f>
        <v>9807994.3493020087</v>
      </c>
      <c r="J279" s="534">
        <v>-3279.7933104056865</v>
      </c>
      <c r="K279" s="518">
        <f>J279</f>
        <v>-3279.7933104056865</v>
      </c>
      <c r="L279" s="534">
        <f>H279+J279</f>
        <v>9804714.5559916031</v>
      </c>
      <c r="M279" s="539">
        <f>L279</f>
        <v>9804714.5559916031</v>
      </c>
      <c r="N279" s="535"/>
      <c r="O279" s="556">
        <v>9804714.5559916049</v>
      </c>
      <c r="P279" s="518">
        <f>O279</f>
        <v>9804714.5559916049</v>
      </c>
      <c r="Q279" s="515"/>
      <c r="R279" s="556">
        <v>0</v>
      </c>
      <c r="S279" s="518">
        <f>R279</f>
        <v>0</v>
      </c>
      <c r="T279" s="556">
        <f t="shared" ref="T279:U290" si="208">O279+R279</f>
        <v>9804714.5559916049</v>
      </c>
      <c r="U279" s="549">
        <f t="shared" si="208"/>
        <v>9804714.5559916049</v>
      </c>
      <c r="V279" s="534">
        <f>'SEF-3 p 5 Interest'!N413+'SEF-3 p 5 Interest'!N414</f>
        <v>166243.06</v>
      </c>
      <c r="W279" s="518">
        <f>V279</f>
        <v>166243.06</v>
      </c>
      <c r="X279" s="556">
        <f t="shared" ref="X279:X290" si="209">R279+V279</f>
        <v>166243.06</v>
      </c>
      <c r="Y279" s="535">
        <f>X279</f>
        <v>166243.06</v>
      </c>
      <c r="Z279" s="543"/>
      <c r="AA279" s="147"/>
      <c r="AB279" s="479"/>
      <c r="AC279" s="142"/>
      <c r="AE279" s="137"/>
    </row>
    <row r="280" spans="1:31" s="46" customFormat="1" ht="13.5" hidden="1" customHeight="1" outlineLevel="1" x14ac:dyDescent="0.2">
      <c r="A280" s="141">
        <v>19</v>
      </c>
      <c r="B280" s="527">
        <v>43862</v>
      </c>
      <c r="C280" s="540"/>
      <c r="D280" s="537">
        <v>69588115</v>
      </c>
      <c r="E280" s="504">
        <f t="shared" ref="E280:E290" si="210">E279+D280</f>
        <v>146536382.98000002</v>
      </c>
      <c r="F280" s="503">
        <v>64284325.668396004</v>
      </c>
      <c r="G280" s="504">
        <f t="shared" ref="G280:G290" si="211">G279+F280</f>
        <v>131424599.29909399</v>
      </c>
      <c r="H280" s="537">
        <f t="shared" ref="H280:I290" si="212">D280-F280</f>
        <v>5303789.3316039965</v>
      </c>
      <c r="I280" s="541">
        <f t="shared" si="212"/>
        <v>15111783.680906028</v>
      </c>
      <c r="J280" s="537">
        <v>-1773.5871524885297</v>
      </c>
      <c r="K280" s="504">
        <f t="shared" ref="K280:K289" si="213">K279+J280</f>
        <v>-5053.3804628942162</v>
      </c>
      <c r="L280" s="537">
        <f t="shared" ref="L280:L286" si="214">H280+J280</f>
        <v>5302015.7444515079</v>
      </c>
      <c r="M280" s="147">
        <f t="shared" ref="M280:M290" si="215">M279+L280</f>
        <v>15106730.300443111</v>
      </c>
      <c r="N280" s="541"/>
      <c r="O280" s="503">
        <v>5302015.7444515079</v>
      </c>
      <c r="P280" s="504">
        <f t="shared" ref="P280:P290" si="216">P279+O280</f>
        <v>15106730.300443113</v>
      </c>
      <c r="Q280" s="515"/>
      <c r="R280" s="503">
        <v>0</v>
      </c>
      <c r="S280" s="504">
        <f t="shared" ref="S280:S290" si="217">R280+S279</f>
        <v>0</v>
      </c>
      <c r="T280" s="503">
        <f t="shared" si="208"/>
        <v>5302015.7444515079</v>
      </c>
      <c r="U280" s="552">
        <f t="shared" si="208"/>
        <v>15106730.300443113</v>
      </c>
      <c r="V280" s="537">
        <f>'SEF-3 p 5 Interest'!N415+'SEF-3 p 5 Interest'!N416</f>
        <v>155517.69999999998</v>
      </c>
      <c r="W280" s="504">
        <f t="shared" ref="W280:W290" si="218">W279+V280</f>
        <v>321760.76</v>
      </c>
      <c r="X280" s="503">
        <f t="shared" si="209"/>
        <v>155517.69999999998</v>
      </c>
      <c r="Y280" s="541">
        <f t="shared" ref="Y280:Y285" si="219">X280+Y279</f>
        <v>321760.76</v>
      </c>
      <c r="Z280" s="543"/>
      <c r="AA280" s="147"/>
      <c r="AB280" s="479"/>
      <c r="AC280" s="142"/>
    </row>
    <row r="281" spans="1:31" s="46" customFormat="1" ht="13.5" hidden="1" customHeight="1" outlineLevel="1" x14ac:dyDescent="0.2">
      <c r="A281" s="141">
        <v>19</v>
      </c>
      <c r="B281" s="527">
        <v>43891</v>
      </c>
      <c r="C281" s="540"/>
      <c r="D281" s="503">
        <v>71490366</v>
      </c>
      <c r="E281" s="504">
        <f t="shared" si="210"/>
        <v>218026748.98000002</v>
      </c>
      <c r="F281" s="147">
        <v>61503810.481720001</v>
      </c>
      <c r="G281" s="504">
        <f t="shared" si="211"/>
        <v>192928409.78081399</v>
      </c>
      <c r="H281" s="479">
        <f t="shared" si="212"/>
        <v>9986555.5182799995</v>
      </c>
      <c r="I281" s="147">
        <f t="shared" si="212"/>
        <v>25098339.199186027</v>
      </c>
      <c r="J281" s="503">
        <v>-3339.5041653122753</v>
      </c>
      <c r="K281" s="147">
        <f t="shared" si="213"/>
        <v>-8392.8846282064915</v>
      </c>
      <c r="L281" s="503">
        <f t="shared" si="214"/>
        <v>9983216.0141146872</v>
      </c>
      <c r="M281" s="147">
        <f t="shared" si="215"/>
        <v>25089946.314557798</v>
      </c>
      <c r="N281" s="147"/>
      <c r="O281" s="503">
        <v>5938242.8568357825</v>
      </c>
      <c r="P281" s="147">
        <f t="shared" si="216"/>
        <v>21044973.157278895</v>
      </c>
      <c r="Q281" s="515"/>
      <c r="R281" s="503">
        <v>4044973.1572788954</v>
      </c>
      <c r="S281" s="147">
        <f t="shared" si="217"/>
        <v>4044973.1572788954</v>
      </c>
      <c r="T281" s="503">
        <f t="shared" si="208"/>
        <v>9983216.0141146779</v>
      </c>
      <c r="U281" s="553">
        <f t="shared" si="208"/>
        <v>25089946.314557791</v>
      </c>
      <c r="V281" s="537">
        <f>'SEF-3 p 5 Interest'!N417+'SEF-3 p 5 Interest'!N418</f>
        <v>166792.73000000001</v>
      </c>
      <c r="W281" s="147">
        <f t="shared" si="218"/>
        <v>488553.49</v>
      </c>
      <c r="X281" s="503">
        <f t="shared" si="209"/>
        <v>4211765.8872788958</v>
      </c>
      <c r="Y281" s="504">
        <f t="shared" si="219"/>
        <v>4533526.6472788956</v>
      </c>
      <c r="Z281" s="543"/>
      <c r="AA281" s="147"/>
      <c r="AB281" s="479"/>
      <c r="AC281" s="142"/>
    </row>
    <row r="282" spans="1:31" s="46" customFormat="1" ht="13.5" hidden="1" customHeight="1" outlineLevel="1" x14ac:dyDescent="0.2">
      <c r="A282" s="141">
        <v>19</v>
      </c>
      <c r="B282" s="527">
        <v>43922</v>
      </c>
      <c r="C282" s="540"/>
      <c r="D282" s="503">
        <v>56643627</v>
      </c>
      <c r="E282" s="504">
        <f t="shared" si="210"/>
        <v>274670375.98000002</v>
      </c>
      <c r="F282" s="147">
        <v>48393743.728547998</v>
      </c>
      <c r="G282" s="504">
        <f t="shared" si="211"/>
        <v>241322153.50936198</v>
      </c>
      <c r="H282" s="537">
        <f t="shared" si="212"/>
        <v>8249883.2714520022</v>
      </c>
      <c r="I282" s="541">
        <f t="shared" si="212"/>
        <v>33348222.470638037</v>
      </c>
      <c r="J282" s="537">
        <v>-2758.7609659731388</v>
      </c>
      <c r="K282" s="504">
        <f t="shared" si="213"/>
        <v>-11151.64559417963</v>
      </c>
      <c r="L282" s="537">
        <f t="shared" si="214"/>
        <v>8247124.5104860291</v>
      </c>
      <c r="M282" s="147">
        <f t="shared" si="215"/>
        <v>33337070.825043827</v>
      </c>
      <c r="N282" s="479"/>
      <c r="O282" s="503">
        <v>4123562.2552430183</v>
      </c>
      <c r="P282" s="504">
        <f t="shared" si="216"/>
        <v>25168535.412521914</v>
      </c>
      <c r="Q282" s="515"/>
      <c r="R282" s="503">
        <v>4123562.2552430183</v>
      </c>
      <c r="S282" s="504">
        <f t="shared" si="217"/>
        <v>8168535.4125219136</v>
      </c>
      <c r="T282" s="503">
        <f t="shared" si="208"/>
        <v>8247124.5104860365</v>
      </c>
      <c r="U282" s="552">
        <f t="shared" si="208"/>
        <v>33337070.825043827</v>
      </c>
      <c r="V282" s="537">
        <f>'SEF-3 p 5 Interest'!N419+'SEF-3 p 5 Interest'!N420</f>
        <v>170397.56</v>
      </c>
      <c r="W282" s="504">
        <f t="shared" si="218"/>
        <v>658951.05000000005</v>
      </c>
      <c r="X282" s="503">
        <f t="shared" si="209"/>
        <v>4293959.8152430179</v>
      </c>
      <c r="Y282" s="541">
        <f t="shared" si="219"/>
        <v>8827486.4625219144</v>
      </c>
      <c r="Z282" s="543"/>
      <c r="AA282" s="147"/>
      <c r="AB282" s="479"/>
      <c r="AC282" s="142"/>
    </row>
    <row r="283" spans="1:31" s="46" customFormat="1" ht="13.5" hidden="1" customHeight="1" outlineLevel="1" x14ac:dyDescent="0.2">
      <c r="A283" s="141">
        <v>19</v>
      </c>
      <c r="B283" s="527">
        <v>43952</v>
      </c>
      <c r="C283" s="540"/>
      <c r="D283" s="503">
        <v>54772332</v>
      </c>
      <c r="E283" s="504">
        <f t="shared" si="210"/>
        <v>329442707.98000002</v>
      </c>
      <c r="F283" s="503">
        <v>45781156.45143</v>
      </c>
      <c r="G283" s="504">
        <f t="shared" si="211"/>
        <v>287103309.96079201</v>
      </c>
      <c r="H283" s="503">
        <f t="shared" si="212"/>
        <v>8991175.5485699996</v>
      </c>
      <c r="I283" s="504">
        <f t="shared" si="212"/>
        <v>42339398.019208014</v>
      </c>
      <c r="J283" s="503">
        <v>-3006.649103442207</v>
      </c>
      <c r="K283" s="504">
        <f t="shared" si="213"/>
        <v>-14158.294697621837</v>
      </c>
      <c r="L283" s="503">
        <f t="shared" si="214"/>
        <v>8988168.8994665574</v>
      </c>
      <c r="M283" s="147">
        <f t="shared" si="215"/>
        <v>42325239.724510387</v>
      </c>
      <c r="N283" s="147"/>
      <c r="O283" s="503">
        <v>3563988.5599291176</v>
      </c>
      <c r="P283" s="504">
        <f t="shared" si="216"/>
        <v>28732523.972451031</v>
      </c>
      <c r="Q283" s="515"/>
      <c r="R283" s="503">
        <v>5424180.3395374343</v>
      </c>
      <c r="S283" s="504">
        <f t="shared" si="217"/>
        <v>13592715.752059348</v>
      </c>
      <c r="T283" s="503">
        <f t="shared" si="208"/>
        <v>8988168.8994665518</v>
      </c>
      <c r="U283" s="552">
        <f t="shared" si="208"/>
        <v>42325239.724510379</v>
      </c>
      <c r="V283" s="537">
        <f>'SEF-3 p 5 Interest'!N421+'SEF-3 p 5 Interest'!N422</f>
        <v>192864.31999999998</v>
      </c>
      <c r="W283" s="504">
        <f t="shared" si="218"/>
        <v>851815.37</v>
      </c>
      <c r="X283" s="503">
        <f t="shared" si="209"/>
        <v>5617044.6595374346</v>
      </c>
      <c r="Y283" s="541">
        <f t="shared" si="219"/>
        <v>14444531.122059349</v>
      </c>
      <c r="Z283" s="543"/>
      <c r="AA283" s="147"/>
      <c r="AB283" s="479"/>
      <c r="AC283" s="142"/>
    </row>
    <row r="284" spans="1:31" s="46" customFormat="1" ht="12.75" hidden="1" customHeight="1" outlineLevel="1" x14ac:dyDescent="0.2">
      <c r="A284" s="141">
        <v>19</v>
      </c>
      <c r="B284" s="527">
        <v>43983</v>
      </c>
      <c r="C284" s="135"/>
      <c r="D284" s="537">
        <v>51613420</v>
      </c>
      <c r="E284" s="504">
        <f t="shared" si="210"/>
        <v>381056127.98000002</v>
      </c>
      <c r="F284" s="503">
        <v>45086982.221742004</v>
      </c>
      <c r="G284" s="504">
        <f t="shared" si="211"/>
        <v>332190292.18253398</v>
      </c>
      <c r="H284" s="503">
        <f t="shared" si="212"/>
        <v>6526437.7782579958</v>
      </c>
      <c r="I284" s="504">
        <f t="shared" si="212"/>
        <v>48865835.79746604</v>
      </c>
      <c r="J284" s="503">
        <v>-2182.4407930495217</v>
      </c>
      <c r="K284" s="504">
        <f t="shared" si="213"/>
        <v>-16340.735490671359</v>
      </c>
      <c r="L284" s="503">
        <f t="shared" si="214"/>
        <v>6524255.3374649463</v>
      </c>
      <c r="M284" s="147">
        <f t="shared" si="215"/>
        <v>48849495.06197533</v>
      </c>
      <c r="N284" s="147"/>
      <c r="O284" s="503">
        <v>652425.53374651074</v>
      </c>
      <c r="P284" s="504">
        <f t="shared" si="216"/>
        <v>29384949.506197542</v>
      </c>
      <c r="Q284" s="515"/>
      <c r="R284" s="503">
        <v>5871829.8037184477</v>
      </c>
      <c r="S284" s="504">
        <f t="shared" si="217"/>
        <v>19464545.555777796</v>
      </c>
      <c r="T284" s="503">
        <f t="shared" si="208"/>
        <v>6524255.3374649584</v>
      </c>
      <c r="U284" s="552">
        <f t="shared" si="208"/>
        <v>48849495.061975338</v>
      </c>
      <c r="V284" s="537">
        <f>'SEF-3 p 5 Interest'!N423+'SEF-3 p 5 Interest'!N424</f>
        <v>207900.51</v>
      </c>
      <c r="W284" s="504">
        <f t="shared" si="218"/>
        <v>1059715.8799999999</v>
      </c>
      <c r="X284" s="503">
        <f t="shared" si="209"/>
        <v>6079730.3137184475</v>
      </c>
      <c r="Y284" s="541">
        <f t="shared" si="219"/>
        <v>20524261.435777798</v>
      </c>
      <c r="Z284" s="543"/>
      <c r="AA284" s="147"/>
      <c r="AB284" s="479"/>
      <c r="AC284" s="142"/>
    </row>
    <row r="285" spans="1:31" s="46" customFormat="1" ht="12.75" hidden="1" customHeight="1" outlineLevel="1" x14ac:dyDescent="0.2">
      <c r="A285" s="141">
        <v>19</v>
      </c>
      <c r="B285" s="527">
        <v>44013</v>
      </c>
      <c r="C285" s="540"/>
      <c r="D285" s="537">
        <v>50923582</v>
      </c>
      <c r="E285" s="504">
        <f t="shared" si="210"/>
        <v>431979709.98000002</v>
      </c>
      <c r="F285" s="503">
        <v>50591367.312356003</v>
      </c>
      <c r="G285" s="504">
        <f t="shared" si="211"/>
        <v>382781659.49488997</v>
      </c>
      <c r="H285" s="503">
        <f t="shared" si="212"/>
        <v>332214.68764399737</v>
      </c>
      <c r="I285" s="504">
        <f t="shared" si="212"/>
        <v>49198050.485110044</v>
      </c>
      <c r="J285" s="503">
        <v>-111.09259154816391</v>
      </c>
      <c r="K285" s="504">
        <f t="shared" si="213"/>
        <v>-16451.828082219523</v>
      </c>
      <c r="L285" s="503">
        <f t="shared" si="214"/>
        <v>332103.59505244921</v>
      </c>
      <c r="M285" s="147">
        <f t="shared" si="215"/>
        <v>49181598.657027781</v>
      </c>
      <c r="N285" s="147"/>
      <c r="O285" s="503">
        <v>33210.359505236149</v>
      </c>
      <c r="P285" s="504">
        <f t="shared" si="216"/>
        <v>29418159.865702778</v>
      </c>
      <c r="Q285" s="515"/>
      <c r="R285" s="503">
        <v>298893.2355472073</v>
      </c>
      <c r="S285" s="504">
        <f t="shared" si="217"/>
        <v>19763438.791325003</v>
      </c>
      <c r="T285" s="503">
        <f t="shared" si="208"/>
        <v>332103.59505244344</v>
      </c>
      <c r="U285" s="552">
        <f t="shared" si="208"/>
        <v>49181598.657027781</v>
      </c>
      <c r="V285" s="537">
        <f>'SEF-3 p 5 Interest'!N425+'SEF-3 p 5 Interest'!N426</f>
        <v>171693.68</v>
      </c>
      <c r="W285" s="504">
        <f t="shared" si="218"/>
        <v>1231409.5599999998</v>
      </c>
      <c r="X285" s="503">
        <f t="shared" si="209"/>
        <v>470586.91554720729</v>
      </c>
      <c r="Y285" s="541">
        <f t="shared" si="219"/>
        <v>20994848.351325005</v>
      </c>
      <c r="Z285" s="543"/>
      <c r="AA285" s="147"/>
      <c r="AB285" s="479"/>
      <c r="AC285" s="142"/>
    </row>
    <row r="286" spans="1:31" s="46" customFormat="1" ht="12.75" hidden="1" customHeight="1" outlineLevel="1" x14ac:dyDescent="0.2">
      <c r="A286" s="141">
        <v>19</v>
      </c>
      <c r="B286" s="527">
        <v>44044</v>
      </c>
      <c r="C286" s="540"/>
      <c r="D286" s="537">
        <v>50717272</v>
      </c>
      <c r="E286" s="504">
        <f t="shared" si="210"/>
        <v>482696981.98000002</v>
      </c>
      <c r="F286" s="503">
        <v>50613148.082052</v>
      </c>
      <c r="G286" s="504">
        <f t="shared" si="211"/>
        <v>433394807.57694197</v>
      </c>
      <c r="H286" s="537">
        <f t="shared" si="212"/>
        <v>104123.91794800013</v>
      </c>
      <c r="I286" s="541">
        <f t="shared" si="212"/>
        <v>49302174.403058052</v>
      </c>
      <c r="J286" s="537">
        <v>-34.819038161804201</v>
      </c>
      <c r="K286" s="504">
        <f t="shared" si="213"/>
        <v>-16486.647120381327</v>
      </c>
      <c r="L286" s="537">
        <f t="shared" si="214"/>
        <v>104089.09890983833</v>
      </c>
      <c r="M286" s="147">
        <f t="shared" si="215"/>
        <v>49285687.755937621</v>
      </c>
      <c r="N286" s="479"/>
      <c r="O286" s="503">
        <v>10408.909890979528</v>
      </c>
      <c r="P286" s="504">
        <f t="shared" si="216"/>
        <v>29428568.775593758</v>
      </c>
      <c r="Q286" s="515"/>
      <c r="R286" s="503">
        <v>93680.189018860459</v>
      </c>
      <c r="S286" s="504">
        <f t="shared" si="217"/>
        <v>19857118.980343863</v>
      </c>
      <c r="T286" s="503">
        <f t="shared" si="208"/>
        <v>104089.09890983999</v>
      </c>
      <c r="U286" s="552">
        <f t="shared" si="208"/>
        <v>49285687.755937621</v>
      </c>
      <c r="V286" s="537">
        <f>'SEF-3 p 5 Interest'!N427+'SEF-3 p 5 Interest'!N428</f>
        <v>172545.11</v>
      </c>
      <c r="W286" s="504">
        <f t="shared" si="218"/>
        <v>1403954.67</v>
      </c>
      <c r="X286" s="503">
        <f t="shared" si="209"/>
        <v>266225.29901886045</v>
      </c>
      <c r="Y286" s="541">
        <f>X286+Y285</f>
        <v>21261073.650343865</v>
      </c>
      <c r="Z286" s="543"/>
      <c r="AA286" s="147"/>
      <c r="AB286" s="479"/>
      <c r="AC286" s="142"/>
    </row>
    <row r="287" spans="1:31" s="46" customFormat="1" ht="12.75" hidden="1" customHeight="1" outlineLevel="1" x14ac:dyDescent="0.2">
      <c r="A287" s="141">
        <v>19</v>
      </c>
      <c r="B287" s="527">
        <v>44075</v>
      </c>
      <c r="C287" s="540"/>
      <c r="D287" s="537">
        <v>49058310</v>
      </c>
      <c r="E287" s="504">
        <f t="shared" si="210"/>
        <v>531755291.98000002</v>
      </c>
      <c r="F287" s="503">
        <v>46840199.403549999</v>
      </c>
      <c r="G287" s="504">
        <f t="shared" si="211"/>
        <v>480235006.980492</v>
      </c>
      <c r="H287" s="537">
        <f>D287-F287</f>
        <v>2218110.596450001</v>
      </c>
      <c r="I287" s="541">
        <f t="shared" si="212"/>
        <v>51520284.999508023</v>
      </c>
      <c r="J287" s="537">
        <v>-741.7361834528856</v>
      </c>
      <c r="K287" s="504">
        <f t="shared" si="213"/>
        <v>-17228.383303834213</v>
      </c>
      <c r="L287" s="537">
        <f>H287+J287</f>
        <v>2217368.8602665481</v>
      </c>
      <c r="M287" s="147">
        <f t="shared" si="215"/>
        <v>51503056.616204172</v>
      </c>
      <c r="N287" s="479"/>
      <c r="O287" s="503">
        <v>221736.88602665067</v>
      </c>
      <c r="P287" s="504">
        <f t="shared" si="216"/>
        <v>29650305.661620408</v>
      </c>
      <c r="Q287" s="515"/>
      <c r="R287" s="503">
        <v>1995631.9742398933</v>
      </c>
      <c r="S287" s="504">
        <f t="shared" si="217"/>
        <v>21852750.954583757</v>
      </c>
      <c r="T287" s="503">
        <f t="shared" si="208"/>
        <v>2217368.8602665439</v>
      </c>
      <c r="U287" s="552">
        <f t="shared" si="208"/>
        <v>51503056.616204165</v>
      </c>
      <c r="V287" s="537">
        <f>'SEF-3 p 5 Interest'!N429+'SEF-3 p 5 Interest'!N430</f>
        <v>167422.26999999999</v>
      </c>
      <c r="W287" s="504">
        <f t="shared" si="218"/>
        <v>1571376.94</v>
      </c>
      <c r="X287" s="503">
        <f t="shared" si="209"/>
        <v>2163054.2442398933</v>
      </c>
      <c r="Y287" s="541">
        <f>X287+Y286</f>
        <v>23424127.894583758</v>
      </c>
      <c r="Z287" s="543"/>
      <c r="AA287" s="147"/>
      <c r="AB287" s="479"/>
      <c r="AC287" s="142"/>
    </row>
    <row r="288" spans="1:31" s="46" customFormat="1" ht="12.75" hidden="1" customHeight="1" outlineLevel="1" x14ac:dyDescent="0.2">
      <c r="A288" s="141">
        <v>19</v>
      </c>
      <c r="B288" s="527">
        <v>44105</v>
      </c>
      <c r="C288" s="540"/>
      <c r="D288" s="537">
        <v>58866855.774193548</v>
      </c>
      <c r="E288" s="504">
        <f t="shared" si="210"/>
        <v>590622147.75419354</v>
      </c>
      <c r="F288" s="503">
        <v>55202268.962035</v>
      </c>
      <c r="G288" s="504">
        <f t="shared" si="211"/>
        <v>535437275.942527</v>
      </c>
      <c r="H288" s="537">
        <f>D288-F288</f>
        <v>3664586.8121585473</v>
      </c>
      <c r="I288" s="541">
        <f t="shared" si="212"/>
        <v>55184871.811666548</v>
      </c>
      <c r="J288" s="537">
        <v>-1185.0446263179183</v>
      </c>
      <c r="K288" s="504">
        <f t="shared" si="213"/>
        <v>-18413.427930152131</v>
      </c>
      <c r="L288" s="537">
        <f>H288+J288</f>
        <v>3663401.7675322294</v>
      </c>
      <c r="M288" s="147">
        <f t="shared" si="215"/>
        <v>55166458.383736402</v>
      </c>
      <c r="N288" s="479"/>
      <c r="O288" s="503">
        <v>366340.17675322294</v>
      </c>
      <c r="P288" s="504">
        <f t="shared" si="216"/>
        <v>30016645.838373631</v>
      </c>
      <c r="Q288" s="515"/>
      <c r="R288" s="503">
        <v>3297061.5907790065</v>
      </c>
      <c r="S288" s="504">
        <f t="shared" si="217"/>
        <v>25149812.545362763</v>
      </c>
      <c r="T288" s="503">
        <f t="shared" si="208"/>
        <v>3663401.7675322294</v>
      </c>
      <c r="U288" s="552">
        <f t="shared" si="208"/>
        <v>55166458.383736394</v>
      </c>
      <c r="V288" s="537">
        <f>'SEF-3 p 5 Interest'!N431+'SEF-3 p 5 Interest'!N432</f>
        <v>169542.58</v>
      </c>
      <c r="W288" s="504">
        <f t="shared" si="218"/>
        <v>1740919.52</v>
      </c>
      <c r="X288" s="503">
        <f t="shared" si="209"/>
        <v>3466604.1707790066</v>
      </c>
      <c r="Y288" s="541">
        <f>X288+Y287</f>
        <v>26890732.065362766</v>
      </c>
      <c r="Z288" s="543"/>
      <c r="AA288" s="147"/>
      <c r="AB288" s="479"/>
      <c r="AC288" s="142"/>
    </row>
    <row r="289" spans="1:16384" s="46" customFormat="1" ht="12.75" hidden="1" customHeight="1" outlineLevel="1" x14ac:dyDescent="0.2">
      <c r="A289" s="141">
        <v>19</v>
      </c>
      <c r="B289" s="527">
        <v>44136</v>
      </c>
      <c r="C289" s="540"/>
      <c r="D289" s="537">
        <v>73167460</v>
      </c>
      <c r="E289" s="504">
        <f t="shared" si="210"/>
        <v>663789607.75419354</v>
      </c>
      <c r="F289" s="503">
        <v>65967928.599768832</v>
      </c>
      <c r="G289" s="504">
        <f t="shared" si="211"/>
        <v>601405204.54229581</v>
      </c>
      <c r="H289" s="537">
        <f>D289-F289</f>
        <v>7199531.4002311677</v>
      </c>
      <c r="I289" s="504">
        <f t="shared" si="212"/>
        <v>62384403.211897731</v>
      </c>
      <c r="J289" s="503">
        <v>-2262.8127190927044</v>
      </c>
      <c r="K289" s="504">
        <f t="shared" si="213"/>
        <v>-20676.240649244835</v>
      </c>
      <c r="L289" s="537">
        <f>H289+J289</f>
        <v>7197268.587512075</v>
      </c>
      <c r="M289" s="147">
        <f t="shared" si="215"/>
        <v>62363726.971248478</v>
      </c>
      <c r="N289" s="479"/>
      <c r="O289" s="503">
        <v>719726.85875120759</v>
      </c>
      <c r="P289" s="504">
        <f t="shared" si="216"/>
        <v>30736372.697124839</v>
      </c>
      <c r="Q289" s="515"/>
      <c r="R289" s="503">
        <v>6477541.7287608758</v>
      </c>
      <c r="S289" s="504">
        <f t="shared" si="217"/>
        <v>31627354.274123639</v>
      </c>
      <c r="T289" s="503">
        <f t="shared" si="208"/>
        <v>7197268.5875120834</v>
      </c>
      <c r="U289" s="552">
        <f t="shared" si="208"/>
        <v>62363726.971248478</v>
      </c>
      <c r="V289" s="537">
        <f>'SEF-3 p 5 Interest'!N433+'SEF-3 p 5 Interest'!N434</f>
        <v>173173.34999999998</v>
      </c>
      <c r="W289" s="504">
        <f t="shared" si="218"/>
        <v>1914092.87</v>
      </c>
      <c r="X289" s="503">
        <f t="shared" si="209"/>
        <v>6650715.0787608754</v>
      </c>
      <c r="Y289" s="541">
        <f>X289+Y288</f>
        <v>33541447.144123644</v>
      </c>
      <c r="Z289" s="543"/>
      <c r="AA289" s="147"/>
      <c r="AB289" s="479"/>
      <c r="AC289" s="142"/>
    </row>
    <row r="290" spans="1:16384" s="46" customFormat="1" ht="12.75" hidden="1" customHeight="1" outlineLevel="1" x14ac:dyDescent="0.2">
      <c r="A290" s="141">
        <v>19</v>
      </c>
      <c r="B290" s="527">
        <v>44166</v>
      </c>
      <c r="C290" s="540"/>
      <c r="D290" s="537">
        <v>83795509</v>
      </c>
      <c r="E290" s="504">
        <f t="shared" si="210"/>
        <v>747585116.75419354</v>
      </c>
      <c r="F290" s="503">
        <v>70036252.037225813</v>
      </c>
      <c r="G290" s="504">
        <f t="shared" si="211"/>
        <v>671441456.57952166</v>
      </c>
      <c r="H290" s="537">
        <f>D290-F290</f>
        <v>13759256.962774187</v>
      </c>
      <c r="I290" s="541">
        <f t="shared" si="212"/>
        <v>76143660.174671888</v>
      </c>
      <c r="J290" s="503">
        <v>-4324.5344634000212</v>
      </c>
      <c r="K290" s="504">
        <f>K289+J290</f>
        <v>-25000.775112644857</v>
      </c>
      <c r="L290" s="537">
        <f>H290+J290</f>
        <v>13754932.428310787</v>
      </c>
      <c r="M290" s="147">
        <f t="shared" si="215"/>
        <v>76118659.399559259</v>
      </c>
      <c r="N290" s="479"/>
      <c r="O290" s="503">
        <v>1375493.2428310812</v>
      </c>
      <c r="P290" s="504">
        <f t="shared" si="216"/>
        <v>32111865.93995592</v>
      </c>
      <c r="Q290" s="515"/>
      <c r="R290" s="503">
        <v>12379439.185479701</v>
      </c>
      <c r="S290" s="504">
        <f t="shared" si="217"/>
        <v>44006793.459603339</v>
      </c>
      <c r="T290" s="503">
        <f t="shared" si="208"/>
        <v>13754932.428310782</v>
      </c>
      <c r="U290" s="552">
        <f t="shared" si="208"/>
        <v>76118659.399559259</v>
      </c>
      <c r="V290" s="537">
        <f>'SEF-3 p 5 Interest'!N436+'SEF-3 p 5 Interest'!N437</f>
        <v>88402.44</v>
      </c>
      <c r="W290" s="504">
        <f t="shared" si="218"/>
        <v>2002495.31</v>
      </c>
      <c r="X290" s="503">
        <f t="shared" si="209"/>
        <v>12467841.6254797</v>
      </c>
      <c r="Y290" s="541">
        <f>X290+Y289</f>
        <v>46009288.769603342</v>
      </c>
      <c r="Z290" s="543"/>
      <c r="AA290" s="147"/>
      <c r="AB290" s="479"/>
      <c r="AC290" s="142"/>
    </row>
    <row r="291" spans="1:16384" s="593" customFormat="1" ht="14.25" hidden="1" customHeight="1" outlineLevel="1" x14ac:dyDescent="0.25">
      <c r="A291" s="580"/>
      <c r="B291" s="581"/>
      <c r="C291" s="582"/>
      <c r="D291" s="583"/>
      <c r="E291" s="584"/>
      <c r="F291" s="585"/>
      <c r="G291" s="584"/>
      <c r="H291" s="585"/>
      <c r="I291" s="586"/>
      <c r="J291" s="586"/>
      <c r="K291" s="584"/>
      <c r="L291" s="585"/>
      <c r="M291" s="585"/>
      <c r="N291" s="586"/>
      <c r="O291" s="585"/>
      <c r="P291" s="584"/>
      <c r="Q291" s="587"/>
      <c r="R291" s="585"/>
      <c r="S291" s="584"/>
      <c r="T291" s="584"/>
      <c r="U291" s="588"/>
      <c r="V291" s="585"/>
      <c r="W291" s="584"/>
      <c r="X291" s="584"/>
      <c r="Y291" s="586"/>
      <c r="Z291" s="589"/>
      <c r="AA291" s="590"/>
      <c r="AB291" s="591"/>
      <c r="AC291" s="592"/>
    </row>
    <row r="292" spans="1:16384" s="46" customFormat="1" ht="13.7" hidden="1" customHeight="1" outlineLevel="1" x14ac:dyDescent="0.2">
      <c r="A292" s="545" t="s">
        <v>423</v>
      </c>
      <c r="B292" s="579"/>
      <c r="C292" s="540"/>
      <c r="D292" s="479"/>
      <c r="E292" s="147">
        <f>+E277+E290</f>
        <v>20257745513.328094</v>
      </c>
      <c r="F292" s="147"/>
      <c r="G292" s="147">
        <f t="shared" ref="G292:AB292" si="220">+G277+G290</f>
        <v>20096704294.389839</v>
      </c>
      <c r="H292" s="147"/>
      <c r="I292" s="147">
        <f t="shared" si="220"/>
        <v>161041218.93825948</v>
      </c>
      <c r="J292" s="147"/>
      <c r="K292" s="147">
        <f t="shared" si="220"/>
        <v>-66154.02101013792</v>
      </c>
      <c r="L292" s="147"/>
      <c r="M292" s="147"/>
      <c r="N292" s="147">
        <f t="shared" si="220"/>
        <v>84856404.053273201</v>
      </c>
      <c r="O292" s="147"/>
      <c r="P292" s="147">
        <f t="shared" si="220"/>
        <v>77505004.989818886</v>
      </c>
      <c r="Q292" s="147">
        <f t="shared" si="220"/>
        <v>0</v>
      </c>
      <c r="R292" s="147">
        <f t="shared" si="220"/>
        <v>12379439.185479701</v>
      </c>
      <c r="S292" s="147">
        <f>+S277+S290</f>
        <v>44006793.553760774</v>
      </c>
      <c r="T292" s="147"/>
      <c r="U292" s="147">
        <f t="shared" si="220"/>
        <v>121511798.41724968</v>
      </c>
      <c r="V292" s="147"/>
      <c r="W292" s="147">
        <f t="shared" si="220"/>
        <v>2002495.7199999993</v>
      </c>
      <c r="X292" s="147"/>
      <c r="Y292" s="147">
        <f t="shared" si="220"/>
        <v>46009289.273760773</v>
      </c>
      <c r="Z292" s="147">
        <f t="shared" si="220"/>
        <v>0</v>
      </c>
      <c r="AA292" s="147">
        <f t="shared" si="220"/>
        <v>0</v>
      </c>
      <c r="AB292" s="147">
        <f t="shared" si="220"/>
        <v>0</v>
      </c>
      <c r="AC292" s="142"/>
      <c r="AE292" s="137"/>
    </row>
    <row r="293" spans="1:16384" s="593" customFormat="1" ht="14.25" hidden="1" customHeight="1" outlineLevel="1" x14ac:dyDescent="0.2">
      <c r="A293" s="579"/>
      <c r="B293" s="579"/>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79"/>
      <c r="AL293" s="579"/>
      <c r="AM293" s="579"/>
      <c r="AN293" s="579"/>
      <c r="AO293" s="579"/>
      <c r="AP293" s="579"/>
      <c r="AQ293" s="579"/>
      <c r="AR293" s="579"/>
      <c r="AS293" s="579"/>
      <c r="AT293" s="579"/>
      <c r="AU293" s="579"/>
      <c r="AV293" s="579"/>
      <c r="AW293" s="579"/>
      <c r="AX293" s="579"/>
      <c r="AY293" s="579"/>
      <c r="AZ293" s="579"/>
      <c r="BA293" s="579"/>
      <c r="BB293" s="579"/>
      <c r="BC293" s="579"/>
      <c r="BD293" s="579"/>
      <c r="BE293" s="579"/>
      <c r="BF293" s="579"/>
      <c r="BG293" s="579"/>
      <c r="BH293" s="579"/>
      <c r="BI293" s="579"/>
      <c r="BJ293" s="579"/>
      <c r="BK293" s="579"/>
      <c r="BL293" s="579"/>
      <c r="BM293" s="579"/>
      <c r="BN293" s="579"/>
      <c r="BO293" s="579"/>
      <c r="BP293" s="579"/>
      <c r="BQ293" s="579"/>
      <c r="BR293" s="579"/>
      <c r="BS293" s="579"/>
      <c r="BT293" s="579"/>
      <c r="BU293" s="579"/>
      <c r="BV293" s="579"/>
      <c r="BW293" s="579"/>
      <c r="BX293" s="579"/>
      <c r="BY293" s="579"/>
      <c r="BZ293" s="579"/>
      <c r="CA293" s="579"/>
      <c r="CB293" s="579"/>
      <c r="CC293" s="579"/>
      <c r="CD293" s="579"/>
      <c r="CE293" s="579"/>
      <c r="CF293" s="579"/>
      <c r="CG293" s="579"/>
      <c r="CH293" s="579"/>
      <c r="CI293" s="579"/>
      <c r="CJ293" s="579"/>
      <c r="CK293" s="579"/>
      <c r="CL293" s="579"/>
      <c r="CM293" s="579"/>
      <c r="CN293" s="579"/>
      <c r="CO293" s="579"/>
      <c r="CP293" s="579"/>
      <c r="CQ293" s="579"/>
      <c r="CR293" s="579"/>
      <c r="CS293" s="579"/>
      <c r="CT293" s="579"/>
      <c r="CU293" s="579"/>
      <c r="CV293" s="579"/>
      <c r="CW293" s="579"/>
      <c r="CX293" s="579"/>
      <c r="CY293" s="579"/>
      <c r="CZ293" s="579"/>
      <c r="DA293" s="579"/>
      <c r="DB293" s="579"/>
      <c r="DC293" s="579"/>
      <c r="DD293" s="579"/>
      <c r="DE293" s="579"/>
      <c r="DF293" s="579"/>
      <c r="DG293" s="579"/>
      <c r="DH293" s="579"/>
      <c r="DI293" s="579"/>
      <c r="DJ293" s="579"/>
      <c r="DK293" s="579"/>
      <c r="DL293" s="579"/>
      <c r="DM293" s="579"/>
      <c r="DN293" s="579"/>
      <c r="DO293" s="579"/>
      <c r="DP293" s="579"/>
      <c r="DQ293" s="579"/>
      <c r="DR293" s="579"/>
      <c r="DS293" s="579"/>
      <c r="DT293" s="579"/>
      <c r="DU293" s="579"/>
      <c r="DV293" s="579"/>
      <c r="DW293" s="579"/>
      <c r="DX293" s="579"/>
      <c r="DY293" s="579"/>
      <c r="DZ293" s="579"/>
      <c r="EA293" s="579"/>
      <c r="EB293" s="579"/>
      <c r="EC293" s="579"/>
      <c r="ED293" s="579"/>
      <c r="EE293" s="579"/>
      <c r="EF293" s="579"/>
      <c r="EG293" s="579"/>
      <c r="EH293" s="579"/>
      <c r="EI293" s="579"/>
      <c r="EJ293" s="579"/>
      <c r="EK293" s="579"/>
      <c r="EL293" s="579"/>
      <c r="EM293" s="579"/>
      <c r="EN293" s="579"/>
      <c r="EO293" s="579"/>
      <c r="EP293" s="579"/>
      <c r="EQ293" s="579"/>
      <c r="ER293" s="579"/>
      <c r="ES293" s="579"/>
      <c r="ET293" s="579"/>
      <c r="EU293" s="579"/>
      <c r="EV293" s="579"/>
      <c r="EW293" s="579"/>
      <c r="EX293" s="579"/>
      <c r="EY293" s="579"/>
      <c r="EZ293" s="579"/>
      <c r="FA293" s="579"/>
      <c r="FB293" s="579"/>
      <c r="FC293" s="579"/>
      <c r="FD293" s="579"/>
      <c r="FE293" s="579"/>
      <c r="FF293" s="579"/>
      <c r="FG293" s="579"/>
      <c r="FH293" s="579"/>
      <c r="FI293" s="579"/>
      <c r="FJ293" s="579"/>
      <c r="FK293" s="579"/>
      <c r="FL293" s="579"/>
      <c r="FM293" s="579"/>
      <c r="FN293" s="579"/>
      <c r="FO293" s="579"/>
      <c r="FP293" s="579"/>
      <c r="FQ293" s="579"/>
      <c r="FR293" s="579"/>
      <c r="FS293" s="579"/>
      <c r="FT293" s="579"/>
      <c r="FU293" s="579"/>
      <c r="FV293" s="579"/>
      <c r="FW293" s="579"/>
      <c r="FX293" s="579"/>
      <c r="FY293" s="579"/>
      <c r="FZ293" s="579"/>
      <c r="GA293" s="579"/>
      <c r="GB293" s="579"/>
      <c r="GC293" s="579"/>
      <c r="GD293" s="579"/>
      <c r="GE293" s="579"/>
      <c r="GF293" s="579"/>
      <c r="GG293" s="579"/>
      <c r="GH293" s="579"/>
      <c r="GI293" s="579"/>
      <c r="GJ293" s="579"/>
      <c r="GK293" s="579"/>
      <c r="GL293" s="579"/>
      <c r="GM293" s="579"/>
      <c r="GN293" s="579"/>
      <c r="GO293" s="579"/>
      <c r="GP293" s="579"/>
      <c r="GQ293" s="579"/>
      <c r="GR293" s="579"/>
      <c r="GS293" s="579"/>
      <c r="GT293" s="579"/>
      <c r="GU293" s="579"/>
      <c r="GV293" s="579"/>
      <c r="GW293" s="579"/>
      <c r="GX293" s="579"/>
      <c r="GY293" s="579"/>
      <c r="GZ293" s="579"/>
      <c r="HA293" s="579"/>
      <c r="HB293" s="579"/>
      <c r="HC293" s="579"/>
      <c r="HD293" s="579"/>
      <c r="HE293" s="579"/>
      <c r="HF293" s="579"/>
      <c r="HG293" s="579"/>
      <c r="HH293" s="579"/>
      <c r="HI293" s="579"/>
      <c r="HJ293" s="579"/>
      <c r="HK293" s="579"/>
      <c r="HL293" s="579"/>
      <c r="HM293" s="579"/>
      <c r="HN293" s="579"/>
      <c r="HO293" s="579"/>
      <c r="HP293" s="579"/>
      <c r="HQ293" s="579"/>
      <c r="HR293" s="579"/>
      <c r="HS293" s="579"/>
      <c r="HT293" s="579"/>
      <c r="HU293" s="579"/>
      <c r="HV293" s="579"/>
      <c r="HW293" s="579"/>
      <c r="HX293" s="579"/>
      <c r="HY293" s="579"/>
      <c r="HZ293" s="579"/>
      <c r="IA293" s="579"/>
      <c r="IB293" s="579"/>
      <c r="IC293" s="579"/>
      <c r="ID293" s="579"/>
      <c r="IE293" s="579"/>
      <c r="IF293" s="579"/>
      <c r="IG293" s="579"/>
      <c r="IH293" s="579"/>
      <c r="II293" s="579"/>
      <c r="IJ293" s="579"/>
      <c r="IK293" s="579"/>
      <c r="IL293" s="579"/>
      <c r="IM293" s="579"/>
      <c r="IN293" s="579"/>
      <c r="IO293" s="579"/>
      <c r="IP293" s="579"/>
      <c r="IQ293" s="579"/>
      <c r="IR293" s="579"/>
      <c r="IS293" s="579"/>
      <c r="IT293" s="579"/>
      <c r="IU293" s="579"/>
      <c r="IV293" s="579"/>
      <c r="IW293" s="579"/>
      <c r="IX293" s="579"/>
      <c r="IY293" s="579"/>
      <c r="IZ293" s="579"/>
      <c r="JA293" s="579"/>
      <c r="JB293" s="579"/>
      <c r="JC293" s="579"/>
      <c r="JD293" s="579"/>
      <c r="JE293" s="579"/>
      <c r="JF293" s="579"/>
      <c r="JG293" s="579"/>
      <c r="JH293" s="579"/>
      <c r="JI293" s="579"/>
      <c r="JJ293" s="579"/>
      <c r="JK293" s="579"/>
      <c r="JL293" s="579"/>
      <c r="JM293" s="579"/>
      <c r="JN293" s="579"/>
      <c r="JO293" s="579"/>
      <c r="JP293" s="579"/>
      <c r="JQ293" s="579"/>
      <c r="JR293" s="579"/>
      <c r="JS293" s="579"/>
      <c r="JT293" s="579"/>
      <c r="JU293" s="579"/>
      <c r="JV293" s="579"/>
      <c r="JW293" s="579"/>
      <c r="JX293" s="579"/>
      <c r="JY293" s="579"/>
      <c r="JZ293" s="579"/>
      <c r="KA293" s="579"/>
      <c r="KB293" s="579"/>
      <c r="KC293" s="579"/>
      <c r="KD293" s="579"/>
      <c r="KE293" s="579"/>
      <c r="KF293" s="579"/>
      <c r="KG293" s="579"/>
      <c r="KH293" s="579"/>
      <c r="KI293" s="579"/>
      <c r="KJ293" s="579"/>
      <c r="KK293" s="579"/>
      <c r="KL293" s="579"/>
      <c r="KM293" s="579"/>
      <c r="KN293" s="579"/>
      <c r="KO293" s="579"/>
      <c r="KP293" s="579"/>
      <c r="KQ293" s="579"/>
      <c r="KR293" s="579"/>
      <c r="KS293" s="579"/>
      <c r="KT293" s="579"/>
      <c r="KU293" s="579"/>
      <c r="KV293" s="579"/>
      <c r="KW293" s="579"/>
      <c r="KX293" s="579"/>
      <c r="KY293" s="579"/>
      <c r="KZ293" s="579"/>
      <c r="LA293" s="579"/>
      <c r="LB293" s="579"/>
      <c r="LC293" s="579"/>
      <c r="LD293" s="579"/>
      <c r="LE293" s="579"/>
      <c r="LF293" s="579"/>
      <c r="LG293" s="579"/>
      <c r="LH293" s="579"/>
      <c r="LI293" s="579"/>
      <c r="LJ293" s="579"/>
      <c r="LK293" s="579"/>
      <c r="LL293" s="579"/>
      <c r="LM293" s="579"/>
      <c r="LN293" s="579"/>
      <c r="LO293" s="579"/>
      <c r="LP293" s="579"/>
      <c r="LQ293" s="579"/>
      <c r="LR293" s="579"/>
      <c r="LS293" s="579"/>
      <c r="LT293" s="579"/>
      <c r="LU293" s="579"/>
      <c r="LV293" s="579"/>
      <c r="LW293" s="579"/>
      <c r="LX293" s="579"/>
      <c r="LY293" s="579"/>
      <c r="LZ293" s="579"/>
      <c r="MA293" s="579"/>
      <c r="MB293" s="579"/>
      <c r="MC293" s="579"/>
      <c r="MD293" s="579"/>
      <c r="ME293" s="579"/>
      <c r="MF293" s="579"/>
      <c r="MG293" s="579"/>
      <c r="MH293" s="579"/>
      <c r="MI293" s="579"/>
      <c r="MJ293" s="579"/>
      <c r="MK293" s="579"/>
      <c r="ML293" s="579"/>
      <c r="MM293" s="579"/>
      <c r="MN293" s="579"/>
      <c r="MO293" s="579"/>
      <c r="MP293" s="579"/>
      <c r="MQ293" s="579"/>
      <c r="MR293" s="579"/>
      <c r="MS293" s="579"/>
      <c r="MT293" s="579"/>
      <c r="MU293" s="579"/>
      <c r="MV293" s="579"/>
      <c r="MW293" s="579"/>
      <c r="MX293" s="579"/>
      <c r="MY293" s="579"/>
      <c r="MZ293" s="579"/>
      <c r="NA293" s="579"/>
      <c r="NB293" s="579"/>
      <c r="NC293" s="579"/>
      <c r="ND293" s="579"/>
      <c r="NE293" s="579"/>
      <c r="NF293" s="579"/>
      <c r="NG293" s="579"/>
      <c r="NH293" s="579"/>
      <c r="NI293" s="579"/>
      <c r="NJ293" s="579"/>
      <c r="NK293" s="579"/>
      <c r="NL293" s="579"/>
      <c r="NM293" s="579"/>
      <c r="NN293" s="579"/>
      <c r="NO293" s="579"/>
      <c r="NP293" s="579"/>
      <c r="NQ293" s="579"/>
      <c r="NR293" s="579"/>
      <c r="NS293" s="579"/>
      <c r="NT293" s="579"/>
      <c r="NU293" s="579"/>
      <c r="NV293" s="579"/>
      <c r="NW293" s="579"/>
      <c r="NX293" s="579"/>
      <c r="NY293" s="579"/>
      <c r="NZ293" s="579"/>
      <c r="OA293" s="579"/>
      <c r="OB293" s="579"/>
      <c r="OC293" s="579"/>
      <c r="OD293" s="579"/>
      <c r="OE293" s="579"/>
      <c r="OF293" s="579"/>
      <c r="OG293" s="579"/>
      <c r="OH293" s="579"/>
      <c r="OI293" s="579"/>
      <c r="OJ293" s="579"/>
      <c r="OK293" s="579"/>
      <c r="OL293" s="579"/>
      <c r="OM293" s="579"/>
      <c r="ON293" s="579"/>
      <c r="OO293" s="579"/>
      <c r="OP293" s="579"/>
      <c r="OQ293" s="579"/>
      <c r="OR293" s="579"/>
      <c r="OS293" s="579"/>
      <c r="OT293" s="579"/>
      <c r="OU293" s="579"/>
      <c r="OV293" s="579"/>
      <c r="OW293" s="579"/>
      <c r="OX293" s="579"/>
      <c r="OY293" s="579"/>
      <c r="OZ293" s="579"/>
      <c r="PA293" s="579"/>
      <c r="PB293" s="579"/>
      <c r="PC293" s="579"/>
      <c r="PD293" s="579"/>
      <c r="PE293" s="579"/>
      <c r="PF293" s="579"/>
      <c r="PG293" s="579"/>
      <c r="PH293" s="579"/>
      <c r="PI293" s="579"/>
      <c r="PJ293" s="579"/>
      <c r="PK293" s="579"/>
      <c r="PL293" s="579"/>
      <c r="PM293" s="579"/>
      <c r="PN293" s="579"/>
      <c r="PO293" s="579"/>
      <c r="PP293" s="579"/>
      <c r="PQ293" s="579"/>
      <c r="PR293" s="579"/>
      <c r="PS293" s="579"/>
      <c r="PT293" s="579"/>
      <c r="PU293" s="579"/>
      <c r="PV293" s="579"/>
      <c r="PW293" s="579"/>
      <c r="PX293" s="579"/>
      <c r="PY293" s="579"/>
      <c r="PZ293" s="579"/>
      <c r="QA293" s="579"/>
      <c r="QB293" s="579"/>
      <c r="QC293" s="579"/>
      <c r="QD293" s="579"/>
      <c r="QE293" s="579"/>
      <c r="QF293" s="579"/>
      <c r="QG293" s="579"/>
      <c r="QH293" s="579"/>
      <c r="QI293" s="579"/>
      <c r="QJ293" s="579"/>
      <c r="QK293" s="579"/>
      <c r="QL293" s="579"/>
      <c r="QM293" s="579"/>
      <c r="QN293" s="579"/>
      <c r="QO293" s="579"/>
      <c r="QP293" s="579"/>
      <c r="QQ293" s="579"/>
      <c r="QR293" s="579"/>
      <c r="QS293" s="579"/>
      <c r="QT293" s="579"/>
      <c r="QU293" s="579"/>
      <c r="QV293" s="579"/>
      <c r="QW293" s="579"/>
      <c r="QX293" s="579"/>
      <c r="QY293" s="579"/>
      <c r="QZ293" s="579"/>
      <c r="RA293" s="579"/>
      <c r="RB293" s="579"/>
      <c r="RC293" s="579"/>
      <c r="RD293" s="579"/>
      <c r="RE293" s="579"/>
      <c r="RF293" s="579"/>
      <c r="RG293" s="579"/>
      <c r="RH293" s="579"/>
      <c r="RI293" s="579"/>
      <c r="RJ293" s="579"/>
      <c r="RK293" s="579"/>
      <c r="RL293" s="579"/>
      <c r="RM293" s="579"/>
      <c r="RN293" s="579"/>
      <c r="RO293" s="579"/>
      <c r="RP293" s="579"/>
      <c r="RQ293" s="579"/>
      <c r="RR293" s="579"/>
      <c r="RS293" s="579"/>
      <c r="RT293" s="579"/>
      <c r="RU293" s="579"/>
      <c r="RV293" s="579"/>
      <c r="RW293" s="579"/>
      <c r="RX293" s="579"/>
      <c r="RY293" s="579"/>
      <c r="RZ293" s="579"/>
      <c r="SA293" s="579"/>
      <c r="SB293" s="579"/>
      <c r="SC293" s="579"/>
      <c r="SD293" s="579"/>
      <c r="SE293" s="579"/>
      <c r="SF293" s="579"/>
      <c r="SG293" s="579"/>
      <c r="SH293" s="579"/>
      <c r="SI293" s="579"/>
      <c r="SJ293" s="579"/>
      <c r="SK293" s="579"/>
      <c r="SL293" s="579"/>
      <c r="SM293" s="579"/>
      <c r="SN293" s="579"/>
      <c r="SO293" s="579"/>
      <c r="SP293" s="579"/>
      <c r="SQ293" s="579"/>
      <c r="SR293" s="579"/>
      <c r="SS293" s="579"/>
      <c r="ST293" s="579"/>
      <c r="SU293" s="579"/>
      <c r="SV293" s="579"/>
      <c r="SW293" s="579"/>
      <c r="SX293" s="579"/>
      <c r="SY293" s="579"/>
      <c r="SZ293" s="579"/>
      <c r="TA293" s="579"/>
      <c r="TB293" s="579"/>
      <c r="TC293" s="579"/>
      <c r="TD293" s="579"/>
      <c r="TE293" s="579"/>
      <c r="TF293" s="579"/>
      <c r="TG293" s="579"/>
      <c r="TH293" s="579"/>
      <c r="TI293" s="579"/>
      <c r="TJ293" s="579"/>
      <c r="TK293" s="579"/>
      <c r="TL293" s="579"/>
      <c r="TM293" s="579"/>
      <c r="TN293" s="579"/>
      <c r="TO293" s="579"/>
      <c r="TP293" s="579"/>
      <c r="TQ293" s="579"/>
      <c r="TR293" s="579"/>
      <c r="TS293" s="579"/>
      <c r="TT293" s="579"/>
      <c r="TU293" s="579"/>
      <c r="TV293" s="579"/>
      <c r="TW293" s="579"/>
      <c r="TX293" s="579"/>
      <c r="TY293" s="579"/>
      <c r="TZ293" s="579"/>
      <c r="UA293" s="579"/>
      <c r="UB293" s="579"/>
      <c r="UC293" s="579"/>
      <c r="UD293" s="579"/>
      <c r="UE293" s="579"/>
      <c r="UF293" s="579"/>
      <c r="UG293" s="579"/>
      <c r="UH293" s="579"/>
      <c r="UI293" s="579"/>
      <c r="UJ293" s="579"/>
      <c r="UK293" s="579"/>
      <c r="UL293" s="579"/>
      <c r="UM293" s="579"/>
      <c r="UN293" s="579"/>
      <c r="UO293" s="579"/>
      <c r="UP293" s="579"/>
      <c r="UQ293" s="579"/>
      <c r="UR293" s="579"/>
      <c r="US293" s="579"/>
      <c r="UT293" s="579"/>
      <c r="UU293" s="579"/>
      <c r="UV293" s="579"/>
      <c r="UW293" s="579"/>
      <c r="UX293" s="579"/>
      <c r="UY293" s="579"/>
      <c r="UZ293" s="579"/>
      <c r="VA293" s="579"/>
      <c r="VB293" s="579"/>
      <c r="VC293" s="579"/>
      <c r="VD293" s="579"/>
      <c r="VE293" s="579"/>
      <c r="VF293" s="579"/>
      <c r="VG293" s="579"/>
      <c r="VH293" s="579"/>
      <c r="VI293" s="579"/>
      <c r="VJ293" s="579"/>
      <c r="VK293" s="579"/>
      <c r="VL293" s="579"/>
      <c r="VM293" s="579"/>
      <c r="VN293" s="579"/>
      <c r="VO293" s="579"/>
      <c r="VP293" s="579"/>
      <c r="VQ293" s="579"/>
      <c r="VR293" s="579"/>
      <c r="VS293" s="579"/>
      <c r="VT293" s="579"/>
      <c r="VU293" s="579"/>
      <c r="VV293" s="579"/>
      <c r="VW293" s="579"/>
      <c r="VX293" s="579"/>
      <c r="VY293" s="579"/>
      <c r="VZ293" s="579"/>
      <c r="WA293" s="579"/>
      <c r="WB293" s="579"/>
      <c r="WC293" s="579"/>
      <c r="WD293" s="579"/>
      <c r="WE293" s="579"/>
      <c r="WF293" s="579"/>
      <c r="WG293" s="579"/>
      <c r="WH293" s="579"/>
      <c r="WI293" s="579"/>
      <c r="WJ293" s="579"/>
      <c r="WK293" s="579"/>
      <c r="WL293" s="579"/>
      <c r="WM293" s="579"/>
      <c r="WN293" s="579"/>
      <c r="WO293" s="579"/>
      <c r="WP293" s="579"/>
      <c r="WQ293" s="579"/>
      <c r="WR293" s="579"/>
      <c r="WS293" s="579"/>
      <c r="WT293" s="579"/>
      <c r="WU293" s="579"/>
      <c r="WV293" s="579"/>
      <c r="WW293" s="579"/>
      <c r="WX293" s="579"/>
      <c r="WY293" s="579"/>
      <c r="WZ293" s="579"/>
      <c r="XA293" s="579"/>
      <c r="XB293" s="579"/>
      <c r="XC293" s="579"/>
      <c r="XD293" s="579"/>
      <c r="XE293" s="579"/>
      <c r="XF293" s="579"/>
      <c r="XG293" s="579"/>
      <c r="XH293" s="579"/>
      <c r="XI293" s="579"/>
      <c r="XJ293" s="579"/>
      <c r="XK293" s="579"/>
      <c r="XL293" s="579"/>
      <c r="XM293" s="579"/>
      <c r="XN293" s="579"/>
      <c r="XO293" s="579"/>
      <c r="XP293" s="579"/>
      <c r="XQ293" s="579"/>
      <c r="XR293" s="579"/>
      <c r="XS293" s="579"/>
      <c r="XT293" s="579"/>
      <c r="XU293" s="579"/>
      <c r="XV293" s="579"/>
      <c r="XW293" s="579"/>
      <c r="XX293" s="579"/>
      <c r="XY293" s="579"/>
      <c r="XZ293" s="579"/>
      <c r="YA293" s="579"/>
      <c r="YB293" s="579"/>
      <c r="YC293" s="579"/>
      <c r="YD293" s="579"/>
      <c r="YE293" s="579"/>
      <c r="YF293" s="579"/>
      <c r="YG293" s="579"/>
      <c r="YH293" s="579"/>
      <c r="YI293" s="579"/>
      <c r="YJ293" s="579"/>
      <c r="YK293" s="579"/>
      <c r="YL293" s="579"/>
      <c r="YM293" s="579"/>
      <c r="YN293" s="579"/>
      <c r="YO293" s="579"/>
      <c r="YP293" s="579"/>
      <c r="YQ293" s="579"/>
      <c r="YR293" s="579"/>
      <c r="YS293" s="579"/>
      <c r="YT293" s="579"/>
      <c r="YU293" s="579"/>
      <c r="YV293" s="579"/>
      <c r="YW293" s="579"/>
      <c r="YX293" s="579"/>
      <c r="YY293" s="579"/>
      <c r="YZ293" s="579"/>
      <c r="ZA293" s="579"/>
      <c r="ZB293" s="579"/>
      <c r="ZC293" s="579"/>
      <c r="ZD293" s="579"/>
      <c r="ZE293" s="579"/>
      <c r="ZF293" s="579"/>
      <c r="ZG293" s="579"/>
      <c r="ZH293" s="579"/>
      <c r="ZI293" s="579"/>
      <c r="ZJ293" s="579"/>
      <c r="ZK293" s="579"/>
      <c r="ZL293" s="579"/>
      <c r="ZM293" s="579"/>
      <c r="ZN293" s="579"/>
      <c r="ZO293" s="579"/>
      <c r="ZP293" s="579"/>
      <c r="ZQ293" s="579"/>
      <c r="ZR293" s="579"/>
      <c r="ZS293" s="579"/>
      <c r="ZT293" s="579"/>
      <c r="ZU293" s="579"/>
      <c r="ZV293" s="579"/>
      <c r="ZW293" s="579"/>
      <c r="ZX293" s="579"/>
      <c r="ZY293" s="579"/>
      <c r="ZZ293" s="579"/>
      <c r="AAA293" s="579"/>
      <c r="AAB293" s="579"/>
      <c r="AAC293" s="579"/>
      <c r="AAD293" s="579"/>
      <c r="AAE293" s="579"/>
      <c r="AAF293" s="579"/>
      <c r="AAG293" s="579"/>
      <c r="AAH293" s="579"/>
      <c r="AAI293" s="579"/>
      <c r="AAJ293" s="579"/>
      <c r="AAK293" s="579"/>
      <c r="AAL293" s="579"/>
      <c r="AAM293" s="579"/>
      <c r="AAN293" s="579"/>
      <c r="AAO293" s="579"/>
      <c r="AAP293" s="579"/>
      <c r="AAQ293" s="579"/>
      <c r="AAR293" s="579"/>
      <c r="AAS293" s="579"/>
      <c r="AAT293" s="579"/>
      <c r="AAU293" s="579"/>
      <c r="AAV293" s="579"/>
      <c r="AAW293" s="579"/>
      <c r="AAX293" s="579"/>
      <c r="AAY293" s="579"/>
      <c r="AAZ293" s="579"/>
      <c r="ABA293" s="579"/>
      <c r="ABB293" s="579"/>
      <c r="ABC293" s="579"/>
      <c r="ABD293" s="579"/>
      <c r="ABE293" s="579"/>
      <c r="ABF293" s="579"/>
      <c r="ABG293" s="579"/>
      <c r="ABH293" s="579"/>
      <c r="ABI293" s="579"/>
      <c r="ABJ293" s="579"/>
      <c r="ABK293" s="579"/>
      <c r="ABL293" s="579"/>
      <c r="ABM293" s="579"/>
      <c r="ABN293" s="579"/>
      <c r="ABO293" s="579"/>
      <c r="ABP293" s="579"/>
      <c r="ABQ293" s="579"/>
      <c r="ABR293" s="579"/>
      <c r="ABS293" s="579"/>
      <c r="ABT293" s="579"/>
      <c r="ABU293" s="579"/>
      <c r="ABV293" s="579"/>
      <c r="ABW293" s="579"/>
      <c r="ABX293" s="579"/>
      <c r="ABY293" s="579"/>
      <c r="ABZ293" s="579"/>
      <c r="ACA293" s="579"/>
      <c r="ACB293" s="579"/>
      <c r="ACC293" s="579"/>
      <c r="ACD293" s="579"/>
      <c r="ACE293" s="579"/>
      <c r="ACF293" s="579"/>
      <c r="ACG293" s="579"/>
      <c r="ACH293" s="579"/>
      <c r="ACI293" s="579"/>
      <c r="ACJ293" s="579"/>
      <c r="ACK293" s="579"/>
      <c r="ACL293" s="579"/>
      <c r="ACM293" s="579"/>
      <c r="ACN293" s="579"/>
      <c r="ACO293" s="579"/>
      <c r="ACP293" s="579"/>
      <c r="ACQ293" s="579"/>
      <c r="ACR293" s="579"/>
      <c r="ACS293" s="579"/>
      <c r="ACT293" s="579"/>
      <c r="ACU293" s="579"/>
      <c r="ACV293" s="579"/>
      <c r="ACW293" s="579"/>
      <c r="ACX293" s="579"/>
      <c r="ACY293" s="579"/>
      <c r="ACZ293" s="579"/>
      <c r="ADA293" s="579"/>
      <c r="ADB293" s="579"/>
      <c r="ADC293" s="579"/>
      <c r="ADD293" s="579"/>
      <c r="ADE293" s="579"/>
      <c r="ADF293" s="579"/>
      <c r="ADG293" s="579"/>
      <c r="ADH293" s="579"/>
      <c r="ADI293" s="579"/>
      <c r="ADJ293" s="579"/>
      <c r="ADK293" s="579"/>
      <c r="ADL293" s="579"/>
      <c r="ADM293" s="579"/>
      <c r="ADN293" s="579"/>
      <c r="ADO293" s="579"/>
      <c r="ADP293" s="579"/>
      <c r="ADQ293" s="579"/>
      <c r="ADR293" s="579"/>
      <c r="ADS293" s="579"/>
      <c r="ADT293" s="579"/>
      <c r="ADU293" s="579"/>
      <c r="ADV293" s="579"/>
      <c r="ADW293" s="579"/>
      <c r="ADX293" s="579"/>
      <c r="ADY293" s="579"/>
      <c r="ADZ293" s="579"/>
      <c r="AEA293" s="579"/>
      <c r="AEB293" s="579"/>
      <c r="AEC293" s="579"/>
      <c r="AED293" s="579"/>
      <c r="AEE293" s="579"/>
      <c r="AEF293" s="579"/>
      <c r="AEG293" s="579"/>
      <c r="AEH293" s="579"/>
      <c r="AEI293" s="579"/>
      <c r="AEJ293" s="579"/>
      <c r="AEK293" s="579"/>
      <c r="AEL293" s="579"/>
      <c r="AEM293" s="579"/>
      <c r="AEN293" s="579"/>
      <c r="AEO293" s="579"/>
      <c r="AEP293" s="579"/>
      <c r="AEQ293" s="579"/>
      <c r="AER293" s="579"/>
      <c r="AES293" s="579"/>
      <c r="AET293" s="579"/>
      <c r="AEU293" s="579"/>
      <c r="AEV293" s="579"/>
      <c r="AEW293" s="579"/>
      <c r="AEX293" s="579"/>
      <c r="AEY293" s="579"/>
      <c r="AEZ293" s="579"/>
      <c r="AFA293" s="579"/>
      <c r="AFB293" s="579"/>
      <c r="AFC293" s="579"/>
      <c r="AFD293" s="579"/>
      <c r="AFE293" s="579"/>
      <c r="AFF293" s="579"/>
      <c r="AFG293" s="579"/>
      <c r="AFH293" s="579"/>
      <c r="AFI293" s="579"/>
      <c r="AFJ293" s="579"/>
      <c r="AFK293" s="579"/>
      <c r="AFL293" s="579"/>
      <c r="AFM293" s="579"/>
      <c r="AFN293" s="579"/>
      <c r="AFO293" s="579"/>
      <c r="AFP293" s="579"/>
      <c r="AFQ293" s="579"/>
      <c r="AFR293" s="579"/>
      <c r="AFS293" s="579"/>
      <c r="AFT293" s="579"/>
      <c r="AFU293" s="579"/>
      <c r="AFV293" s="579"/>
      <c r="AFW293" s="579"/>
      <c r="AFX293" s="579"/>
      <c r="AFY293" s="579"/>
      <c r="AFZ293" s="579"/>
      <c r="AGA293" s="579"/>
      <c r="AGB293" s="579"/>
      <c r="AGC293" s="579"/>
      <c r="AGD293" s="579"/>
      <c r="AGE293" s="579"/>
      <c r="AGF293" s="579"/>
      <c r="AGG293" s="579"/>
      <c r="AGH293" s="579"/>
      <c r="AGI293" s="579"/>
      <c r="AGJ293" s="579"/>
      <c r="AGK293" s="579"/>
      <c r="AGL293" s="579"/>
      <c r="AGM293" s="579"/>
      <c r="AGN293" s="579"/>
      <c r="AGO293" s="579"/>
      <c r="AGP293" s="579"/>
      <c r="AGQ293" s="579"/>
      <c r="AGR293" s="579"/>
      <c r="AGS293" s="579"/>
      <c r="AGT293" s="579"/>
      <c r="AGU293" s="579"/>
      <c r="AGV293" s="579"/>
      <c r="AGW293" s="579"/>
      <c r="AGX293" s="579"/>
      <c r="AGY293" s="579"/>
      <c r="AGZ293" s="579"/>
      <c r="AHA293" s="579"/>
      <c r="AHB293" s="579"/>
      <c r="AHC293" s="579"/>
      <c r="AHD293" s="579"/>
      <c r="AHE293" s="579"/>
      <c r="AHF293" s="579"/>
      <c r="AHG293" s="579"/>
      <c r="AHH293" s="579"/>
      <c r="AHI293" s="579"/>
      <c r="AHJ293" s="579"/>
      <c r="AHK293" s="579"/>
      <c r="AHL293" s="579"/>
      <c r="AHM293" s="579"/>
      <c r="AHN293" s="579"/>
      <c r="AHO293" s="579"/>
      <c r="AHP293" s="579"/>
      <c r="AHQ293" s="579"/>
      <c r="AHR293" s="579"/>
      <c r="AHS293" s="579"/>
      <c r="AHT293" s="579"/>
      <c r="AHU293" s="579"/>
      <c r="AHV293" s="579"/>
      <c r="AHW293" s="579"/>
      <c r="AHX293" s="579"/>
      <c r="AHY293" s="579"/>
      <c r="AHZ293" s="579"/>
      <c r="AIA293" s="579"/>
      <c r="AIB293" s="579"/>
      <c r="AIC293" s="579"/>
      <c r="AID293" s="579"/>
      <c r="AIE293" s="579"/>
      <c r="AIF293" s="579"/>
      <c r="AIG293" s="579"/>
      <c r="AIH293" s="579"/>
      <c r="AII293" s="579"/>
      <c r="AIJ293" s="579"/>
      <c r="AIK293" s="579"/>
      <c r="AIL293" s="579"/>
      <c r="AIM293" s="579"/>
      <c r="AIN293" s="579"/>
      <c r="AIO293" s="579"/>
      <c r="AIP293" s="579"/>
      <c r="AIQ293" s="579"/>
      <c r="AIR293" s="579"/>
      <c r="AIS293" s="579"/>
      <c r="AIT293" s="579"/>
      <c r="AIU293" s="579"/>
      <c r="AIV293" s="579"/>
      <c r="AIW293" s="579"/>
      <c r="AIX293" s="579"/>
      <c r="AIY293" s="579"/>
      <c r="AIZ293" s="579"/>
      <c r="AJA293" s="579"/>
      <c r="AJB293" s="579"/>
      <c r="AJC293" s="579"/>
      <c r="AJD293" s="579"/>
      <c r="AJE293" s="579"/>
      <c r="AJF293" s="579"/>
      <c r="AJG293" s="579"/>
      <c r="AJH293" s="579"/>
      <c r="AJI293" s="579"/>
      <c r="AJJ293" s="579"/>
      <c r="AJK293" s="579"/>
      <c r="AJL293" s="579"/>
      <c r="AJM293" s="579"/>
      <c r="AJN293" s="579"/>
      <c r="AJO293" s="579"/>
      <c r="AJP293" s="579"/>
      <c r="AJQ293" s="579"/>
      <c r="AJR293" s="579"/>
      <c r="AJS293" s="579"/>
      <c r="AJT293" s="579"/>
      <c r="AJU293" s="579"/>
      <c r="AJV293" s="579"/>
      <c r="AJW293" s="579"/>
      <c r="AJX293" s="579"/>
      <c r="AJY293" s="579"/>
      <c r="AJZ293" s="579"/>
      <c r="AKA293" s="579"/>
      <c r="AKB293" s="579"/>
      <c r="AKC293" s="579"/>
      <c r="AKD293" s="579"/>
      <c r="AKE293" s="579"/>
      <c r="AKF293" s="579"/>
      <c r="AKG293" s="579"/>
      <c r="AKH293" s="579"/>
      <c r="AKI293" s="579"/>
      <c r="AKJ293" s="579"/>
      <c r="AKK293" s="579"/>
      <c r="AKL293" s="579"/>
      <c r="AKM293" s="579"/>
      <c r="AKN293" s="579"/>
      <c r="AKO293" s="579"/>
      <c r="AKP293" s="579"/>
      <c r="AKQ293" s="579"/>
      <c r="AKR293" s="579"/>
      <c r="AKS293" s="579"/>
      <c r="AKT293" s="579"/>
      <c r="AKU293" s="579"/>
      <c r="AKV293" s="579"/>
      <c r="AKW293" s="579"/>
      <c r="AKX293" s="579"/>
      <c r="AKY293" s="579"/>
      <c r="AKZ293" s="579"/>
      <c r="ALA293" s="579"/>
      <c r="ALB293" s="579"/>
      <c r="ALC293" s="579"/>
      <c r="ALD293" s="579"/>
      <c r="ALE293" s="579"/>
      <c r="ALF293" s="579"/>
      <c r="ALG293" s="579"/>
      <c r="ALH293" s="579"/>
      <c r="ALI293" s="579"/>
      <c r="ALJ293" s="579"/>
      <c r="ALK293" s="579"/>
      <c r="ALL293" s="579"/>
      <c r="ALM293" s="579"/>
      <c r="ALN293" s="579"/>
      <c r="ALO293" s="579"/>
      <c r="ALP293" s="579"/>
      <c r="ALQ293" s="579"/>
      <c r="ALR293" s="579"/>
      <c r="ALS293" s="579"/>
      <c r="ALT293" s="579"/>
      <c r="ALU293" s="579"/>
      <c r="ALV293" s="579"/>
      <c r="ALW293" s="579"/>
      <c r="ALX293" s="579"/>
      <c r="ALY293" s="579"/>
      <c r="ALZ293" s="579"/>
      <c r="AMA293" s="579"/>
      <c r="AMB293" s="579"/>
      <c r="AMC293" s="579"/>
      <c r="AMD293" s="579"/>
      <c r="AME293" s="579"/>
      <c r="AMF293" s="579"/>
      <c r="AMG293" s="579"/>
      <c r="AMH293" s="579"/>
      <c r="AMI293" s="579"/>
      <c r="AMJ293" s="579"/>
      <c r="AMK293" s="579"/>
      <c r="AML293" s="579"/>
      <c r="AMM293" s="579"/>
      <c r="AMN293" s="579"/>
      <c r="AMO293" s="579"/>
      <c r="AMP293" s="579"/>
      <c r="AMQ293" s="579"/>
      <c r="AMR293" s="579"/>
      <c r="AMS293" s="579"/>
      <c r="AMT293" s="579"/>
      <c r="AMU293" s="579"/>
      <c r="AMV293" s="579"/>
      <c r="AMW293" s="579"/>
      <c r="AMX293" s="579"/>
      <c r="AMY293" s="579"/>
      <c r="AMZ293" s="579"/>
      <c r="ANA293" s="579"/>
      <c r="ANB293" s="579"/>
      <c r="ANC293" s="579"/>
      <c r="AND293" s="579"/>
      <c r="ANE293" s="579"/>
      <c r="ANF293" s="579"/>
      <c r="ANG293" s="579"/>
      <c r="ANH293" s="579"/>
      <c r="ANI293" s="579"/>
      <c r="ANJ293" s="579"/>
      <c r="ANK293" s="579"/>
      <c r="ANL293" s="579"/>
      <c r="ANM293" s="579"/>
      <c r="ANN293" s="579"/>
      <c r="ANO293" s="579"/>
      <c r="ANP293" s="579"/>
      <c r="ANQ293" s="579"/>
      <c r="ANR293" s="579"/>
      <c r="ANS293" s="579"/>
      <c r="ANT293" s="579"/>
      <c r="ANU293" s="579"/>
      <c r="ANV293" s="579"/>
      <c r="ANW293" s="579"/>
      <c r="ANX293" s="579"/>
      <c r="ANY293" s="579"/>
      <c r="ANZ293" s="579"/>
      <c r="AOA293" s="579"/>
      <c r="AOB293" s="579"/>
      <c r="AOC293" s="579"/>
      <c r="AOD293" s="579"/>
      <c r="AOE293" s="579"/>
      <c r="AOF293" s="579"/>
      <c r="AOG293" s="579"/>
      <c r="AOH293" s="579"/>
      <c r="AOI293" s="579"/>
      <c r="AOJ293" s="579"/>
      <c r="AOK293" s="579"/>
      <c r="AOL293" s="579"/>
      <c r="AOM293" s="579"/>
      <c r="AON293" s="579"/>
      <c r="AOO293" s="579"/>
      <c r="AOP293" s="579"/>
      <c r="AOQ293" s="579"/>
      <c r="AOR293" s="579"/>
      <c r="AOS293" s="579"/>
      <c r="AOT293" s="579"/>
      <c r="AOU293" s="579"/>
      <c r="AOV293" s="579"/>
      <c r="AOW293" s="579"/>
      <c r="AOX293" s="579"/>
      <c r="AOY293" s="579"/>
      <c r="AOZ293" s="579"/>
      <c r="APA293" s="579"/>
      <c r="APB293" s="579"/>
      <c r="APC293" s="579"/>
      <c r="APD293" s="579"/>
      <c r="APE293" s="579"/>
      <c r="APF293" s="579"/>
      <c r="APG293" s="579"/>
      <c r="APH293" s="579"/>
      <c r="API293" s="579"/>
      <c r="APJ293" s="579"/>
      <c r="APK293" s="579"/>
      <c r="APL293" s="579"/>
      <c r="APM293" s="579"/>
      <c r="APN293" s="579"/>
      <c r="APO293" s="579"/>
      <c r="APP293" s="579"/>
      <c r="APQ293" s="579"/>
      <c r="APR293" s="579"/>
      <c r="APS293" s="579"/>
      <c r="APT293" s="579"/>
      <c r="APU293" s="579"/>
      <c r="APV293" s="579"/>
      <c r="APW293" s="579"/>
      <c r="APX293" s="579"/>
      <c r="APY293" s="579"/>
      <c r="APZ293" s="579"/>
      <c r="AQA293" s="579"/>
      <c r="AQB293" s="579"/>
      <c r="AQC293" s="579"/>
      <c r="AQD293" s="579"/>
      <c r="AQE293" s="579"/>
      <c r="AQF293" s="579"/>
      <c r="AQG293" s="579"/>
      <c r="AQH293" s="579"/>
      <c r="AQI293" s="579"/>
      <c r="AQJ293" s="579"/>
      <c r="AQK293" s="579"/>
      <c r="AQL293" s="579"/>
      <c r="AQM293" s="579"/>
      <c r="AQN293" s="579"/>
      <c r="AQO293" s="579"/>
      <c r="AQP293" s="579"/>
      <c r="AQQ293" s="579"/>
      <c r="AQR293" s="579"/>
      <c r="AQS293" s="579"/>
      <c r="AQT293" s="579"/>
      <c r="AQU293" s="579"/>
      <c r="AQV293" s="579"/>
      <c r="AQW293" s="579"/>
      <c r="AQX293" s="579"/>
      <c r="AQY293" s="579"/>
      <c r="AQZ293" s="579"/>
      <c r="ARA293" s="579"/>
      <c r="ARB293" s="579"/>
      <c r="ARC293" s="579"/>
      <c r="ARD293" s="579"/>
      <c r="ARE293" s="579"/>
      <c r="ARF293" s="579"/>
      <c r="ARG293" s="579"/>
      <c r="ARH293" s="579"/>
      <c r="ARI293" s="579"/>
      <c r="ARJ293" s="579"/>
      <c r="ARK293" s="579"/>
      <c r="ARL293" s="579"/>
      <c r="ARM293" s="579"/>
      <c r="ARN293" s="579"/>
      <c r="ARO293" s="579"/>
      <c r="ARP293" s="579"/>
      <c r="ARQ293" s="579"/>
      <c r="ARR293" s="579"/>
      <c r="ARS293" s="579"/>
      <c r="ART293" s="579"/>
      <c r="ARU293" s="579"/>
      <c r="ARV293" s="579"/>
      <c r="ARW293" s="579"/>
      <c r="ARX293" s="579"/>
      <c r="ARY293" s="579"/>
      <c r="ARZ293" s="579"/>
      <c r="ASA293" s="579"/>
      <c r="ASB293" s="579"/>
      <c r="ASC293" s="579"/>
      <c r="ASD293" s="579"/>
      <c r="ASE293" s="579"/>
      <c r="ASF293" s="579"/>
      <c r="ASG293" s="579"/>
      <c r="ASH293" s="579"/>
      <c r="ASI293" s="579"/>
      <c r="ASJ293" s="579"/>
      <c r="ASK293" s="579"/>
      <c r="ASL293" s="579"/>
      <c r="ASM293" s="579"/>
      <c r="ASN293" s="579"/>
      <c r="ASO293" s="579"/>
      <c r="ASP293" s="579"/>
      <c r="ASQ293" s="579"/>
      <c r="ASR293" s="579"/>
      <c r="ASS293" s="579"/>
      <c r="AST293" s="579"/>
      <c r="ASU293" s="579"/>
      <c r="ASV293" s="579"/>
      <c r="ASW293" s="579"/>
      <c r="ASX293" s="579"/>
      <c r="ASY293" s="579"/>
      <c r="ASZ293" s="579"/>
      <c r="ATA293" s="579"/>
      <c r="ATB293" s="579"/>
      <c r="ATC293" s="579"/>
      <c r="ATD293" s="579"/>
      <c r="ATE293" s="579"/>
      <c r="ATF293" s="579"/>
      <c r="ATG293" s="579"/>
      <c r="ATH293" s="579"/>
      <c r="ATI293" s="579"/>
      <c r="ATJ293" s="579"/>
      <c r="ATK293" s="579"/>
      <c r="ATL293" s="579"/>
      <c r="ATM293" s="579"/>
      <c r="ATN293" s="579"/>
      <c r="ATO293" s="579"/>
      <c r="ATP293" s="579"/>
      <c r="ATQ293" s="579"/>
      <c r="ATR293" s="579"/>
      <c r="ATS293" s="579"/>
      <c r="ATT293" s="579"/>
      <c r="ATU293" s="579"/>
      <c r="ATV293" s="579"/>
      <c r="ATW293" s="579"/>
      <c r="ATX293" s="579"/>
      <c r="ATY293" s="579"/>
      <c r="ATZ293" s="579"/>
      <c r="AUA293" s="579"/>
      <c r="AUB293" s="579"/>
      <c r="AUC293" s="579"/>
      <c r="AUD293" s="579"/>
      <c r="AUE293" s="579"/>
      <c r="AUF293" s="579"/>
      <c r="AUG293" s="579"/>
      <c r="AUH293" s="579"/>
      <c r="AUI293" s="579"/>
      <c r="AUJ293" s="579"/>
      <c r="AUK293" s="579"/>
      <c r="AUL293" s="579"/>
      <c r="AUM293" s="579"/>
      <c r="AUN293" s="579"/>
      <c r="AUO293" s="579"/>
      <c r="AUP293" s="579"/>
      <c r="AUQ293" s="579"/>
      <c r="AUR293" s="579"/>
      <c r="AUS293" s="579"/>
      <c r="AUT293" s="579"/>
      <c r="AUU293" s="579"/>
      <c r="AUV293" s="579"/>
      <c r="AUW293" s="579"/>
      <c r="AUX293" s="579"/>
      <c r="AUY293" s="579"/>
      <c r="AUZ293" s="579"/>
      <c r="AVA293" s="579"/>
      <c r="AVB293" s="579"/>
      <c r="AVC293" s="579"/>
      <c r="AVD293" s="579"/>
      <c r="AVE293" s="579"/>
      <c r="AVF293" s="579"/>
      <c r="AVG293" s="579"/>
      <c r="AVH293" s="579"/>
      <c r="AVI293" s="579"/>
      <c r="AVJ293" s="579"/>
      <c r="AVK293" s="579"/>
      <c r="AVL293" s="579"/>
      <c r="AVM293" s="579"/>
      <c r="AVN293" s="579"/>
      <c r="AVO293" s="579"/>
      <c r="AVP293" s="579"/>
      <c r="AVQ293" s="579"/>
      <c r="AVR293" s="579"/>
      <c r="AVS293" s="579"/>
      <c r="AVT293" s="579"/>
      <c r="AVU293" s="579"/>
      <c r="AVV293" s="579"/>
      <c r="AVW293" s="579"/>
      <c r="AVX293" s="579"/>
      <c r="AVY293" s="579"/>
      <c r="AVZ293" s="579"/>
      <c r="AWA293" s="579"/>
      <c r="AWB293" s="579"/>
      <c r="AWC293" s="579"/>
      <c r="AWD293" s="579"/>
      <c r="AWE293" s="579"/>
      <c r="AWF293" s="579"/>
      <c r="AWG293" s="579"/>
      <c r="AWH293" s="579"/>
      <c r="AWI293" s="579"/>
      <c r="AWJ293" s="579"/>
      <c r="AWK293" s="579"/>
      <c r="AWL293" s="579"/>
      <c r="AWM293" s="579"/>
      <c r="AWN293" s="579"/>
      <c r="AWO293" s="579"/>
      <c r="AWP293" s="579"/>
      <c r="AWQ293" s="579"/>
      <c r="AWR293" s="579"/>
      <c r="AWS293" s="579"/>
      <c r="AWT293" s="579"/>
      <c r="AWU293" s="579"/>
      <c r="AWV293" s="579"/>
      <c r="AWW293" s="579"/>
      <c r="AWX293" s="579"/>
      <c r="AWY293" s="579"/>
      <c r="AWZ293" s="579"/>
      <c r="AXA293" s="579"/>
      <c r="AXB293" s="579"/>
      <c r="AXC293" s="579"/>
      <c r="AXD293" s="579"/>
      <c r="AXE293" s="579"/>
      <c r="AXF293" s="579"/>
      <c r="AXG293" s="579"/>
      <c r="AXH293" s="579"/>
      <c r="AXI293" s="579"/>
      <c r="AXJ293" s="579"/>
      <c r="AXK293" s="579"/>
      <c r="AXL293" s="579"/>
      <c r="AXM293" s="579"/>
      <c r="AXN293" s="579"/>
      <c r="AXO293" s="579"/>
      <c r="AXP293" s="579"/>
      <c r="AXQ293" s="579"/>
      <c r="AXR293" s="579"/>
      <c r="AXS293" s="579"/>
      <c r="AXT293" s="579"/>
      <c r="AXU293" s="579"/>
      <c r="AXV293" s="579"/>
      <c r="AXW293" s="579"/>
      <c r="AXX293" s="579"/>
      <c r="AXY293" s="579"/>
      <c r="AXZ293" s="579"/>
      <c r="AYA293" s="579"/>
      <c r="AYB293" s="579"/>
      <c r="AYC293" s="579"/>
      <c r="AYD293" s="579"/>
      <c r="AYE293" s="579"/>
      <c r="AYF293" s="579"/>
      <c r="AYG293" s="579"/>
      <c r="AYH293" s="579"/>
      <c r="AYI293" s="579"/>
      <c r="AYJ293" s="579"/>
      <c r="AYK293" s="579"/>
      <c r="AYL293" s="579"/>
      <c r="AYM293" s="579"/>
      <c r="AYN293" s="579"/>
      <c r="AYO293" s="579"/>
      <c r="AYP293" s="579"/>
      <c r="AYQ293" s="579"/>
      <c r="AYR293" s="579"/>
      <c r="AYS293" s="579"/>
      <c r="AYT293" s="579"/>
      <c r="AYU293" s="579"/>
      <c r="AYV293" s="579"/>
      <c r="AYW293" s="579"/>
      <c r="AYX293" s="579"/>
      <c r="AYY293" s="579"/>
      <c r="AYZ293" s="579"/>
      <c r="AZA293" s="579"/>
      <c r="AZB293" s="579"/>
      <c r="AZC293" s="579"/>
      <c r="AZD293" s="579"/>
      <c r="AZE293" s="579"/>
      <c r="AZF293" s="579"/>
      <c r="AZG293" s="579"/>
      <c r="AZH293" s="579"/>
      <c r="AZI293" s="579"/>
      <c r="AZJ293" s="579"/>
      <c r="AZK293" s="579"/>
      <c r="AZL293" s="579"/>
      <c r="AZM293" s="579"/>
      <c r="AZN293" s="579"/>
      <c r="AZO293" s="579"/>
      <c r="AZP293" s="579"/>
      <c r="AZQ293" s="579"/>
      <c r="AZR293" s="579"/>
      <c r="AZS293" s="579"/>
      <c r="AZT293" s="579"/>
      <c r="AZU293" s="579"/>
      <c r="AZV293" s="579"/>
      <c r="AZW293" s="579"/>
      <c r="AZX293" s="579"/>
      <c r="AZY293" s="579"/>
      <c r="AZZ293" s="579"/>
      <c r="BAA293" s="579"/>
      <c r="BAB293" s="579"/>
      <c r="BAC293" s="579"/>
      <c r="BAD293" s="579"/>
      <c r="BAE293" s="579"/>
      <c r="BAF293" s="579"/>
      <c r="BAG293" s="579"/>
      <c r="BAH293" s="579"/>
      <c r="BAI293" s="579"/>
      <c r="BAJ293" s="579"/>
      <c r="BAK293" s="579"/>
      <c r="BAL293" s="579"/>
      <c r="BAM293" s="579"/>
      <c r="BAN293" s="579"/>
      <c r="BAO293" s="579"/>
      <c r="BAP293" s="579"/>
      <c r="BAQ293" s="579"/>
      <c r="BAR293" s="579"/>
      <c r="BAS293" s="579"/>
      <c r="BAT293" s="579"/>
      <c r="BAU293" s="579"/>
      <c r="BAV293" s="579"/>
      <c r="BAW293" s="579"/>
      <c r="BAX293" s="579"/>
      <c r="BAY293" s="579"/>
      <c r="BAZ293" s="579"/>
      <c r="BBA293" s="579"/>
      <c r="BBB293" s="579"/>
      <c r="BBC293" s="579"/>
      <c r="BBD293" s="579"/>
      <c r="BBE293" s="579"/>
      <c r="BBF293" s="579"/>
      <c r="BBG293" s="579"/>
      <c r="BBH293" s="579"/>
      <c r="BBI293" s="579"/>
      <c r="BBJ293" s="579"/>
      <c r="BBK293" s="579"/>
      <c r="BBL293" s="579"/>
      <c r="BBM293" s="579"/>
      <c r="BBN293" s="579"/>
      <c r="BBO293" s="579"/>
      <c r="BBP293" s="579"/>
      <c r="BBQ293" s="579"/>
      <c r="BBR293" s="579"/>
      <c r="BBS293" s="579"/>
      <c r="BBT293" s="579"/>
      <c r="BBU293" s="579"/>
      <c r="BBV293" s="579"/>
      <c r="BBW293" s="579"/>
      <c r="BBX293" s="579"/>
      <c r="BBY293" s="579"/>
      <c r="BBZ293" s="579"/>
      <c r="BCA293" s="579"/>
      <c r="BCB293" s="579"/>
      <c r="BCC293" s="579"/>
      <c r="BCD293" s="579"/>
      <c r="BCE293" s="579"/>
      <c r="BCF293" s="579"/>
      <c r="BCG293" s="579"/>
      <c r="BCH293" s="579"/>
      <c r="BCI293" s="579"/>
      <c r="BCJ293" s="579"/>
      <c r="BCK293" s="579"/>
      <c r="BCL293" s="579"/>
      <c r="BCM293" s="579"/>
      <c r="BCN293" s="579"/>
      <c r="BCO293" s="579"/>
      <c r="BCP293" s="579"/>
      <c r="BCQ293" s="579"/>
      <c r="BCR293" s="579"/>
      <c r="BCS293" s="579"/>
      <c r="BCT293" s="579"/>
      <c r="BCU293" s="579"/>
      <c r="BCV293" s="579"/>
      <c r="BCW293" s="579"/>
      <c r="BCX293" s="579"/>
      <c r="BCY293" s="579"/>
      <c r="BCZ293" s="579"/>
      <c r="BDA293" s="579"/>
      <c r="BDB293" s="579"/>
      <c r="BDC293" s="579"/>
      <c r="BDD293" s="579"/>
      <c r="BDE293" s="579"/>
      <c r="BDF293" s="579"/>
      <c r="BDG293" s="579"/>
      <c r="BDH293" s="579"/>
      <c r="BDI293" s="579"/>
      <c r="BDJ293" s="579"/>
      <c r="BDK293" s="579"/>
      <c r="BDL293" s="579"/>
      <c r="BDM293" s="579"/>
      <c r="BDN293" s="579"/>
      <c r="BDO293" s="579"/>
      <c r="BDP293" s="579"/>
      <c r="BDQ293" s="579"/>
      <c r="BDR293" s="579"/>
      <c r="BDS293" s="579"/>
      <c r="BDT293" s="579"/>
      <c r="BDU293" s="579"/>
      <c r="BDV293" s="579"/>
      <c r="BDW293" s="579"/>
      <c r="BDX293" s="579"/>
      <c r="BDY293" s="579"/>
      <c r="BDZ293" s="579"/>
      <c r="BEA293" s="579"/>
      <c r="BEB293" s="579"/>
      <c r="BEC293" s="579"/>
      <c r="BED293" s="579"/>
      <c r="BEE293" s="579"/>
      <c r="BEF293" s="579"/>
      <c r="BEG293" s="579"/>
      <c r="BEH293" s="579"/>
      <c r="BEI293" s="579"/>
      <c r="BEJ293" s="579"/>
      <c r="BEK293" s="579"/>
      <c r="BEL293" s="579"/>
      <c r="BEM293" s="579"/>
      <c r="BEN293" s="579"/>
      <c r="BEO293" s="579"/>
      <c r="BEP293" s="579"/>
      <c r="BEQ293" s="579"/>
      <c r="BER293" s="579"/>
      <c r="BES293" s="579"/>
      <c r="BET293" s="579"/>
      <c r="BEU293" s="579"/>
      <c r="BEV293" s="579"/>
      <c r="BEW293" s="579"/>
      <c r="BEX293" s="579"/>
      <c r="BEY293" s="579"/>
      <c r="BEZ293" s="579"/>
      <c r="BFA293" s="579"/>
      <c r="BFB293" s="579"/>
      <c r="BFC293" s="579"/>
      <c r="BFD293" s="579"/>
      <c r="BFE293" s="579"/>
      <c r="BFF293" s="579"/>
      <c r="BFG293" s="579"/>
      <c r="BFH293" s="579"/>
      <c r="BFI293" s="579"/>
      <c r="BFJ293" s="579"/>
      <c r="BFK293" s="579"/>
      <c r="BFL293" s="579"/>
      <c r="BFM293" s="579"/>
      <c r="BFN293" s="579"/>
      <c r="BFO293" s="579"/>
      <c r="BFP293" s="579"/>
      <c r="BFQ293" s="579"/>
      <c r="BFR293" s="579"/>
      <c r="BFS293" s="579"/>
      <c r="BFT293" s="579"/>
      <c r="BFU293" s="579"/>
      <c r="BFV293" s="579"/>
      <c r="BFW293" s="579"/>
      <c r="BFX293" s="579"/>
      <c r="BFY293" s="579"/>
      <c r="BFZ293" s="579"/>
      <c r="BGA293" s="579"/>
      <c r="BGB293" s="579"/>
      <c r="BGC293" s="579"/>
      <c r="BGD293" s="579"/>
      <c r="BGE293" s="579"/>
      <c r="BGF293" s="579"/>
      <c r="BGG293" s="579"/>
      <c r="BGH293" s="579"/>
      <c r="BGI293" s="579"/>
      <c r="BGJ293" s="579"/>
      <c r="BGK293" s="579"/>
      <c r="BGL293" s="579"/>
      <c r="BGM293" s="579"/>
      <c r="BGN293" s="579"/>
      <c r="BGO293" s="579"/>
      <c r="BGP293" s="579"/>
      <c r="BGQ293" s="579"/>
      <c r="BGR293" s="579"/>
      <c r="BGS293" s="579"/>
      <c r="BGT293" s="579"/>
      <c r="BGU293" s="579"/>
      <c r="BGV293" s="579"/>
      <c r="BGW293" s="579"/>
      <c r="BGX293" s="579"/>
      <c r="BGY293" s="579"/>
      <c r="BGZ293" s="579"/>
      <c r="BHA293" s="579"/>
      <c r="BHB293" s="579"/>
      <c r="BHC293" s="579"/>
      <c r="BHD293" s="579"/>
      <c r="BHE293" s="579"/>
      <c r="BHF293" s="579"/>
      <c r="BHG293" s="579"/>
      <c r="BHH293" s="579"/>
      <c r="BHI293" s="579"/>
      <c r="BHJ293" s="579"/>
      <c r="BHK293" s="579"/>
      <c r="BHL293" s="579"/>
      <c r="BHM293" s="579"/>
      <c r="BHN293" s="579"/>
      <c r="BHO293" s="579"/>
      <c r="BHP293" s="579"/>
      <c r="BHQ293" s="579"/>
      <c r="BHR293" s="579"/>
      <c r="BHS293" s="579"/>
      <c r="BHT293" s="579"/>
      <c r="BHU293" s="579"/>
      <c r="BHV293" s="579"/>
      <c r="BHW293" s="579"/>
      <c r="BHX293" s="579"/>
      <c r="BHY293" s="579"/>
      <c r="BHZ293" s="579"/>
      <c r="BIA293" s="579"/>
      <c r="BIB293" s="579"/>
      <c r="BIC293" s="579"/>
      <c r="BID293" s="579"/>
      <c r="BIE293" s="579"/>
      <c r="BIF293" s="579"/>
      <c r="BIG293" s="579"/>
      <c r="BIH293" s="579"/>
      <c r="BII293" s="579"/>
      <c r="BIJ293" s="579"/>
      <c r="BIK293" s="579"/>
      <c r="BIL293" s="579"/>
      <c r="BIM293" s="579"/>
      <c r="BIN293" s="579"/>
      <c r="BIO293" s="579"/>
      <c r="BIP293" s="579"/>
      <c r="BIQ293" s="579"/>
      <c r="BIR293" s="579"/>
      <c r="BIS293" s="579"/>
      <c r="BIT293" s="579"/>
      <c r="BIU293" s="579"/>
      <c r="BIV293" s="579"/>
      <c r="BIW293" s="579"/>
      <c r="BIX293" s="579"/>
      <c r="BIY293" s="579"/>
      <c r="BIZ293" s="579"/>
      <c r="BJA293" s="579"/>
      <c r="BJB293" s="579"/>
      <c r="BJC293" s="579"/>
      <c r="BJD293" s="579"/>
      <c r="BJE293" s="579"/>
      <c r="BJF293" s="579"/>
      <c r="BJG293" s="579"/>
      <c r="BJH293" s="579"/>
      <c r="BJI293" s="579"/>
      <c r="BJJ293" s="579"/>
      <c r="BJK293" s="579"/>
      <c r="BJL293" s="579"/>
      <c r="BJM293" s="579"/>
      <c r="BJN293" s="579"/>
      <c r="BJO293" s="579"/>
      <c r="BJP293" s="579"/>
      <c r="BJQ293" s="579"/>
      <c r="BJR293" s="579"/>
      <c r="BJS293" s="579"/>
      <c r="BJT293" s="579"/>
      <c r="BJU293" s="579"/>
      <c r="BJV293" s="579"/>
      <c r="BJW293" s="579"/>
      <c r="BJX293" s="579"/>
      <c r="BJY293" s="579"/>
      <c r="BJZ293" s="579"/>
      <c r="BKA293" s="579"/>
      <c r="BKB293" s="579"/>
      <c r="BKC293" s="579"/>
      <c r="BKD293" s="579"/>
      <c r="BKE293" s="579"/>
      <c r="BKF293" s="579"/>
      <c r="BKG293" s="579"/>
      <c r="BKH293" s="579"/>
      <c r="BKI293" s="579"/>
      <c r="BKJ293" s="579"/>
      <c r="BKK293" s="579"/>
      <c r="BKL293" s="579"/>
      <c r="BKM293" s="579"/>
      <c r="BKN293" s="579"/>
      <c r="BKO293" s="579"/>
      <c r="BKP293" s="579"/>
      <c r="BKQ293" s="579"/>
      <c r="BKR293" s="579"/>
      <c r="BKS293" s="579"/>
      <c r="BKT293" s="579"/>
      <c r="BKU293" s="579"/>
      <c r="BKV293" s="579"/>
      <c r="BKW293" s="579"/>
      <c r="BKX293" s="579"/>
      <c r="BKY293" s="579"/>
      <c r="BKZ293" s="579"/>
      <c r="BLA293" s="579"/>
      <c r="BLB293" s="579"/>
      <c r="BLC293" s="579"/>
      <c r="BLD293" s="579"/>
      <c r="BLE293" s="579"/>
      <c r="BLF293" s="579"/>
      <c r="BLG293" s="579"/>
      <c r="BLH293" s="579"/>
      <c r="BLI293" s="579"/>
      <c r="BLJ293" s="579"/>
      <c r="BLK293" s="579"/>
      <c r="BLL293" s="579"/>
      <c r="BLM293" s="579"/>
      <c r="BLN293" s="579"/>
      <c r="BLO293" s="579"/>
      <c r="BLP293" s="579"/>
      <c r="BLQ293" s="579"/>
      <c r="BLR293" s="579"/>
      <c r="BLS293" s="579"/>
      <c r="BLT293" s="579"/>
      <c r="BLU293" s="579"/>
      <c r="BLV293" s="579"/>
      <c r="BLW293" s="579"/>
      <c r="BLX293" s="579"/>
      <c r="BLY293" s="579"/>
      <c r="BLZ293" s="579"/>
      <c r="BMA293" s="579"/>
      <c r="BMB293" s="579"/>
      <c r="BMC293" s="579"/>
      <c r="BMD293" s="579"/>
      <c r="BME293" s="579"/>
      <c r="BMF293" s="579"/>
      <c r="BMG293" s="579"/>
      <c r="BMH293" s="579"/>
      <c r="BMI293" s="579"/>
      <c r="BMJ293" s="579"/>
      <c r="BMK293" s="579"/>
      <c r="BML293" s="579"/>
      <c r="BMM293" s="579"/>
      <c r="BMN293" s="579"/>
      <c r="BMO293" s="579"/>
      <c r="BMP293" s="579"/>
      <c r="BMQ293" s="579"/>
      <c r="BMR293" s="579"/>
      <c r="BMS293" s="579"/>
      <c r="BMT293" s="579"/>
      <c r="BMU293" s="579"/>
      <c r="BMV293" s="579"/>
      <c r="BMW293" s="579"/>
      <c r="BMX293" s="579"/>
      <c r="BMY293" s="579"/>
      <c r="BMZ293" s="579"/>
      <c r="BNA293" s="579"/>
      <c r="BNB293" s="579"/>
      <c r="BNC293" s="579"/>
      <c r="BND293" s="579"/>
      <c r="BNE293" s="579"/>
      <c r="BNF293" s="579"/>
      <c r="BNG293" s="579"/>
      <c r="BNH293" s="579"/>
      <c r="BNI293" s="579"/>
      <c r="BNJ293" s="579"/>
      <c r="BNK293" s="579"/>
      <c r="BNL293" s="579"/>
      <c r="BNM293" s="579"/>
      <c r="BNN293" s="579"/>
      <c r="BNO293" s="579"/>
      <c r="BNP293" s="579"/>
      <c r="BNQ293" s="579"/>
      <c r="BNR293" s="579"/>
      <c r="BNS293" s="579"/>
      <c r="BNT293" s="579"/>
      <c r="BNU293" s="579"/>
      <c r="BNV293" s="579"/>
      <c r="BNW293" s="579"/>
      <c r="BNX293" s="579"/>
      <c r="BNY293" s="579"/>
      <c r="BNZ293" s="579"/>
      <c r="BOA293" s="579"/>
      <c r="BOB293" s="579"/>
      <c r="BOC293" s="579"/>
      <c r="BOD293" s="579"/>
      <c r="BOE293" s="579"/>
      <c r="BOF293" s="579"/>
      <c r="BOG293" s="579"/>
      <c r="BOH293" s="579"/>
      <c r="BOI293" s="579"/>
      <c r="BOJ293" s="579"/>
      <c r="BOK293" s="579"/>
      <c r="BOL293" s="579"/>
      <c r="BOM293" s="579"/>
      <c r="BON293" s="579"/>
      <c r="BOO293" s="579"/>
      <c r="BOP293" s="579"/>
      <c r="BOQ293" s="579"/>
      <c r="BOR293" s="579"/>
      <c r="BOS293" s="579"/>
      <c r="BOT293" s="579"/>
      <c r="BOU293" s="579"/>
      <c r="BOV293" s="579"/>
      <c r="BOW293" s="579"/>
      <c r="BOX293" s="579"/>
      <c r="BOY293" s="579"/>
      <c r="BOZ293" s="579"/>
      <c r="BPA293" s="579"/>
      <c r="BPB293" s="579"/>
      <c r="BPC293" s="579"/>
      <c r="BPD293" s="579"/>
      <c r="BPE293" s="579"/>
      <c r="BPF293" s="579"/>
      <c r="BPG293" s="579"/>
      <c r="BPH293" s="579"/>
      <c r="BPI293" s="579"/>
      <c r="BPJ293" s="579"/>
      <c r="BPK293" s="579"/>
      <c r="BPL293" s="579"/>
      <c r="BPM293" s="579"/>
      <c r="BPN293" s="579"/>
      <c r="BPO293" s="579"/>
      <c r="BPP293" s="579"/>
      <c r="BPQ293" s="579"/>
      <c r="BPR293" s="579"/>
      <c r="BPS293" s="579"/>
      <c r="BPT293" s="579"/>
      <c r="BPU293" s="579"/>
      <c r="BPV293" s="579"/>
      <c r="BPW293" s="579"/>
      <c r="BPX293" s="579"/>
      <c r="BPY293" s="579"/>
      <c r="BPZ293" s="579"/>
      <c r="BQA293" s="579"/>
      <c r="BQB293" s="579"/>
      <c r="BQC293" s="579"/>
      <c r="BQD293" s="579"/>
      <c r="BQE293" s="579"/>
      <c r="BQF293" s="579"/>
      <c r="BQG293" s="579"/>
      <c r="BQH293" s="579"/>
      <c r="BQI293" s="579"/>
      <c r="BQJ293" s="579"/>
      <c r="BQK293" s="579"/>
      <c r="BQL293" s="579"/>
      <c r="BQM293" s="579"/>
      <c r="BQN293" s="579"/>
      <c r="BQO293" s="579"/>
      <c r="BQP293" s="579"/>
      <c r="BQQ293" s="579"/>
      <c r="BQR293" s="579"/>
      <c r="BQS293" s="579"/>
      <c r="BQT293" s="579"/>
      <c r="BQU293" s="579"/>
      <c r="BQV293" s="579"/>
      <c r="BQW293" s="579"/>
      <c r="BQX293" s="579"/>
      <c r="BQY293" s="579"/>
      <c r="BQZ293" s="579"/>
      <c r="BRA293" s="579"/>
      <c r="BRB293" s="579"/>
      <c r="BRC293" s="579"/>
      <c r="BRD293" s="579"/>
      <c r="BRE293" s="579"/>
      <c r="BRF293" s="579"/>
      <c r="BRG293" s="579"/>
      <c r="BRH293" s="579"/>
      <c r="BRI293" s="579"/>
      <c r="BRJ293" s="579"/>
      <c r="BRK293" s="579"/>
      <c r="BRL293" s="579"/>
      <c r="BRM293" s="579"/>
      <c r="BRN293" s="579"/>
      <c r="BRO293" s="579"/>
      <c r="BRP293" s="579"/>
      <c r="BRQ293" s="579"/>
      <c r="BRR293" s="579"/>
      <c r="BRS293" s="579"/>
      <c r="BRT293" s="579"/>
      <c r="BRU293" s="579"/>
      <c r="BRV293" s="579"/>
      <c r="BRW293" s="579"/>
      <c r="BRX293" s="579"/>
      <c r="BRY293" s="579"/>
      <c r="BRZ293" s="579"/>
      <c r="BSA293" s="579"/>
      <c r="BSB293" s="579"/>
      <c r="BSC293" s="579"/>
      <c r="BSD293" s="579"/>
      <c r="BSE293" s="579"/>
      <c r="BSF293" s="579"/>
      <c r="BSG293" s="579"/>
      <c r="BSH293" s="579"/>
      <c r="BSI293" s="579"/>
      <c r="BSJ293" s="579"/>
      <c r="BSK293" s="579"/>
      <c r="BSL293" s="579"/>
      <c r="BSM293" s="579"/>
      <c r="BSN293" s="579"/>
      <c r="BSO293" s="579"/>
      <c r="BSP293" s="579"/>
      <c r="BSQ293" s="579"/>
      <c r="BSR293" s="579"/>
      <c r="BSS293" s="579"/>
      <c r="BST293" s="579"/>
      <c r="BSU293" s="579"/>
      <c r="BSV293" s="579"/>
      <c r="BSW293" s="579"/>
      <c r="BSX293" s="579"/>
      <c r="BSY293" s="579"/>
      <c r="BSZ293" s="579"/>
      <c r="BTA293" s="579"/>
      <c r="BTB293" s="579"/>
      <c r="BTC293" s="579"/>
      <c r="BTD293" s="579"/>
      <c r="BTE293" s="579"/>
      <c r="BTF293" s="579"/>
      <c r="BTG293" s="579"/>
      <c r="BTH293" s="579"/>
      <c r="BTI293" s="579"/>
      <c r="BTJ293" s="579"/>
      <c r="BTK293" s="579"/>
      <c r="BTL293" s="579"/>
      <c r="BTM293" s="579"/>
      <c r="BTN293" s="579"/>
      <c r="BTO293" s="579"/>
      <c r="BTP293" s="579"/>
      <c r="BTQ293" s="579"/>
      <c r="BTR293" s="579"/>
      <c r="BTS293" s="579"/>
      <c r="BTT293" s="579"/>
      <c r="BTU293" s="579"/>
      <c r="BTV293" s="579"/>
      <c r="BTW293" s="579"/>
      <c r="BTX293" s="579"/>
      <c r="BTY293" s="579"/>
      <c r="BTZ293" s="579"/>
      <c r="BUA293" s="579"/>
      <c r="BUB293" s="579"/>
      <c r="BUC293" s="579"/>
      <c r="BUD293" s="579"/>
      <c r="BUE293" s="579"/>
      <c r="BUF293" s="579"/>
      <c r="BUG293" s="579"/>
      <c r="BUH293" s="579"/>
      <c r="BUI293" s="579"/>
      <c r="BUJ293" s="579"/>
      <c r="BUK293" s="579"/>
      <c r="BUL293" s="579"/>
      <c r="BUM293" s="579"/>
      <c r="BUN293" s="579"/>
      <c r="BUO293" s="579"/>
      <c r="BUP293" s="579"/>
      <c r="BUQ293" s="579"/>
      <c r="BUR293" s="579"/>
      <c r="BUS293" s="579"/>
      <c r="BUT293" s="579"/>
      <c r="BUU293" s="579"/>
      <c r="BUV293" s="579"/>
      <c r="BUW293" s="579"/>
      <c r="BUX293" s="579"/>
      <c r="BUY293" s="579"/>
      <c r="BUZ293" s="579"/>
      <c r="BVA293" s="579"/>
      <c r="BVB293" s="579"/>
      <c r="BVC293" s="579"/>
      <c r="BVD293" s="579"/>
      <c r="BVE293" s="579"/>
      <c r="BVF293" s="579"/>
      <c r="BVG293" s="579"/>
      <c r="BVH293" s="579"/>
      <c r="BVI293" s="579"/>
      <c r="BVJ293" s="579"/>
      <c r="BVK293" s="579"/>
      <c r="BVL293" s="579"/>
      <c r="BVM293" s="579"/>
      <c r="BVN293" s="579"/>
      <c r="BVO293" s="579"/>
      <c r="BVP293" s="579"/>
      <c r="BVQ293" s="579"/>
      <c r="BVR293" s="579"/>
      <c r="BVS293" s="579"/>
      <c r="BVT293" s="579"/>
      <c r="BVU293" s="579"/>
      <c r="BVV293" s="579"/>
      <c r="BVW293" s="579"/>
      <c r="BVX293" s="579"/>
      <c r="BVY293" s="579"/>
      <c r="BVZ293" s="579"/>
      <c r="BWA293" s="579"/>
      <c r="BWB293" s="579"/>
      <c r="BWC293" s="579"/>
      <c r="BWD293" s="579"/>
      <c r="BWE293" s="579"/>
      <c r="BWF293" s="579"/>
      <c r="BWG293" s="579"/>
      <c r="BWH293" s="579"/>
      <c r="BWI293" s="579"/>
      <c r="BWJ293" s="579"/>
      <c r="BWK293" s="579"/>
      <c r="BWL293" s="579"/>
      <c r="BWM293" s="579"/>
      <c r="BWN293" s="579"/>
      <c r="BWO293" s="579"/>
      <c r="BWP293" s="579"/>
      <c r="BWQ293" s="579"/>
      <c r="BWR293" s="579"/>
      <c r="BWS293" s="579"/>
      <c r="BWT293" s="579"/>
      <c r="BWU293" s="579"/>
      <c r="BWV293" s="579"/>
      <c r="BWW293" s="579"/>
      <c r="BWX293" s="579"/>
      <c r="BWY293" s="579"/>
      <c r="BWZ293" s="579"/>
      <c r="BXA293" s="579"/>
      <c r="BXB293" s="579"/>
      <c r="BXC293" s="579"/>
      <c r="BXD293" s="579"/>
      <c r="BXE293" s="579"/>
      <c r="BXF293" s="579"/>
      <c r="BXG293" s="579"/>
      <c r="BXH293" s="579"/>
      <c r="BXI293" s="579"/>
      <c r="BXJ293" s="579"/>
      <c r="BXK293" s="579"/>
      <c r="BXL293" s="579"/>
      <c r="BXM293" s="579"/>
      <c r="BXN293" s="579"/>
      <c r="BXO293" s="579"/>
      <c r="BXP293" s="579"/>
      <c r="BXQ293" s="579"/>
      <c r="BXR293" s="579"/>
      <c r="BXS293" s="579"/>
      <c r="BXT293" s="579"/>
      <c r="BXU293" s="579"/>
      <c r="BXV293" s="579"/>
      <c r="BXW293" s="579"/>
      <c r="BXX293" s="579"/>
      <c r="BXY293" s="579"/>
      <c r="BXZ293" s="579"/>
      <c r="BYA293" s="579"/>
      <c r="BYB293" s="579"/>
      <c r="BYC293" s="579"/>
      <c r="BYD293" s="579"/>
      <c r="BYE293" s="579"/>
      <c r="BYF293" s="579"/>
      <c r="BYG293" s="579"/>
      <c r="BYH293" s="579"/>
      <c r="BYI293" s="579"/>
      <c r="BYJ293" s="579"/>
      <c r="BYK293" s="579"/>
      <c r="BYL293" s="579"/>
      <c r="BYM293" s="579"/>
      <c r="BYN293" s="579"/>
      <c r="BYO293" s="579"/>
      <c r="BYP293" s="579"/>
      <c r="BYQ293" s="579"/>
      <c r="BYR293" s="579"/>
      <c r="BYS293" s="579"/>
      <c r="BYT293" s="579"/>
      <c r="BYU293" s="579"/>
      <c r="BYV293" s="579"/>
      <c r="BYW293" s="579"/>
      <c r="BYX293" s="579"/>
      <c r="BYY293" s="579"/>
      <c r="BYZ293" s="579"/>
      <c r="BZA293" s="579"/>
      <c r="BZB293" s="579"/>
      <c r="BZC293" s="579"/>
      <c r="BZD293" s="579"/>
      <c r="BZE293" s="579"/>
      <c r="BZF293" s="579"/>
      <c r="BZG293" s="579"/>
      <c r="BZH293" s="579"/>
      <c r="BZI293" s="579"/>
      <c r="BZJ293" s="579"/>
      <c r="BZK293" s="579"/>
      <c r="BZL293" s="579"/>
      <c r="BZM293" s="579"/>
      <c r="BZN293" s="579"/>
      <c r="BZO293" s="579"/>
      <c r="BZP293" s="579"/>
      <c r="BZQ293" s="579"/>
      <c r="BZR293" s="579"/>
      <c r="BZS293" s="579"/>
      <c r="BZT293" s="579"/>
      <c r="BZU293" s="579"/>
      <c r="BZV293" s="579"/>
      <c r="BZW293" s="579"/>
      <c r="BZX293" s="579"/>
      <c r="BZY293" s="579"/>
      <c r="BZZ293" s="579"/>
      <c r="CAA293" s="579"/>
      <c r="CAB293" s="579"/>
      <c r="CAC293" s="579"/>
      <c r="CAD293" s="579"/>
      <c r="CAE293" s="579"/>
      <c r="CAF293" s="579"/>
      <c r="CAG293" s="579"/>
      <c r="CAH293" s="579"/>
      <c r="CAI293" s="579"/>
      <c r="CAJ293" s="579"/>
      <c r="CAK293" s="579"/>
      <c r="CAL293" s="579"/>
      <c r="CAM293" s="579"/>
      <c r="CAN293" s="579"/>
      <c r="CAO293" s="579"/>
      <c r="CAP293" s="579"/>
      <c r="CAQ293" s="579"/>
      <c r="CAR293" s="579"/>
      <c r="CAS293" s="579"/>
      <c r="CAT293" s="579"/>
      <c r="CAU293" s="579"/>
      <c r="CAV293" s="579"/>
      <c r="CAW293" s="579"/>
      <c r="CAX293" s="579"/>
      <c r="CAY293" s="579"/>
      <c r="CAZ293" s="579"/>
      <c r="CBA293" s="579"/>
      <c r="CBB293" s="579"/>
      <c r="CBC293" s="579"/>
      <c r="CBD293" s="579"/>
      <c r="CBE293" s="579"/>
      <c r="CBF293" s="579"/>
      <c r="CBG293" s="579"/>
      <c r="CBH293" s="579"/>
      <c r="CBI293" s="579"/>
      <c r="CBJ293" s="579"/>
      <c r="CBK293" s="579"/>
      <c r="CBL293" s="579"/>
      <c r="CBM293" s="579"/>
      <c r="CBN293" s="579"/>
      <c r="CBO293" s="579"/>
      <c r="CBP293" s="579"/>
      <c r="CBQ293" s="579"/>
      <c r="CBR293" s="579"/>
      <c r="CBS293" s="579"/>
      <c r="CBT293" s="579"/>
      <c r="CBU293" s="579"/>
      <c r="CBV293" s="579"/>
      <c r="CBW293" s="579"/>
      <c r="CBX293" s="579"/>
      <c r="CBY293" s="579"/>
      <c r="CBZ293" s="579"/>
      <c r="CCA293" s="579"/>
      <c r="CCB293" s="579"/>
      <c r="CCC293" s="579"/>
      <c r="CCD293" s="579"/>
      <c r="CCE293" s="579"/>
      <c r="CCF293" s="579"/>
      <c r="CCG293" s="579"/>
      <c r="CCH293" s="579"/>
      <c r="CCI293" s="579"/>
      <c r="CCJ293" s="579"/>
      <c r="CCK293" s="579"/>
      <c r="CCL293" s="579"/>
      <c r="CCM293" s="579"/>
      <c r="CCN293" s="579"/>
      <c r="CCO293" s="579"/>
      <c r="CCP293" s="579"/>
      <c r="CCQ293" s="579"/>
      <c r="CCR293" s="579"/>
      <c r="CCS293" s="579"/>
      <c r="CCT293" s="579"/>
      <c r="CCU293" s="579"/>
      <c r="CCV293" s="579"/>
      <c r="CCW293" s="579"/>
      <c r="CCX293" s="579"/>
      <c r="CCY293" s="579"/>
      <c r="CCZ293" s="579"/>
      <c r="CDA293" s="579"/>
      <c r="CDB293" s="579"/>
      <c r="CDC293" s="579"/>
      <c r="CDD293" s="579"/>
      <c r="CDE293" s="579"/>
      <c r="CDF293" s="579"/>
      <c r="CDG293" s="579"/>
      <c r="CDH293" s="579"/>
      <c r="CDI293" s="579"/>
      <c r="CDJ293" s="579"/>
      <c r="CDK293" s="579"/>
      <c r="CDL293" s="579"/>
      <c r="CDM293" s="579"/>
      <c r="CDN293" s="579"/>
      <c r="CDO293" s="579"/>
      <c r="CDP293" s="579"/>
      <c r="CDQ293" s="579"/>
      <c r="CDR293" s="579"/>
      <c r="CDS293" s="579"/>
      <c r="CDT293" s="579"/>
      <c r="CDU293" s="579"/>
      <c r="CDV293" s="579"/>
      <c r="CDW293" s="579"/>
      <c r="CDX293" s="579"/>
      <c r="CDY293" s="579"/>
      <c r="CDZ293" s="579"/>
      <c r="CEA293" s="579"/>
      <c r="CEB293" s="579"/>
      <c r="CEC293" s="579"/>
      <c r="CED293" s="579"/>
      <c r="CEE293" s="579"/>
      <c r="CEF293" s="579"/>
      <c r="CEG293" s="579"/>
      <c r="CEH293" s="579"/>
      <c r="CEI293" s="579"/>
      <c r="CEJ293" s="579"/>
      <c r="CEK293" s="579"/>
      <c r="CEL293" s="579"/>
      <c r="CEM293" s="579"/>
      <c r="CEN293" s="579"/>
      <c r="CEO293" s="579"/>
      <c r="CEP293" s="579"/>
      <c r="CEQ293" s="579"/>
      <c r="CER293" s="579"/>
      <c r="CES293" s="579"/>
      <c r="CET293" s="579"/>
      <c r="CEU293" s="579"/>
      <c r="CEV293" s="579"/>
      <c r="CEW293" s="579"/>
      <c r="CEX293" s="579"/>
      <c r="CEY293" s="579"/>
      <c r="CEZ293" s="579"/>
      <c r="CFA293" s="579"/>
      <c r="CFB293" s="579"/>
      <c r="CFC293" s="579"/>
      <c r="CFD293" s="579"/>
      <c r="CFE293" s="579"/>
      <c r="CFF293" s="579"/>
      <c r="CFG293" s="579"/>
      <c r="CFH293" s="579"/>
      <c r="CFI293" s="579"/>
      <c r="CFJ293" s="579"/>
      <c r="CFK293" s="579"/>
      <c r="CFL293" s="579"/>
      <c r="CFM293" s="579"/>
      <c r="CFN293" s="579"/>
      <c r="CFO293" s="579"/>
      <c r="CFP293" s="579"/>
      <c r="CFQ293" s="579"/>
      <c r="CFR293" s="579"/>
      <c r="CFS293" s="579"/>
      <c r="CFT293" s="579"/>
      <c r="CFU293" s="579"/>
      <c r="CFV293" s="579"/>
      <c r="CFW293" s="579"/>
      <c r="CFX293" s="579"/>
      <c r="CFY293" s="579"/>
      <c r="CFZ293" s="579"/>
      <c r="CGA293" s="579"/>
      <c r="CGB293" s="579"/>
      <c r="CGC293" s="579"/>
      <c r="CGD293" s="579"/>
      <c r="CGE293" s="579"/>
      <c r="CGF293" s="579"/>
      <c r="CGG293" s="579"/>
      <c r="CGH293" s="579"/>
      <c r="CGI293" s="579"/>
      <c r="CGJ293" s="579"/>
      <c r="CGK293" s="579"/>
      <c r="CGL293" s="579"/>
      <c r="CGM293" s="579"/>
      <c r="CGN293" s="579"/>
      <c r="CGO293" s="579"/>
      <c r="CGP293" s="579"/>
      <c r="CGQ293" s="579"/>
      <c r="CGR293" s="579"/>
      <c r="CGS293" s="579"/>
      <c r="CGT293" s="579"/>
      <c r="CGU293" s="579"/>
      <c r="CGV293" s="579"/>
      <c r="CGW293" s="579"/>
      <c r="CGX293" s="579"/>
      <c r="CGY293" s="579"/>
      <c r="CGZ293" s="579"/>
      <c r="CHA293" s="579"/>
      <c r="CHB293" s="579"/>
      <c r="CHC293" s="579"/>
      <c r="CHD293" s="579"/>
      <c r="CHE293" s="579"/>
      <c r="CHF293" s="579"/>
      <c r="CHG293" s="579"/>
      <c r="CHH293" s="579"/>
      <c r="CHI293" s="579"/>
      <c r="CHJ293" s="579"/>
      <c r="CHK293" s="579"/>
      <c r="CHL293" s="579"/>
      <c r="CHM293" s="579"/>
      <c r="CHN293" s="579"/>
      <c r="CHO293" s="579"/>
      <c r="CHP293" s="579"/>
      <c r="CHQ293" s="579"/>
      <c r="CHR293" s="579"/>
      <c r="CHS293" s="579"/>
      <c r="CHT293" s="579"/>
      <c r="CHU293" s="579"/>
      <c r="CHV293" s="579"/>
      <c r="CHW293" s="579"/>
      <c r="CHX293" s="579"/>
      <c r="CHY293" s="579"/>
      <c r="CHZ293" s="579"/>
      <c r="CIA293" s="579"/>
      <c r="CIB293" s="579"/>
      <c r="CIC293" s="579"/>
      <c r="CID293" s="579"/>
      <c r="CIE293" s="579"/>
      <c r="CIF293" s="579"/>
      <c r="CIG293" s="579"/>
      <c r="CIH293" s="579"/>
      <c r="CII293" s="579"/>
      <c r="CIJ293" s="579"/>
      <c r="CIK293" s="579"/>
      <c r="CIL293" s="579"/>
      <c r="CIM293" s="579"/>
      <c r="CIN293" s="579"/>
      <c r="CIO293" s="579"/>
      <c r="CIP293" s="579"/>
      <c r="CIQ293" s="579"/>
      <c r="CIR293" s="579"/>
      <c r="CIS293" s="579"/>
      <c r="CIT293" s="579"/>
      <c r="CIU293" s="579"/>
      <c r="CIV293" s="579"/>
      <c r="CIW293" s="579"/>
      <c r="CIX293" s="579"/>
      <c r="CIY293" s="579"/>
      <c r="CIZ293" s="579"/>
      <c r="CJA293" s="579"/>
      <c r="CJB293" s="579"/>
      <c r="CJC293" s="579"/>
      <c r="CJD293" s="579"/>
      <c r="CJE293" s="579"/>
      <c r="CJF293" s="579"/>
      <c r="CJG293" s="579"/>
      <c r="CJH293" s="579"/>
      <c r="CJI293" s="579"/>
      <c r="CJJ293" s="579"/>
      <c r="CJK293" s="579"/>
      <c r="CJL293" s="579"/>
      <c r="CJM293" s="579"/>
      <c r="CJN293" s="579"/>
      <c r="CJO293" s="579"/>
      <c r="CJP293" s="579"/>
      <c r="CJQ293" s="579"/>
      <c r="CJR293" s="579"/>
      <c r="CJS293" s="579"/>
      <c r="CJT293" s="579"/>
      <c r="CJU293" s="579"/>
      <c r="CJV293" s="579"/>
      <c r="CJW293" s="579"/>
      <c r="CJX293" s="579"/>
      <c r="CJY293" s="579"/>
      <c r="CJZ293" s="579"/>
      <c r="CKA293" s="579"/>
      <c r="CKB293" s="579"/>
      <c r="CKC293" s="579"/>
      <c r="CKD293" s="579"/>
      <c r="CKE293" s="579"/>
      <c r="CKF293" s="579"/>
      <c r="CKG293" s="579"/>
      <c r="CKH293" s="579"/>
      <c r="CKI293" s="579"/>
      <c r="CKJ293" s="579"/>
      <c r="CKK293" s="579"/>
      <c r="CKL293" s="579"/>
      <c r="CKM293" s="579"/>
      <c r="CKN293" s="579"/>
      <c r="CKO293" s="579"/>
      <c r="CKP293" s="579"/>
      <c r="CKQ293" s="579"/>
      <c r="CKR293" s="579"/>
      <c r="CKS293" s="579"/>
      <c r="CKT293" s="579"/>
      <c r="CKU293" s="579"/>
      <c r="CKV293" s="579"/>
      <c r="CKW293" s="579"/>
      <c r="CKX293" s="579"/>
      <c r="CKY293" s="579"/>
      <c r="CKZ293" s="579"/>
      <c r="CLA293" s="579"/>
      <c r="CLB293" s="579"/>
      <c r="CLC293" s="579"/>
      <c r="CLD293" s="579"/>
      <c r="CLE293" s="579"/>
      <c r="CLF293" s="579"/>
      <c r="CLG293" s="579"/>
      <c r="CLH293" s="579"/>
      <c r="CLI293" s="579"/>
      <c r="CLJ293" s="579"/>
      <c r="CLK293" s="579"/>
      <c r="CLL293" s="579"/>
      <c r="CLM293" s="579"/>
      <c r="CLN293" s="579"/>
      <c r="CLO293" s="579"/>
      <c r="CLP293" s="579"/>
      <c r="CLQ293" s="579"/>
      <c r="CLR293" s="579"/>
      <c r="CLS293" s="579"/>
      <c r="CLT293" s="579"/>
      <c r="CLU293" s="579"/>
      <c r="CLV293" s="579"/>
      <c r="CLW293" s="579"/>
      <c r="CLX293" s="579"/>
      <c r="CLY293" s="579"/>
      <c r="CLZ293" s="579"/>
      <c r="CMA293" s="579"/>
      <c r="CMB293" s="579"/>
      <c r="CMC293" s="579"/>
      <c r="CMD293" s="579"/>
      <c r="CME293" s="579"/>
      <c r="CMF293" s="579"/>
      <c r="CMG293" s="579"/>
      <c r="CMH293" s="579"/>
      <c r="CMI293" s="579"/>
      <c r="CMJ293" s="579"/>
      <c r="CMK293" s="579"/>
      <c r="CML293" s="579"/>
      <c r="CMM293" s="579"/>
      <c r="CMN293" s="579"/>
      <c r="CMO293" s="579"/>
      <c r="CMP293" s="579"/>
      <c r="CMQ293" s="579"/>
      <c r="CMR293" s="579"/>
      <c r="CMS293" s="579"/>
      <c r="CMT293" s="579"/>
      <c r="CMU293" s="579"/>
      <c r="CMV293" s="579"/>
      <c r="CMW293" s="579"/>
      <c r="CMX293" s="579"/>
      <c r="CMY293" s="579"/>
      <c r="CMZ293" s="579"/>
      <c r="CNA293" s="579"/>
      <c r="CNB293" s="579"/>
      <c r="CNC293" s="579"/>
      <c r="CND293" s="579"/>
      <c r="CNE293" s="579"/>
      <c r="CNF293" s="579"/>
      <c r="CNG293" s="579"/>
      <c r="CNH293" s="579"/>
      <c r="CNI293" s="579"/>
      <c r="CNJ293" s="579"/>
      <c r="CNK293" s="579"/>
      <c r="CNL293" s="579"/>
      <c r="CNM293" s="579"/>
      <c r="CNN293" s="579"/>
      <c r="CNO293" s="579"/>
      <c r="CNP293" s="579"/>
      <c r="CNQ293" s="579"/>
      <c r="CNR293" s="579"/>
      <c r="CNS293" s="579"/>
      <c r="CNT293" s="579"/>
      <c r="CNU293" s="579"/>
      <c r="CNV293" s="579"/>
      <c r="CNW293" s="579"/>
      <c r="CNX293" s="579"/>
      <c r="CNY293" s="579"/>
      <c r="CNZ293" s="579"/>
      <c r="COA293" s="579"/>
      <c r="COB293" s="579"/>
      <c r="COC293" s="579"/>
      <c r="COD293" s="579"/>
      <c r="COE293" s="579"/>
      <c r="COF293" s="579"/>
      <c r="COG293" s="579"/>
      <c r="COH293" s="579"/>
      <c r="COI293" s="579"/>
      <c r="COJ293" s="579"/>
      <c r="COK293" s="579"/>
      <c r="COL293" s="579"/>
      <c r="COM293" s="579"/>
      <c r="CON293" s="579"/>
      <c r="COO293" s="579"/>
      <c r="COP293" s="579"/>
      <c r="COQ293" s="579"/>
      <c r="COR293" s="579"/>
      <c r="COS293" s="579"/>
      <c r="COT293" s="579"/>
      <c r="COU293" s="579"/>
      <c r="COV293" s="579"/>
      <c r="COW293" s="579"/>
      <c r="COX293" s="579"/>
      <c r="COY293" s="579"/>
      <c r="COZ293" s="579"/>
      <c r="CPA293" s="579"/>
      <c r="CPB293" s="579"/>
      <c r="CPC293" s="579"/>
      <c r="CPD293" s="579"/>
      <c r="CPE293" s="579"/>
      <c r="CPF293" s="579"/>
      <c r="CPG293" s="579"/>
      <c r="CPH293" s="579"/>
      <c r="CPI293" s="579"/>
      <c r="CPJ293" s="579"/>
      <c r="CPK293" s="579"/>
      <c r="CPL293" s="579"/>
      <c r="CPM293" s="579"/>
      <c r="CPN293" s="579"/>
      <c r="CPO293" s="579"/>
      <c r="CPP293" s="579"/>
      <c r="CPQ293" s="579"/>
      <c r="CPR293" s="579"/>
      <c r="CPS293" s="579"/>
      <c r="CPT293" s="579"/>
      <c r="CPU293" s="579"/>
      <c r="CPV293" s="579"/>
      <c r="CPW293" s="579"/>
      <c r="CPX293" s="579"/>
      <c r="CPY293" s="579"/>
      <c r="CPZ293" s="579"/>
      <c r="CQA293" s="579"/>
      <c r="CQB293" s="579"/>
      <c r="CQC293" s="579"/>
      <c r="CQD293" s="579"/>
      <c r="CQE293" s="579"/>
      <c r="CQF293" s="579"/>
      <c r="CQG293" s="579"/>
      <c r="CQH293" s="579"/>
      <c r="CQI293" s="579"/>
      <c r="CQJ293" s="579"/>
      <c r="CQK293" s="579"/>
      <c r="CQL293" s="579"/>
      <c r="CQM293" s="579"/>
      <c r="CQN293" s="579"/>
      <c r="CQO293" s="579"/>
      <c r="CQP293" s="579"/>
      <c r="CQQ293" s="579"/>
      <c r="CQR293" s="579"/>
      <c r="CQS293" s="579"/>
      <c r="CQT293" s="579"/>
      <c r="CQU293" s="579"/>
      <c r="CQV293" s="579"/>
      <c r="CQW293" s="579"/>
      <c r="CQX293" s="579"/>
      <c r="CQY293" s="579"/>
      <c r="CQZ293" s="579"/>
      <c r="CRA293" s="579"/>
      <c r="CRB293" s="579"/>
      <c r="CRC293" s="579"/>
      <c r="CRD293" s="579"/>
      <c r="CRE293" s="579"/>
      <c r="CRF293" s="579"/>
      <c r="CRG293" s="579"/>
      <c r="CRH293" s="579"/>
      <c r="CRI293" s="579"/>
      <c r="CRJ293" s="579"/>
      <c r="CRK293" s="579"/>
      <c r="CRL293" s="579"/>
      <c r="CRM293" s="579"/>
      <c r="CRN293" s="579"/>
      <c r="CRO293" s="579"/>
      <c r="CRP293" s="579"/>
      <c r="CRQ293" s="579"/>
      <c r="CRR293" s="579"/>
      <c r="CRS293" s="579"/>
      <c r="CRT293" s="579"/>
      <c r="CRU293" s="579"/>
      <c r="CRV293" s="579"/>
      <c r="CRW293" s="579"/>
      <c r="CRX293" s="579"/>
      <c r="CRY293" s="579"/>
      <c r="CRZ293" s="579"/>
      <c r="CSA293" s="579"/>
      <c r="CSB293" s="579"/>
      <c r="CSC293" s="579"/>
      <c r="CSD293" s="579"/>
      <c r="CSE293" s="579"/>
      <c r="CSF293" s="579"/>
      <c r="CSG293" s="579"/>
      <c r="CSH293" s="579"/>
      <c r="CSI293" s="579"/>
      <c r="CSJ293" s="579"/>
      <c r="CSK293" s="579"/>
      <c r="CSL293" s="579"/>
      <c r="CSM293" s="579"/>
      <c r="CSN293" s="579"/>
      <c r="CSO293" s="579"/>
      <c r="CSP293" s="579"/>
      <c r="CSQ293" s="579"/>
      <c r="CSR293" s="579"/>
      <c r="CSS293" s="579"/>
      <c r="CST293" s="579"/>
      <c r="CSU293" s="579"/>
      <c r="CSV293" s="579"/>
      <c r="CSW293" s="579"/>
      <c r="CSX293" s="579"/>
      <c r="CSY293" s="579"/>
      <c r="CSZ293" s="579"/>
      <c r="CTA293" s="579"/>
      <c r="CTB293" s="579"/>
      <c r="CTC293" s="579"/>
      <c r="CTD293" s="579"/>
      <c r="CTE293" s="579"/>
      <c r="CTF293" s="579"/>
      <c r="CTG293" s="579"/>
      <c r="CTH293" s="579"/>
      <c r="CTI293" s="579"/>
      <c r="CTJ293" s="579"/>
      <c r="CTK293" s="579"/>
      <c r="CTL293" s="579"/>
      <c r="CTM293" s="579"/>
      <c r="CTN293" s="579"/>
      <c r="CTO293" s="579"/>
      <c r="CTP293" s="579"/>
      <c r="CTQ293" s="579"/>
      <c r="CTR293" s="579"/>
      <c r="CTS293" s="579"/>
      <c r="CTT293" s="579"/>
      <c r="CTU293" s="579"/>
      <c r="CTV293" s="579"/>
      <c r="CTW293" s="579"/>
      <c r="CTX293" s="579"/>
      <c r="CTY293" s="579"/>
      <c r="CTZ293" s="579"/>
      <c r="CUA293" s="579"/>
      <c r="CUB293" s="579"/>
      <c r="CUC293" s="579"/>
      <c r="CUD293" s="579"/>
      <c r="CUE293" s="579"/>
      <c r="CUF293" s="579"/>
      <c r="CUG293" s="579"/>
      <c r="CUH293" s="579"/>
      <c r="CUI293" s="579"/>
      <c r="CUJ293" s="579"/>
      <c r="CUK293" s="579"/>
      <c r="CUL293" s="579"/>
      <c r="CUM293" s="579"/>
      <c r="CUN293" s="579"/>
      <c r="CUO293" s="579"/>
      <c r="CUP293" s="579"/>
      <c r="CUQ293" s="579"/>
      <c r="CUR293" s="579"/>
      <c r="CUS293" s="579"/>
      <c r="CUT293" s="579"/>
      <c r="CUU293" s="579"/>
      <c r="CUV293" s="579"/>
      <c r="CUW293" s="579"/>
      <c r="CUX293" s="579"/>
      <c r="CUY293" s="579"/>
      <c r="CUZ293" s="579"/>
      <c r="CVA293" s="579"/>
      <c r="CVB293" s="579"/>
      <c r="CVC293" s="579"/>
      <c r="CVD293" s="579"/>
      <c r="CVE293" s="579"/>
      <c r="CVF293" s="579"/>
      <c r="CVG293" s="579"/>
      <c r="CVH293" s="579"/>
      <c r="CVI293" s="579"/>
      <c r="CVJ293" s="579"/>
      <c r="CVK293" s="579"/>
      <c r="CVL293" s="579"/>
      <c r="CVM293" s="579"/>
      <c r="CVN293" s="579"/>
      <c r="CVO293" s="579"/>
      <c r="CVP293" s="579"/>
      <c r="CVQ293" s="579"/>
      <c r="CVR293" s="579"/>
      <c r="CVS293" s="579"/>
      <c r="CVT293" s="579"/>
      <c r="CVU293" s="579"/>
      <c r="CVV293" s="579"/>
      <c r="CVW293" s="579"/>
      <c r="CVX293" s="579"/>
      <c r="CVY293" s="579"/>
      <c r="CVZ293" s="579"/>
      <c r="CWA293" s="579"/>
      <c r="CWB293" s="579"/>
      <c r="CWC293" s="579"/>
      <c r="CWD293" s="579"/>
      <c r="CWE293" s="579"/>
      <c r="CWF293" s="579"/>
      <c r="CWG293" s="579"/>
      <c r="CWH293" s="579"/>
      <c r="CWI293" s="579"/>
      <c r="CWJ293" s="579"/>
      <c r="CWK293" s="579"/>
      <c r="CWL293" s="579"/>
      <c r="CWM293" s="579"/>
      <c r="CWN293" s="579"/>
      <c r="CWO293" s="579"/>
      <c r="CWP293" s="579"/>
      <c r="CWQ293" s="579"/>
      <c r="CWR293" s="579"/>
      <c r="CWS293" s="579"/>
      <c r="CWT293" s="579"/>
      <c r="CWU293" s="579"/>
      <c r="CWV293" s="579"/>
      <c r="CWW293" s="579"/>
      <c r="CWX293" s="579"/>
      <c r="CWY293" s="579"/>
      <c r="CWZ293" s="579"/>
      <c r="CXA293" s="579"/>
      <c r="CXB293" s="579"/>
      <c r="CXC293" s="579"/>
      <c r="CXD293" s="579"/>
      <c r="CXE293" s="579"/>
      <c r="CXF293" s="579"/>
      <c r="CXG293" s="579"/>
      <c r="CXH293" s="579"/>
      <c r="CXI293" s="579"/>
      <c r="CXJ293" s="579"/>
      <c r="CXK293" s="579"/>
      <c r="CXL293" s="579"/>
      <c r="CXM293" s="579"/>
      <c r="CXN293" s="579"/>
      <c r="CXO293" s="579"/>
      <c r="CXP293" s="579"/>
      <c r="CXQ293" s="579"/>
      <c r="CXR293" s="579"/>
      <c r="CXS293" s="579"/>
      <c r="CXT293" s="579"/>
      <c r="CXU293" s="579"/>
      <c r="CXV293" s="579"/>
      <c r="CXW293" s="579"/>
      <c r="CXX293" s="579"/>
      <c r="CXY293" s="579"/>
      <c r="CXZ293" s="579"/>
      <c r="CYA293" s="579"/>
      <c r="CYB293" s="579"/>
      <c r="CYC293" s="579"/>
      <c r="CYD293" s="579"/>
      <c r="CYE293" s="579"/>
      <c r="CYF293" s="579"/>
      <c r="CYG293" s="579"/>
      <c r="CYH293" s="579"/>
      <c r="CYI293" s="579"/>
      <c r="CYJ293" s="579"/>
      <c r="CYK293" s="579"/>
      <c r="CYL293" s="579"/>
      <c r="CYM293" s="579"/>
      <c r="CYN293" s="579"/>
      <c r="CYO293" s="579"/>
      <c r="CYP293" s="579"/>
      <c r="CYQ293" s="579"/>
      <c r="CYR293" s="579"/>
      <c r="CYS293" s="579"/>
      <c r="CYT293" s="579"/>
      <c r="CYU293" s="579"/>
      <c r="CYV293" s="579"/>
      <c r="CYW293" s="579"/>
      <c r="CYX293" s="579"/>
      <c r="CYY293" s="579"/>
      <c r="CYZ293" s="579"/>
      <c r="CZA293" s="579"/>
      <c r="CZB293" s="579"/>
      <c r="CZC293" s="579"/>
      <c r="CZD293" s="579"/>
      <c r="CZE293" s="579"/>
      <c r="CZF293" s="579"/>
      <c r="CZG293" s="579"/>
      <c r="CZH293" s="579"/>
      <c r="CZI293" s="579"/>
      <c r="CZJ293" s="579"/>
      <c r="CZK293" s="579"/>
      <c r="CZL293" s="579"/>
      <c r="CZM293" s="579"/>
      <c r="CZN293" s="579"/>
      <c r="CZO293" s="579"/>
      <c r="CZP293" s="579"/>
      <c r="CZQ293" s="579"/>
      <c r="CZR293" s="579"/>
      <c r="CZS293" s="579"/>
      <c r="CZT293" s="579"/>
      <c r="CZU293" s="579"/>
      <c r="CZV293" s="579"/>
      <c r="CZW293" s="579"/>
      <c r="CZX293" s="579"/>
      <c r="CZY293" s="579"/>
      <c r="CZZ293" s="579"/>
      <c r="DAA293" s="579"/>
      <c r="DAB293" s="579"/>
      <c r="DAC293" s="579"/>
      <c r="DAD293" s="579"/>
      <c r="DAE293" s="579"/>
      <c r="DAF293" s="579"/>
      <c r="DAG293" s="579"/>
      <c r="DAH293" s="579"/>
      <c r="DAI293" s="579"/>
      <c r="DAJ293" s="579"/>
      <c r="DAK293" s="579"/>
      <c r="DAL293" s="579"/>
      <c r="DAM293" s="579"/>
      <c r="DAN293" s="579"/>
      <c r="DAO293" s="579"/>
      <c r="DAP293" s="579"/>
      <c r="DAQ293" s="579"/>
      <c r="DAR293" s="579"/>
      <c r="DAS293" s="579"/>
      <c r="DAT293" s="579"/>
      <c r="DAU293" s="579"/>
      <c r="DAV293" s="579"/>
      <c r="DAW293" s="579"/>
      <c r="DAX293" s="579"/>
      <c r="DAY293" s="579"/>
      <c r="DAZ293" s="579"/>
      <c r="DBA293" s="579"/>
      <c r="DBB293" s="579"/>
      <c r="DBC293" s="579"/>
      <c r="DBD293" s="579"/>
      <c r="DBE293" s="579"/>
      <c r="DBF293" s="579"/>
      <c r="DBG293" s="579"/>
      <c r="DBH293" s="579"/>
      <c r="DBI293" s="579"/>
      <c r="DBJ293" s="579"/>
      <c r="DBK293" s="579"/>
      <c r="DBL293" s="579"/>
      <c r="DBM293" s="579"/>
      <c r="DBN293" s="579"/>
      <c r="DBO293" s="579"/>
      <c r="DBP293" s="579"/>
      <c r="DBQ293" s="579"/>
      <c r="DBR293" s="579"/>
      <c r="DBS293" s="579"/>
      <c r="DBT293" s="579"/>
      <c r="DBU293" s="579"/>
      <c r="DBV293" s="579"/>
      <c r="DBW293" s="579"/>
      <c r="DBX293" s="579"/>
      <c r="DBY293" s="579"/>
      <c r="DBZ293" s="579"/>
      <c r="DCA293" s="579"/>
      <c r="DCB293" s="579"/>
      <c r="DCC293" s="579"/>
      <c r="DCD293" s="579"/>
      <c r="DCE293" s="579"/>
      <c r="DCF293" s="579"/>
      <c r="DCG293" s="579"/>
      <c r="DCH293" s="579"/>
      <c r="DCI293" s="579"/>
      <c r="DCJ293" s="579"/>
      <c r="DCK293" s="579"/>
      <c r="DCL293" s="579"/>
      <c r="DCM293" s="579"/>
      <c r="DCN293" s="579"/>
      <c r="DCO293" s="579"/>
      <c r="DCP293" s="579"/>
      <c r="DCQ293" s="579"/>
      <c r="DCR293" s="579"/>
      <c r="DCS293" s="579"/>
      <c r="DCT293" s="579"/>
      <c r="DCU293" s="579"/>
      <c r="DCV293" s="579"/>
      <c r="DCW293" s="579"/>
      <c r="DCX293" s="579"/>
      <c r="DCY293" s="579"/>
      <c r="DCZ293" s="579"/>
      <c r="DDA293" s="579"/>
      <c r="DDB293" s="579"/>
      <c r="DDC293" s="579"/>
      <c r="DDD293" s="579"/>
      <c r="DDE293" s="579"/>
      <c r="DDF293" s="579"/>
      <c r="DDG293" s="579"/>
      <c r="DDH293" s="579"/>
      <c r="DDI293" s="579"/>
      <c r="DDJ293" s="579"/>
      <c r="DDK293" s="579"/>
      <c r="DDL293" s="579"/>
      <c r="DDM293" s="579"/>
      <c r="DDN293" s="579"/>
      <c r="DDO293" s="579"/>
      <c r="DDP293" s="579"/>
      <c r="DDQ293" s="579"/>
      <c r="DDR293" s="579"/>
      <c r="DDS293" s="579"/>
      <c r="DDT293" s="579"/>
      <c r="DDU293" s="579"/>
      <c r="DDV293" s="579"/>
      <c r="DDW293" s="579"/>
      <c r="DDX293" s="579"/>
      <c r="DDY293" s="579"/>
      <c r="DDZ293" s="579"/>
      <c r="DEA293" s="579"/>
      <c r="DEB293" s="579"/>
      <c r="DEC293" s="579"/>
      <c r="DED293" s="579"/>
      <c r="DEE293" s="579"/>
      <c r="DEF293" s="579"/>
      <c r="DEG293" s="579"/>
      <c r="DEH293" s="579"/>
      <c r="DEI293" s="579"/>
      <c r="DEJ293" s="579"/>
      <c r="DEK293" s="579"/>
      <c r="DEL293" s="579"/>
      <c r="DEM293" s="579"/>
      <c r="DEN293" s="579"/>
      <c r="DEO293" s="579"/>
      <c r="DEP293" s="579"/>
      <c r="DEQ293" s="579"/>
      <c r="DER293" s="579"/>
      <c r="DES293" s="579"/>
      <c r="DET293" s="579"/>
      <c r="DEU293" s="579"/>
      <c r="DEV293" s="579"/>
      <c r="DEW293" s="579"/>
      <c r="DEX293" s="579"/>
      <c r="DEY293" s="579"/>
      <c r="DEZ293" s="579"/>
      <c r="DFA293" s="579"/>
      <c r="DFB293" s="579"/>
      <c r="DFC293" s="579"/>
      <c r="DFD293" s="579"/>
      <c r="DFE293" s="579"/>
      <c r="DFF293" s="579"/>
      <c r="DFG293" s="579"/>
      <c r="DFH293" s="579"/>
      <c r="DFI293" s="579"/>
      <c r="DFJ293" s="579"/>
      <c r="DFK293" s="579"/>
      <c r="DFL293" s="579"/>
      <c r="DFM293" s="579"/>
      <c r="DFN293" s="579"/>
      <c r="DFO293" s="579"/>
      <c r="DFP293" s="579"/>
      <c r="DFQ293" s="579"/>
      <c r="DFR293" s="579"/>
      <c r="DFS293" s="579"/>
      <c r="DFT293" s="579"/>
      <c r="DFU293" s="579"/>
      <c r="DFV293" s="579"/>
      <c r="DFW293" s="579"/>
      <c r="DFX293" s="579"/>
      <c r="DFY293" s="579"/>
      <c r="DFZ293" s="579"/>
      <c r="DGA293" s="579"/>
      <c r="DGB293" s="579"/>
      <c r="DGC293" s="579"/>
      <c r="DGD293" s="579"/>
      <c r="DGE293" s="579"/>
      <c r="DGF293" s="579"/>
      <c r="DGG293" s="579"/>
      <c r="DGH293" s="579"/>
      <c r="DGI293" s="579"/>
      <c r="DGJ293" s="579"/>
      <c r="DGK293" s="579"/>
      <c r="DGL293" s="579"/>
      <c r="DGM293" s="579"/>
      <c r="DGN293" s="579"/>
      <c r="DGO293" s="579"/>
      <c r="DGP293" s="579"/>
      <c r="DGQ293" s="579"/>
      <c r="DGR293" s="579"/>
      <c r="DGS293" s="579"/>
      <c r="DGT293" s="579"/>
      <c r="DGU293" s="579"/>
      <c r="DGV293" s="579"/>
      <c r="DGW293" s="579"/>
      <c r="DGX293" s="579"/>
      <c r="DGY293" s="579"/>
      <c r="DGZ293" s="579"/>
      <c r="DHA293" s="579"/>
      <c r="DHB293" s="579"/>
      <c r="DHC293" s="579"/>
      <c r="DHD293" s="579"/>
      <c r="DHE293" s="579"/>
      <c r="DHF293" s="579"/>
      <c r="DHG293" s="579"/>
      <c r="DHH293" s="579"/>
      <c r="DHI293" s="579"/>
      <c r="DHJ293" s="579"/>
      <c r="DHK293" s="579"/>
      <c r="DHL293" s="579"/>
      <c r="DHM293" s="579"/>
      <c r="DHN293" s="579"/>
      <c r="DHO293" s="579"/>
      <c r="DHP293" s="579"/>
      <c r="DHQ293" s="579"/>
      <c r="DHR293" s="579"/>
      <c r="DHS293" s="579"/>
      <c r="DHT293" s="579"/>
      <c r="DHU293" s="579"/>
      <c r="DHV293" s="579"/>
      <c r="DHW293" s="579"/>
      <c r="DHX293" s="579"/>
      <c r="DHY293" s="579"/>
      <c r="DHZ293" s="579"/>
      <c r="DIA293" s="579"/>
      <c r="DIB293" s="579"/>
      <c r="DIC293" s="579"/>
      <c r="DID293" s="579"/>
      <c r="DIE293" s="579"/>
      <c r="DIF293" s="579"/>
      <c r="DIG293" s="579"/>
      <c r="DIH293" s="579"/>
      <c r="DII293" s="579"/>
      <c r="DIJ293" s="579"/>
      <c r="DIK293" s="579"/>
      <c r="DIL293" s="579"/>
      <c r="DIM293" s="579"/>
      <c r="DIN293" s="579"/>
      <c r="DIO293" s="579"/>
      <c r="DIP293" s="579"/>
      <c r="DIQ293" s="579"/>
      <c r="DIR293" s="579"/>
      <c r="DIS293" s="579"/>
      <c r="DIT293" s="579"/>
      <c r="DIU293" s="579"/>
      <c r="DIV293" s="579"/>
      <c r="DIW293" s="579"/>
      <c r="DIX293" s="579"/>
      <c r="DIY293" s="579"/>
      <c r="DIZ293" s="579"/>
      <c r="DJA293" s="579"/>
      <c r="DJB293" s="579"/>
      <c r="DJC293" s="579"/>
      <c r="DJD293" s="579"/>
      <c r="DJE293" s="579"/>
      <c r="DJF293" s="579"/>
      <c r="DJG293" s="579"/>
      <c r="DJH293" s="579"/>
      <c r="DJI293" s="579"/>
      <c r="DJJ293" s="579"/>
      <c r="DJK293" s="579"/>
      <c r="DJL293" s="579"/>
      <c r="DJM293" s="579"/>
      <c r="DJN293" s="579"/>
      <c r="DJO293" s="579"/>
      <c r="DJP293" s="579"/>
      <c r="DJQ293" s="579"/>
      <c r="DJR293" s="579"/>
      <c r="DJS293" s="579"/>
      <c r="DJT293" s="579"/>
      <c r="DJU293" s="579"/>
      <c r="DJV293" s="579"/>
      <c r="DJW293" s="579"/>
      <c r="DJX293" s="579"/>
      <c r="DJY293" s="579"/>
      <c r="DJZ293" s="579"/>
      <c r="DKA293" s="579"/>
      <c r="DKB293" s="579"/>
      <c r="DKC293" s="579"/>
      <c r="DKD293" s="579"/>
      <c r="DKE293" s="579"/>
      <c r="DKF293" s="579"/>
      <c r="DKG293" s="579"/>
      <c r="DKH293" s="579"/>
      <c r="DKI293" s="579"/>
      <c r="DKJ293" s="579"/>
      <c r="DKK293" s="579"/>
      <c r="DKL293" s="579"/>
      <c r="DKM293" s="579"/>
      <c r="DKN293" s="579"/>
      <c r="DKO293" s="579"/>
      <c r="DKP293" s="579"/>
      <c r="DKQ293" s="579"/>
      <c r="DKR293" s="579"/>
      <c r="DKS293" s="579"/>
      <c r="DKT293" s="579"/>
      <c r="DKU293" s="579"/>
      <c r="DKV293" s="579"/>
      <c r="DKW293" s="579"/>
      <c r="DKX293" s="579"/>
      <c r="DKY293" s="579"/>
      <c r="DKZ293" s="579"/>
      <c r="DLA293" s="579"/>
      <c r="DLB293" s="579"/>
      <c r="DLC293" s="579"/>
      <c r="DLD293" s="579"/>
      <c r="DLE293" s="579"/>
      <c r="DLF293" s="579"/>
      <c r="DLG293" s="579"/>
      <c r="DLH293" s="579"/>
      <c r="DLI293" s="579"/>
      <c r="DLJ293" s="579"/>
      <c r="DLK293" s="579"/>
      <c r="DLL293" s="579"/>
      <c r="DLM293" s="579"/>
      <c r="DLN293" s="579"/>
      <c r="DLO293" s="579"/>
      <c r="DLP293" s="579"/>
      <c r="DLQ293" s="579"/>
      <c r="DLR293" s="579"/>
      <c r="DLS293" s="579"/>
      <c r="DLT293" s="579"/>
      <c r="DLU293" s="579"/>
      <c r="DLV293" s="579"/>
      <c r="DLW293" s="579"/>
      <c r="DLX293" s="579"/>
      <c r="DLY293" s="579"/>
      <c r="DLZ293" s="579"/>
      <c r="DMA293" s="579"/>
      <c r="DMB293" s="579"/>
      <c r="DMC293" s="579"/>
      <c r="DMD293" s="579"/>
      <c r="DME293" s="579"/>
      <c r="DMF293" s="579"/>
      <c r="DMG293" s="579"/>
      <c r="DMH293" s="579"/>
      <c r="DMI293" s="579"/>
      <c r="DMJ293" s="579"/>
      <c r="DMK293" s="579"/>
      <c r="DML293" s="579"/>
      <c r="DMM293" s="579"/>
      <c r="DMN293" s="579"/>
      <c r="DMO293" s="579"/>
      <c r="DMP293" s="579"/>
      <c r="DMQ293" s="579"/>
      <c r="DMR293" s="579"/>
      <c r="DMS293" s="579"/>
      <c r="DMT293" s="579"/>
      <c r="DMU293" s="579"/>
      <c r="DMV293" s="579"/>
      <c r="DMW293" s="579"/>
      <c r="DMX293" s="579"/>
      <c r="DMY293" s="579"/>
      <c r="DMZ293" s="579"/>
      <c r="DNA293" s="579"/>
      <c r="DNB293" s="579"/>
      <c r="DNC293" s="579"/>
      <c r="DND293" s="579"/>
      <c r="DNE293" s="579"/>
      <c r="DNF293" s="579"/>
      <c r="DNG293" s="579"/>
      <c r="DNH293" s="579"/>
      <c r="DNI293" s="579"/>
      <c r="DNJ293" s="579"/>
      <c r="DNK293" s="579"/>
      <c r="DNL293" s="579"/>
      <c r="DNM293" s="579"/>
      <c r="DNN293" s="579"/>
      <c r="DNO293" s="579"/>
      <c r="DNP293" s="579"/>
      <c r="DNQ293" s="579"/>
      <c r="DNR293" s="579"/>
      <c r="DNS293" s="579"/>
      <c r="DNT293" s="579"/>
      <c r="DNU293" s="579"/>
      <c r="DNV293" s="579"/>
      <c r="DNW293" s="579"/>
      <c r="DNX293" s="579"/>
      <c r="DNY293" s="579"/>
      <c r="DNZ293" s="579"/>
      <c r="DOA293" s="579"/>
      <c r="DOB293" s="579"/>
      <c r="DOC293" s="579"/>
      <c r="DOD293" s="579"/>
      <c r="DOE293" s="579"/>
      <c r="DOF293" s="579"/>
      <c r="DOG293" s="579"/>
      <c r="DOH293" s="579"/>
      <c r="DOI293" s="579"/>
      <c r="DOJ293" s="579"/>
      <c r="DOK293" s="579"/>
      <c r="DOL293" s="579"/>
      <c r="DOM293" s="579"/>
      <c r="DON293" s="579"/>
      <c r="DOO293" s="579"/>
      <c r="DOP293" s="579"/>
      <c r="DOQ293" s="579"/>
      <c r="DOR293" s="579"/>
      <c r="DOS293" s="579"/>
      <c r="DOT293" s="579"/>
      <c r="DOU293" s="579"/>
      <c r="DOV293" s="579"/>
      <c r="DOW293" s="579"/>
      <c r="DOX293" s="579"/>
      <c r="DOY293" s="579"/>
      <c r="DOZ293" s="579"/>
      <c r="DPA293" s="579"/>
      <c r="DPB293" s="579"/>
      <c r="DPC293" s="579"/>
      <c r="DPD293" s="579"/>
      <c r="DPE293" s="579"/>
      <c r="DPF293" s="579"/>
      <c r="DPG293" s="579"/>
      <c r="DPH293" s="579"/>
      <c r="DPI293" s="579"/>
      <c r="DPJ293" s="579"/>
      <c r="DPK293" s="579"/>
      <c r="DPL293" s="579"/>
      <c r="DPM293" s="579"/>
      <c r="DPN293" s="579"/>
      <c r="DPO293" s="579"/>
      <c r="DPP293" s="579"/>
      <c r="DPQ293" s="579"/>
      <c r="DPR293" s="579"/>
      <c r="DPS293" s="579"/>
      <c r="DPT293" s="579"/>
      <c r="DPU293" s="579"/>
      <c r="DPV293" s="579"/>
      <c r="DPW293" s="579"/>
      <c r="DPX293" s="579"/>
      <c r="DPY293" s="579"/>
      <c r="DPZ293" s="579"/>
      <c r="DQA293" s="579"/>
      <c r="DQB293" s="579"/>
      <c r="DQC293" s="579"/>
      <c r="DQD293" s="579"/>
      <c r="DQE293" s="579"/>
      <c r="DQF293" s="579"/>
      <c r="DQG293" s="579"/>
      <c r="DQH293" s="579"/>
      <c r="DQI293" s="579"/>
      <c r="DQJ293" s="579"/>
      <c r="DQK293" s="579"/>
      <c r="DQL293" s="579"/>
      <c r="DQM293" s="579"/>
      <c r="DQN293" s="579"/>
      <c r="DQO293" s="579"/>
      <c r="DQP293" s="579"/>
      <c r="DQQ293" s="579"/>
      <c r="DQR293" s="579"/>
      <c r="DQS293" s="579"/>
      <c r="DQT293" s="579"/>
      <c r="DQU293" s="579"/>
      <c r="DQV293" s="579"/>
      <c r="DQW293" s="579"/>
      <c r="DQX293" s="579"/>
      <c r="DQY293" s="579"/>
      <c r="DQZ293" s="579"/>
      <c r="DRA293" s="579"/>
      <c r="DRB293" s="579"/>
      <c r="DRC293" s="579"/>
      <c r="DRD293" s="579"/>
      <c r="DRE293" s="579"/>
      <c r="DRF293" s="579"/>
      <c r="DRG293" s="579"/>
      <c r="DRH293" s="579"/>
      <c r="DRI293" s="579"/>
      <c r="DRJ293" s="579"/>
      <c r="DRK293" s="579"/>
      <c r="DRL293" s="579"/>
      <c r="DRM293" s="579"/>
      <c r="DRN293" s="579"/>
      <c r="DRO293" s="579"/>
      <c r="DRP293" s="579"/>
      <c r="DRQ293" s="579"/>
      <c r="DRR293" s="579"/>
      <c r="DRS293" s="579"/>
      <c r="DRT293" s="579"/>
      <c r="DRU293" s="579"/>
      <c r="DRV293" s="579"/>
      <c r="DRW293" s="579"/>
      <c r="DRX293" s="579"/>
      <c r="DRY293" s="579"/>
      <c r="DRZ293" s="579"/>
      <c r="DSA293" s="579"/>
      <c r="DSB293" s="579"/>
      <c r="DSC293" s="579"/>
      <c r="DSD293" s="579"/>
      <c r="DSE293" s="579"/>
      <c r="DSF293" s="579"/>
      <c r="DSG293" s="579"/>
      <c r="DSH293" s="579"/>
      <c r="DSI293" s="579"/>
      <c r="DSJ293" s="579"/>
      <c r="DSK293" s="579"/>
      <c r="DSL293" s="579"/>
      <c r="DSM293" s="579"/>
      <c r="DSN293" s="579"/>
      <c r="DSO293" s="579"/>
      <c r="DSP293" s="579"/>
      <c r="DSQ293" s="579"/>
      <c r="DSR293" s="579"/>
      <c r="DSS293" s="579"/>
      <c r="DST293" s="579"/>
      <c r="DSU293" s="579"/>
      <c r="DSV293" s="579"/>
      <c r="DSW293" s="579"/>
      <c r="DSX293" s="579"/>
      <c r="DSY293" s="579"/>
      <c r="DSZ293" s="579"/>
      <c r="DTA293" s="579"/>
      <c r="DTB293" s="579"/>
      <c r="DTC293" s="579"/>
      <c r="DTD293" s="579"/>
      <c r="DTE293" s="579"/>
      <c r="DTF293" s="579"/>
      <c r="DTG293" s="579"/>
      <c r="DTH293" s="579"/>
      <c r="DTI293" s="579"/>
      <c r="DTJ293" s="579"/>
      <c r="DTK293" s="579"/>
      <c r="DTL293" s="579"/>
      <c r="DTM293" s="579"/>
      <c r="DTN293" s="579"/>
      <c r="DTO293" s="579"/>
      <c r="DTP293" s="579"/>
      <c r="DTQ293" s="579"/>
      <c r="DTR293" s="579"/>
      <c r="DTS293" s="579"/>
      <c r="DTT293" s="579"/>
      <c r="DTU293" s="579"/>
      <c r="DTV293" s="579"/>
      <c r="DTW293" s="579"/>
      <c r="DTX293" s="579"/>
      <c r="DTY293" s="579"/>
      <c r="DTZ293" s="579"/>
      <c r="DUA293" s="579"/>
      <c r="DUB293" s="579"/>
      <c r="DUC293" s="579"/>
      <c r="DUD293" s="579"/>
      <c r="DUE293" s="579"/>
      <c r="DUF293" s="579"/>
      <c r="DUG293" s="579"/>
      <c r="DUH293" s="579"/>
      <c r="DUI293" s="579"/>
      <c r="DUJ293" s="579"/>
      <c r="DUK293" s="579"/>
      <c r="DUL293" s="579"/>
      <c r="DUM293" s="579"/>
      <c r="DUN293" s="579"/>
      <c r="DUO293" s="579"/>
      <c r="DUP293" s="579"/>
      <c r="DUQ293" s="579"/>
      <c r="DUR293" s="579"/>
      <c r="DUS293" s="579"/>
      <c r="DUT293" s="579"/>
      <c r="DUU293" s="579"/>
      <c r="DUV293" s="579"/>
      <c r="DUW293" s="579"/>
      <c r="DUX293" s="579"/>
      <c r="DUY293" s="579"/>
      <c r="DUZ293" s="579"/>
      <c r="DVA293" s="579"/>
      <c r="DVB293" s="579"/>
      <c r="DVC293" s="579"/>
      <c r="DVD293" s="579"/>
      <c r="DVE293" s="579"/>
      <c r="DVF293" s="579"/>
      <c r="DVG293" s="579"/>
      <c r="DVH293" s="579"/>
      <c r="DVI293" s="579"/>
      <c r="DVJ293" s="579"/>
      <c r="DVK293" s="579"/>
      <c r="DVL293" s="579"/>
      <c r="DVM293" s="579"/>
      <c r="DVN293" s="579"/>
      <c r="DVO293" s="579"/>
      <c r="DVP293" s="579"/>
      <c r="DVQ293" s="579"/>
      <c r="DVR293" s="579"/>
      <c r="DVS293" s="579"/>
      <c r="DVT293" s="579"/>
      <c r="DVU293" s="579"/>
      <c r="DVV293" s="579"/>
      <c r="DVW293" s="579"/>
      <c r="DVX293" s="579"/>
      <c r="DVY293" s="579"/>
      <c r="DVZ293" s="579"/>
      <c r="DWA293" s="579"/>
      <c r="DWB293" s="579"/>
      <c r="DWC293" s="579"/>
      <c r="DWD293" s="579"/>
      <c r="DWE293" s="579"/>
      <c r="DWF293" s="579"/>
      <c r="DWG293" s="579"/>
      <c r="DWH293" s="579"/>
      <c r="DWI293" s="579"/>
      <c r="DWJ293" s="579"/>
      <c r="DWK293" s="579"/>
      <c r="DWL293" s="579"/>
      <c r="DWM293" s="579"/>
      <c r="DWN293" s="579"/>
      <c r="DWO293" s="579"/>
      <c r="DWP293" s="579"/>
      <c r="DWQ293" s="579"/>
      <c r="DWR293" s="579"/>
      <c r="DWS293" s="579"/>
      <c r="DWT293" s="579"/>
      <c r="DWU293" s="579"/>
      <c r="DWV293" s="579"/>
      <c r="DWW293" s="579"/>
      <c r="DWX293" s="579"/>
      <c r="DWY293" s="579"/>
      <c r="DWZ293" s="579"/>
      <c r="DXA293" s="579"/>
      <c r="DXB293" s="579"/>
      <c r="DXC293" s="579"/>
      <c r="DXD293" s="579"/>
      <c r="DXE293" s="579"/>
      <c r="DXF293" s="579"/>
      <c r="DXG293" s="579"/>
      <c r="DXH293" s="579"/>
      <c r="DXI293" s="579"/>
      <c r="DXJ293" s="579"/>
      <c r="DXK293" s="579"/>
      <c r="DXL293" s="579"/>
      <c r="DXM293" s="579"/>
      <c r="DXN293" s="579"/>
      <c r="DXO293" s="579"/>
      <c r="DXP293" s="579"/>
      <c r="DXQ293" s="579"/>
      <c r="DXR293" s="579"/>
      <c r="DXS293" s="579"/>
      <c r="DXT293" s="579"/>
      <c r="DXU293" s="579"/>
      <c r="DXV293" s="579"/>
      <c r="DXW293" s="579"/>
      <c r="DXX293" s="579"/>
      <c r="DXY293" s="579"/>
      <c r="DXZ293" s="579"/>
      <c r="DYA293" s="579"/>
      <c r="DYB293" s="579"/>
      <c r="DYC293" s="579"/>
      <c r="DYD293" s="579"/>
      <c r="DYE293" s="579"/>
      <c r="DYF293" s="579"/>
      <c r="DYG293" s="579"/>
      <c r="DYH293" s="579"/>
      <c r="DYI293" s="579"/>
      <c r="DYJ293" s="579"/>
      <c r="DYK293" s="579"/>
      <c r="DYL293" s="579"/>
      <c r="DYM293" s="579"/>
      <c r="DYN293" s="579"/>
      <c r="DYO293" s="579"/>
      <c r="DYP293" s="579"/>
      <c r="DYQ293" s="579"/>
      <c r="DYR293" s="579"/>
      <c r="DYS293" s="579"/>
      <c r="DYT293" s="579"/>
      <c r="DYU293" s="579"/>
      <c r="DYV293" s="579"/>
      <c r="DYW293" s="579"/>
      <c r="DYX293" s="579"/>
      <c r="DYY293" s="579"/>
      <c r="DYZ293" s="579"/>
      <c r="DZA293" s="579"/>
      <c r="DZB293" s="579"/>
      <c r="DZC293" s="579"/>
      <c r="DZD293" s="579"/>
      <c r="DZE293" s="579"/>
      <c r="DZF293" s="579"/>
      <c r="DZG293" s="579"/>
      <c r="DZH293" s="579"/>
      <c r="DZI293" s="579"/>
      <c r="DZJ293" s="579"/>
      <c r="DZK293" s="579"/>
      <c r="DZL293" s="579"/>
      <c r="DZM293" s="579"/>
      <c r="DZN293" s="579"/>
      <c r="DZO293" s="579"/>
      <c r="DZP293" s="579"/>
      <c r="DZQ293" s="579"/>
      <c r="DZR293" s="579"/>
      <c r="DZS293" s="579"/>
      <c r="DZT293" s="579"/>
      <c r="DZU293" s="579"/>
      <c r="DZV293" s="579"/>
      <c r="DZW293" s="579"/>
      <c r="DZX293" s="579"/>
      <c r="DZY293" s="579"/>
      <c r="DZZ293" s="579"/>
      <c r="EAA293" s="579"/>
      <c r="EAB293" s="579"/>
      <c r="EAC293" s="579"/>
      <c r="EAD293" s="579"/>
      <c r="EAE293" s="579"/>
      <c r="EAF293" s="579"/>
      <c r="EAG293" s="579"/>
      <c r="EAH293" s="579"/>
      <c r="EAI293" s="579"/>
      <c r="EAJ293" s="579"/>
      <c r="EAK293" s="579"/>
      <c r="EAL293" s="579"/>
      <c r="EAM293" s="579"/>
      <c r="EAN293" s="579"/>
      <c r="EAO293" s="579"/>
      <c r="EAP293" s="579"/>
      <c r="EAQ293" s="579"/>
      <c r="EAR293" s="579"/>
      <c r="EAS293" s="579"/>
      <c r="EAT293" s="579"/>
      <c r="EAU293" s="579"/>
      <c r="EAV293" s="579"/>
      <c r="EAW293" s="579"/>
      <c r="EAX293" s="579"/>
      <c r="EAY293" s="579"/>
      <c r="EAZ293" s="579"/>
      <c r="EBA293" s="579"/>
      <c r="EBB293" s="579"/>
      <c r="EBC293" s="579"/>
      <c r="EBD293" s="579"/>
      <c r="EBE293" s="579"/>
      <c r="EBF293" s="579"/>
      <c r="EBG293" s="579"/>
      <c r="EBH293" s="579"/>
      <c r="EBI293" s="579"/>
      <c r="EBJ293" s="579"/>
      <c r="EBK293" s="579"/>
      <c r="EBL293" s="579"/>
      <c r="EBM293" s="579"/>
      <c r="EBN293" s="579"/>
      <c r="EBO293" s="579"/>
      <c r="EBP293" s="579"/>
      <c r="EBQ293" s="579"/>
      <c r="EBR293" s="579"/>
      <c r="EBS293" s="579"/>
      <c r="EBT293" s="579"/>
      <c r="EBU293" s="579"/>
      <c r="EBV293" s="579"/>
      <c r="EBW293" s="579"/>
      <c r="EBX293" s="579"/>
      <c r="EBY293" s="579"/>
      <c r="EBZ293" s="579"/>
      <c r="ECA293" s="579"/>
      <c r="ECB293" s="579"/>
      <c r="ECC293" s="579"/>
      <c r="ECD293" s="579"/>
      <c r="ECE293" s="579"/>
      <c r="ECF293" s="579"/>
      <c r="ECG293" s="579"/>
      <c r="ECH293" s="579"/>
      <c r="ECI293" s="579"/>
      <c r="ECJ293" s="579"/>
      <c r="ECK293" s="579"/>
      <c r="ECL293" s="579"/>
      <c r="ECM293" s="579"/>
      <c r="ECN293" s="579"/>
      <c r="ECO293" s="579"/>
      <c r="ECP293" s="579"/>
      <c r="ECQ293" s="579"/>
      <c r="ECR293" s="579"/>
      <c r="ECS293" s="579"/>
      <c r="ECT293" s="579"/>
      <c r="ECU293" s="579"/>
      <c r="ECV293" s="579"/>
      <c r="ECW293" s="579"/>
      <c r="ECX293" s="579"/>
      <c r="ECY293" s="579"/>
      <c r="ECZ293" s="579"/>
      <c r="EDA293" s="579"/>
      <c r="EDB293" s="579"/>
      <c r="EDC293" s="579"/>
      <c r="EDD293" s="579"/>
      <c r="EDE293" s="579"/>
      <c r="EDF293" s="579"/>
      <c r="EDG293" s="579"/>
      <c r="EDH293" s="579"/>
      <c r="EDI293" s="579"/>
      <c r="EDJ293" s="579"/>
      <c r="EDK293" s="579"/>
      <c r="EDL293" s="579"/>
      <c r="EDM293" s="579"/>
      <c r="EDN293" s="579"/>
      <c r="EDO293" s="579"/>
      <c r="EDP293" s="579"/>
      <c r="EDQ293" s="579"/>
      <c r="EDR293" s="579"/>
      <c r="EDS293" s="579"/>
      <c r="EDT293" s="579"/>
      <c r="EDU293" s="579"/>
      <c r="EDV293" s="579"/>
      <c r="EDW293" s="579"/>
      <c r="EDX293" s="579"/>
      <c r="EDY293" s="579"/>
      <c r="EDZ293" s="579"/>
      <c r="EEA293" s="579"/>
      <c r="EEB293" s="579"/>
      <c r="EEC293" s="579"/>
      <c r="EED293" s="579"/>
      <c r="EEE293" s="579"/>
      <c r="EEF293" s="579"/>
      <c r="EEG293" s="579"/>
      <c r="EEH293" s="579"/>
      <c r="EEI293" s="579"/>
      <c r="EEJ293" s="579"/>
      <c r="EEK293" s="579"/>
      <c r="EEL293" s="579"/>
      <c r="EEM293" s="579"/>
      <c r="EEN293" s="579"/>
      <c r="EEO293" s="579"/>
      <c r="EEP293" s="579"/>
      <c r="EEQ293" s="579"/>
      <c r="EER293" s="579"/>
      <c r="EES293" s="579"/>
      <c r="EET293" s="579"/>
      <c r="EEU293" s="579"/>
      <c r="EEV293" s="579"/>
      <c r="EEW293" s="579"/>
      <c r="EEX293" s="579"/>
      <c r="EEY293" s="579"/>
      <c r="EEZ293" s="579"/>
      <c r="EFA293" s="579"/>
      <c r="EFB293" s="579"/>
      <c r="EFC293" s="579"/>
      <c r="EFD293" s="579"/>
      <c r="EFE293" s="579"/>
      <c r="EFF293" s="579"/>
      <c r="EFG293" s="579"/>
      <c r="EFH293" s="579"/>
      <c r="EFI293" s="579"/>
      <c r="EFJ293" s="579"/>
      <c r="EFK293" s="579"/>
      <c r="EFL293" s="579"/>
      <c r="EFM293" s="579"/>
      <c r="EFN293" s="579"/>
      <c r="EFO293" s="579"/>
      <c r="EFP293" s="579"/>
      <c r="EFQ293" s="579"/>
      <c r="EFR293" s="579"/>
      <c r="EFS293" s="579"/>
      <c r="EFT293" s="579"/>
      <c r="EFU293" s="579"/>
      <c r="EFV293" s="579"/>
      <c r="EFW293" s="579"/>
      <c r="EFX293" s="579"/>
      <c r="EFY293" s="579"/>
      <c r="EFZ293" s="579"/>
      <c r="EGA293" s="579"/>
      <c r="EGB293" s="579"/>
      <c r="EGC293" s="579"/>
      <c r="EGD293" s="579"/>
      <c r="EGE293" s="579"/>
      <c r="EGF293" s="579"/>
      <c r="EGG293" s="579"/>
      <c r="EGH293" s="579"/>
      <c r="EGI293" s="579"/>
      <c r="EGJ293" s="579"/>
      <c r="EGK293" s="579"/>
      <c r="EGL293" s="579"/>
      <c r="EGM293" s="579"/>
      <c r="EGN293" s="579"/>
      <c r="EGO293" s="579"/>
      <c r="EGP293" s="579"/>
      <c r="EGQ293" s="579"/>
      <c r="EGR293" s="579"/>
      <c r="EGS293" s="579"/>
      <c r="EGT293" s="579"/>
      <c r="EGU293" s="579"/>
      <c r="EGV293" s="579"/>
      <c r="EGW293" s="579"/>
      <c r="EGX293" s="579"/>
      <c r="EGY293" s="579"/>
      <c r="EGZ293" s="579"/>
      <c r="EHA293" s="579"/>
      <c r="EHB293" s="579"/>
      <c r="EHC293" s="579"/>
      <c r="EHD293" s="579"/>
      <c r="EHE293" s="579"/>
      <c r="EHF293" s="579"/>
      <c r="EHG293" s="579"/>
      <c r="EHH293" s="579"/>
      <c r="EHI293" s="579"/>
      <c r="EHJ293" s="579"/>
      <c r="EHK293" s="579"/>
      <c r="EHL293" s="579"/>
      <c r="EHM293" s="579"/>
      <c r="EHN293" s="579"/>
      <c r="EHO293" s="579"/>
      <c r="EHP293" s="579"/>
      <c r="EHQ293" s="579"/>
      <c r="EHR293" s="579"/>
      <c r="EHS293" s="579"/>
      <c r="EHT293" s="579"/>
      <c r="EHU293" s="579"/>
      <c r="EHV293" s="579"/>
      <c r="EHW293" s="579"/>
      <c r="EHX293" s="579"/>
      <c r="EHY293" s="579"/>
      <c r="EHZ293" s="579"/>
      <c r="EIA293" s="579"/>
      <c r="EIB293" s="579"/>
      <c r="EIC293" s="579"/>
      <c r="EID293" s="579"/>
      <c r="EIE293" s="579"/>
      <c r="EIF293" s="579"/>
      <c r="EIG293" s="579"/>
      <c r="EIH293" s="579"/>
      <c r="EII293" s="579"/>
      <c r="EIJ293" s="579"/>
      <c r="EIK293" s="579"/>
      <c r="EIL293" s="579"/>
      <c r="EIM293" s="579"/>
      <c r="EIN293" s="579"/>
      <c r="EIO293" s="579"/>
      <c r="EIP293" s="579"/>
      <c r="EIQ293" s="579"/>
      <c r="EIR293" s="579"/>
      <c r="EIS293" s="579"/>
      <c r="EIT293" s="579"/>
      <c r="EIU293" s="579"/>
      <c r="EIV293" s="579"/>
      <c r="EIW293" s="579"/>
      <c r="EIX293" s="579"/>
      <c r="EIY293" s="579"/>
      <c r="EIZ293" s="579"/>
      <c r="EJA293" s="579"/>
      <c r="EJB293" s="579"/>
      <c r="EJC293" s="579"/>
      <c r="EJD293" s="579"/>
      <c r="EJE293" s="579"/>
      <c r="EJF293" s="579"/>
      <c r="EJG293" s="579"/>
      <c r="EJH293" s="579"/>
      <c r="EJI293" s="579"/>
      <c r="EJJ293" s="579"/>
      <c r="EJK293" s="579"/>
      <c r="EJL293" s="579"/>
      <c r="EJM293" s="579"/>
      <c r="EJN293" s="579"/>
      <c r="EJO293" s="579"/>
      <c r="EJP293" s="579"/>
      <c r="EJQ293" s="579"/>
      <c r="EJR293" s="579"/>
      <c r="EJS293" s="579"/>
      <c r="EJT293" s="579"/>
      <c r="EJU293" s="579"/>
      <c r="EJV293" s="579"/>
      <c r="EJW293" s="579"/>
      <c r="EJX293" s="579"/>
      <c r="EJY293" s="579"/>
      <c r="EJZ293" s="579"/>
      <c r="EKA293" s="579"/>
      <c r="EKB293" s="579"/>
      <c r="EKC293" s="579"/>
      <c r="EKD293" s="579"/>
      <c r="EKE293" s="579"/>
      <c r="EKF293" s="579"/>
      <c r="EKG293" s="579"/>
      <c r="EKH293" s="579"/>
      <c r="EKI293" s="579"/>
      <c r="EKJ293" s="579"/>
      <c r="EKK293" s="579"/>
      <c r="EKL293" s="579"/>
      <c r="EKM293" s="579"/>
      <c r="EKN293" s="579"/>
      <c r="EKO293" s="579"/>
      <c r="EKP293" s="579"/>
      <c r="EKQ293" s="579"/>
      <c r="EKR293" s="579"/>
      <c r="EKS293" s="579"/>
      <c r="EKT293" s="579"/>
      <c r="EKU293" s="579"/>
      <c r="EKV293" s="579"/>
      <c r="EKW293" s="579"/>
      <c r="EKX293" s="579"/>
      <c r="EKY293" s="579"/>
      <c r="EKZ293" s="579"/>
      <c r="ELA293" s="579"/>
      <c r="ELB293" s="579"/>
      <c r="ELC293" s="579"/>
      <c r="ELD293" s="579"/>
      <c r="ELE293" s="579"/>
      <c r="ELF293" s="579"/>
      <c r="ELG293" s="579"/>
      <c r="ELH293" s="579"/>
      <c r="ELI293" s="579"/>
      <c r="ELJ293" s="579"/>
      <c r="ELK293" s="579"/>
      <c r="ELL293" s="579"/>
      <c r="ELM293" s="579"/>
      <c r="ELN293" s="579"/>
      <c r="ELO293" s="579"/>
      <c r="ELP293" s="579"/>
      <c r="ELQ293" s="579"/>
      <c r="ELR293" s="579"/>
      <c r="ELS293" s="579"/>
      <c r="ELT293" s="579"/>
      <c r="ELU293" s="579"/>
      <c r="ELV293" s="579"/>
      <c r="ELW293" s="579"/>
      <c r="ELX293" s="579"/>
      <c r="ELY293" s="579"/>
      <c r="ELZ293" s="579"/>
      <c r="EMA293" s="579"/>
      <c r="EMB293" s="579"/>
      <c r="EMC293" s="579"/>
      <c r="EMD293" s="579"/>
      <c r="EME293" s="579"/>
      <c r="EMF293" s="579"/>
      <c r="EMG293" s="579"/>
      <c r="EMH293" s="579"/>
      <c r="EMI293" s="579"/>
      <c r="EMJ293" s="579"/>
      <c r="EMK293" s="579"/>
      <c r="EML293" s="579"/>
      <c r="EMM293" s="579"/>
      <c r="EMN293" s="579"/>
      <c r="EMO293" s="579"/>
      <c r="EMP293" s="579"/>
      <c r="EMQ293" s="579"/>
      <c r="EMR293" s="579"/>
      <c r="EMS293" s="579"/>
      <c r="EMT293" s="579"/>
      <c r="EMU293" s="579"/>
      <c r="EMV293" s="579"/>
      <c r="EMW293" s="579"/>
      <c r="EMX293" s="579"/>
      <c r="EMY293" s="579"/>
      <c r="EMZ293" s="579"/>
      <c r="ENA293" s="579"/>
      <c r="ENB293" s="579"/>
      <c r="ENC293" s="579"/>
      <c r="END293" s="579"/>
      <c r="ENE293" s="579"/>
      <c r="ENF293" s="579"/>
      <c r="ENG293" s="579"/>
      <c r="ENH293" s="579"/>
      <c r="ENI293" s="579"/>
      <c r="ENJ293" s="579"/>
      <c r="ENK293" s="579"/>
      <c r="ENL293" s="579"/>
      <c r="ENM293" s="579"/>
      <c r="ENN293" s="579"/>
      <c r="ENO293" s="579"/>
      <c r="ENP293" s="579"/>
      <c r="ENQ293" s="579"/>
      <c r="ENR293" s="579"/>
      <c r="ENS293" s="579"/>
      <c r="ENT293" s="579"/>
      <c r="ENU293" s="579"/>
      <c r="ENV293" s="579"/>
      <c r="ENW293" s="579"/>
      <c r="ENX293" s="579"/>
      <c r="ENY293" s="579"/>
      <c r="ENZ293" s="579"/>
      <c r="EOA293" s="579"/>
      <c r="EOB293" s="579"/>
      <c r="EOC293" s="579"/>
      <c r="EOD293" s="579"/>
      <c r="EOE293" s="579"/>
      <c r="EOF293" s="579"/>
      <c r="EOG293" s="579"/>
      <c r="EOH293" s="579"/>
      <c r="EOI293" s="579"/>
      <c r="EOJ293" s="579"/>
      <c r="EOK293" s="579"/>
      <c r="EOL293" s="579"/>
      <c r="EOM293" s="579"/>
      <c r="EON293" s="579"/>
      <c r="EOO293" s="579"/>
      <c r="EOP293" s="579"/>
      <c r="EOQ293" s="579"/>
      <c r="EOR293" s="579"/>
      <c r="EOS293" s="579"/>
      <c r="EOT293" s="579"/>
      <c r="EOU293" s="579"/>
      <c r="EOV293" s="579"/>
      <c r="EOW293" s="579"/>
      <c r="EOX293" s="579"/>
      <c r="EOY293" s="579"/>
      <c r="EOZ293" s="579"/>
      <c r="EPA293" s="579"/>
      <c r="EPB293" s="579"/>
      <c r="EPC293" s="579"/>
      <c r="EPD293" s="579"/>
      <c r="EPE293" s="579"/>
      <c r="EPF293" s="579"/>
      <c r="EPG293" s="579"/>
      <c r="EPH293" s="579"/>
      <c r="EPI293" s="579"/>
      <c r="EPJ293" s="579"/>
      <c r="EPK293" s="579"/>
      <c r="EPL293" s="579"/>
      <c r="EPM293" s="579"/>
      <c r="EPN293" s="579"/>
      <c r="EPO293" s="579"/>
      <c r="EPP293" s="579"/>
      <c r="EPQ293" s="579"/>
      <c r="EPR293" s="579"/>
      <c r="EPS293" s="579"/>
      <c r="EPT293" s="579"/>
      <c r="EPU293" s="579"/>
      <c r="EPV293" s="579"/>
      <c r="EPW293" s="579"/>
      <c r="EPX293" s="579"/>
      <c r="EPY293" s="579"/>
      <c r="EPZ293" s="579"/>
      <c r="EQA293" s="579"/>
      <c r="EQB293" s="579"/>
      <c r="EQC293" s="579"/>
      <c r="EQD293" s="579"/>
      <c r="EQE293" s="579"/>
      <c r="EQF293" s="579"/>
      <c r="EQG293" s="579"/>
      <c r="EQH293" s="579"/>
      <c r="EQI293" s="579"/>
      <c r="EQJ293" s="579"/>
      <c r="EQK293" s="579"/>
      <c r="EQL293" s="579"/>
      <c r="EQM293" s="579"/>
      <c r="EQN293" s="579"/>
      <c r="EQO293" s="579"/>
      <c r="EQP293" s="579"/>
      <c r="EQQ293" s="579"/>
      <c r="EQR293" s="579"/>
      <c r="EQS293" s="579"/>
      <c r="EQT293" s="579"/>
      <c r="EQU293" s="579"/>
      <c r="EQV293" s="579"/>
      <c r="EQW293" s="579"/>
      <c r="EQX293" s="579"/>
      <c r="EQY293" s="579"/>
      <c r="EQZ293" s="579"/>
      <c r="ERA293" s="579"/>
      <c r="ERB293" s="579"/>
      <c r="ERC293" s="579"/>
      <c r="ERD293" s="579"/>
      <c r="ERE293" s="579"/>
      <c r="ERF293" s="579"/>
      <c r="ERG293" s="579"/>
      <c r="ERH293" s="579"/>
      <c r="ERI293" s="579"/>
      <c r="ERJ293" s="579"/>
      <c r="ERK293" s="579"/>
      <c r="ERL293" s="579"/>
      <c r="ERM293" s="579"/>
      <c r="ERN293" s="579"/>
      <c r="ERO293" s="579"/>
      <c r="ERP293" s="579"/>
      <c r="ERQ293" s="579"/>
      <c r="ERR293" s="579"/>
      <c r="ERS293" s="579"/>
      <c r="ERT293" s="579"/>
      <c r="ERU293" s="579"/>
      <c r="ERV293" s="579"/>
      <c r="ERW293" s="579"/>
      <c r="ERX293" s="579"/>
      <c r="ERY293" s="579"/>
      <c r="ERZ293" s="579"/>
      <c r="ESA293" s="579"/>
      <c r="ESB293" s="579"/>
      <c r="ESC293" s="579"/>
      <c r="ESD293" s="579"/>
      <c r="ESE293" s="579"/>
      <c r="ESF293" s="579"/>
      <c r="ESG293" s="579"/>
      <c r="ESH293" s="579"/>
      <c r="ESI293" s="579"/>
      <c r="ESJ293" s="579"/>
      <c r="ESK293" s="579"/>
      <c r="ESL293" s="579"/>
      <c r="ESM293" s="579"/>
      <c r="ESN293" s="579"/>
      <c r="ESO293" s="579"/>
      <c r="ESP293" s="579"/>
      <c r="ESQ293" s="579"/>
      <c r="ESR293" s="579"/>
      <c r="ESS293" s="579"/>
      <c r="EST293" s="579"/>
      <c r="ESU293" s="579"/>
      <c r="ESV293" s="579"/>
      <c r="ESW293" s="579"/>
      <c r="ESX293" s="579"/>
      <c r="ESY293" s="579"/>
      <c r="ESZ293" s="579"/>
      <c r="ETA293" s="579"/>
      <c r="ETB293" s="579"/>
      <c r="ETC293" s="579"/>
      <c r="ETD293" s="579"/>
      <c r="ETE293" s="579"/>
      <c r="ETF293" s="579"/>
      <c r="ETG293" s="579"/>
      <c r="ETH293" s="579"/>
      <c r="ETI293" s="579"/>
      <c r="ETJ293" s="579"/>
      <c r="ETK293" s="579"/>
      <c r="ETL293" s="579"/>
      <c r="ETM293" s="579"/>
      <c r="ETN293" s="579"/>
      <c r="ETO293" s="579"/>
      <c r="ETP293" s="579"/>
      <c r="ETQ293" s="579"/>
      <c r="ETR293" s="579"/>
      <c r="ETS293" s="579"/>
      <c r="ETT293" s="579"/>
      <c r="ETU293" s="579"/>
      <c r="ETV293" s="579"/>
      <c r="ETW293" s="579"/>
      <c r="ETX293" s="579"/>
      <c r="ETY293" s="579"/>
      <c r="ETZ293" s="579"/>
      <c r="EUA293" s="579"/>
      <c r="EUB293" s="579"/>
      <c r="EUC293" s="579"/>
      <c r="EUD293" s="579"/>
      <c r="EUE293" s="579"/>
      <c r="EUF293" s="579"/>
      <c r="EUG293" s="579"/>
      <c r="EUH293" s="579"/>
      <c r="EUI293" s="579"/>
      <c r="EUJ293" s="579"/>
      <c r="EUK293" s="579"/>
      <c r="EUL293" s="579"/>
      <c r="EUM293" s="579"/>
      <c r="EUN293" s="579"/>
      <c r="EUO293" s="579"/>
      <c r="EUP293" s="579"/>
      <c r="EUQ293" s="579"/>
      <c r="EUR293" s="579"/>
      <c r="EUS293" s="579"/>
      <c r="EUT293" s="579"/>
      <c r="EUU293" s="579"/>
      <c r="EUV293" s="579"/>
      <c r="EUW293" s="579"/>
      <c r="EUX293" s="579"/>
      <c r="EUY293" s="579"/>
      <c r="EUZ293" s="579"/>
      <c r="EVA293" s="579"/>
      <c r="EVB293" s="579"/>
      <c r="EVC293" s="579"/>
      <c r="EVD293" s="579"/>
      <c r="EVE293" s="579"/>
      <c r="EVF293" s="579"/>
      <c r="EVG293" s="579"/>
      <c r="EVH293" s="579"/>
      <c r="EVI293" s="579"/>
      <c r="EVJ293" s="579"/>
      <c r="EVK293" s="579"/>
      <c r="EVL293" s="579"/>
      <c r="EVM293" s="579"/>
      <c r="EVN293" s="579"/>
      <c r="EVO293" s="579"/>
      <c r="EVP293" s="579"/>
      <c r="EVQ293" s="579"/>
      <c r="EVR293" s="579"/>
      <c r="EVS293" s="579"/>
      <c r="EVT293" s="579"/>
      <c r="EVU293" s="579"/>
      <c r="EVV293" s="579"/>
      <c r="EVW293" s="579"/>
      <c r="EVX293" s="579"/>
      <c r="EVY293" s="579"/>
      <c r="EVZ293" s="579"/>
      <c r="EWA293" s="579"/>
      <c r="EWB293" s="579"/>
      <c r="EWC293" s="579"/>
      <c r="EWD293" s="579"/>
      <c r="EWE293" s="579"/>
      <c r="EWF293" s="579"/>
      <c r="EWG293" s="579"/>
      <c r="EWH293" s="579"/>
      <c r="EWI293" s="579"/>
      <c r="EWJ293" s="579"/>
      <c r="EWK293" s="579"/>
      <c r="EWL293" s="579"/>
      <c r="EWM293" s="579"/>
      <c r="EWN293" s="579"/>
      <c r="EWO293" s="579"/>
      <c r="EWP293" s="579"/>
      <c r="EWQ293" s="579"/>
      <c r="EWR293" s="579"/>
      <c r="EWS293" s="579"/>
      <c r="EWT293" s="579"/>
      <c r="EWU293" s="579"/>
      <c r="EWV293" s="579"/>
      <c r="EWW293" s="579"/>
      <c r="EWX293" s="579"/>
      <c r="EWY293" s="579"/>
      <c r="EWZ293" s="579"/>
      <c r="EXA293" s="579"/>
      <c r="EXB293" s="579"/>
      <c r="EXC293" s="579"/>
      <c r="EXD293" s="579"/>
      <c r="EXE293" s="579"/>
      <c r="EXF293" s="579"/>
      <c r="EXG293" s="579"/>
      <c r="EXH293" s="579"/>
      <c r="EXI293" s="579"/>
      <c r="EXJ293" s="579"/>
      <c r="EXK293" s="579"/>
      <c r="EXL293" s="579"/>
      <c r="EXM293" s="579"/>
      <c r="EXN293" s="579"/>
      <c r="EXO293" s="579"/>
      <c r="EXP293" s="579"/>
      <c r="EXQ293" s="579"/>
      <c r="EXR293" s="579"/>
      <c r="EXS293" s="579"/>
      <c r="EXT293" s="579"/>
      <c r="EXU293" s="579"/>
      <c r="EXV293" s="579"/>
      <c r="EXW293" s="579"/>
      <c r="EXX293" s="579"/>
      <c r="EXY293" s="579"/>
      <c r="EXZ293" s="579"/>
      <c r="EYA293" s="579"/>
      <c r="EYB293" s="579"/>
      <c r="EYC293" s="579"/>
      <c r="EYD293" s="579"/>
      <c r="EYE293" s="579"/>
      <c r="EYF293" s="579"/>
      <c r="EYG293" s="579"/>
      <c r="EYH293" s="579"/>
      <c r="EYI293" s="579"/>
      <c r="EYJ293" s="579"/>
      <c r="EYK293" s="579"/>
      <c r="EYL293" s="579"/>
      <c r="EYM293" s="579"/>
      <c r="EYN293" s="579"/>
      <c r="EYO293" s="579"/>
      <c r="EYP293" s="579"/>
      <c r="EYQ293" s="579"/>
      <c r="EYR293" s="579"/>
      <c r="EYS293" s="579"/>
      <c r="EYT293" s="579"/>
      <c r="EYU293" s="579"/>
      <c r="EYV293" s="579"/>
      <c r="EYW293" s="579"/>
      <c r="EYX293" s="579"/>
      <c r="EYY293" s="579"/>
      <c r="EYZ293" s="579"/>
      <c r="EZA293" s="579"/>
      <c r="EZB293" s="579"/>
      <c r="EZC293" s="579"/>
      <c r="EZD293" s="579"/>
      <c r="EZE293" s="579"/>
      <c r="EZF293" s="579"/>
      <c r="EZG293" s="579"/>
      <c r="EZH293" s="579"/>
      <c r="EZI293" s="579"/>
      <c r="EZJ293" s="579"/>
      <c r="EZK293" s="579"/>
      <c r="EZL293" s="579"/>
      <c r="EZM293" s="579"/>
      <c r="EZN293" s="579"/>
      <c r="EZO293" s="579"/>
      <c r="EZP293" s="579"/>
      <c r="EZQ293" s="579"/>
      <c r="EZR293" s="579"/>
      <c r="EZS293" s="579"/>
      <c r="EZT293" s="579"/>
      <c r="EZU293" s="579"/>
      <c r="EZV293" s="579"/>
      <c r="EZW293" s="579"/>
      <c r="EZX293" s="579"/>
      <c r="EZY293" s="579"/>
      <c r="EZZ293" s="579"/>
      <c r="FAA293" s="579"/>
      <c r="FAB293" s="579"/>
      <c r="FAC293" s="579"/>
      <c r="FAD293" s="579"/>
      <c r="FAE293" s="579"/>
      <c r="FAF293" s="579"/>
      <c r="FAG293" s="579"/>
      <c r="FAH293" s="579"/>
      <c r="FAI293" s="579"/>
      <c r="FAJ293" s="579"/>
      <c r="FAK293" s="579"/>
      <c r="FAL293" s="579"/>
      <c r="FAM293" s="579"/>
      <c r="FAN293" s="579"/>
      <c r="FAO293" s="579"/>
      <c r="FAP293" s="579"/>
      <c r="FAQ293" s="579"/>
      <c r="FAR293" s="579"/>
      <c r="FAS293" s="579"/>
      <c r="FAT293" s="579"/>
      <c r="FAU293" s="579"/>
      <c r="FAV293" s="579"/>
      <c r="FAW293" s="579"/>
      <c r="FAX293" s="579"/>
      <c r="FAY293" s="579"/>
      <c r="FAZ293" s="579"/>
      <c r="FBA293" s="579"/>
      <c r="FBB293" s="579"/>
      <c r="FBC293" s="579"/>
      <c r="FBD293" s="579"/>
      <c r="FBE293" s="579"/>
      <c r="FBF293" s="579"/>
      <c r="FBG293" s="579"/>
      <c r="FBH293" s="579"/>
      <c r="FBI293" s="579"/>
      <c r="FBJ293" s="579"/>
      <c r="FBK293" s="579"/>
      <c r="FBL293" s="579"/>
      <c r="FBM293" s="579"/>
      <c r="FBN293" s="579"/>
      <c r="FBO293" s="579"/>
      <c r="FBP293" s="579"/>
      <c r="FBQ293" s="579"/>
      <c r="FBR293" s="579"/>
      <c r="FBS293" s="579"/>
      <c r="FBT293" s="579"/>
      <c r="FBU293" s="579"/>
      <c r="FBV293" s="579"/>
      <c r="FBW293" s="579"/>
      <c r="FBX293" s="579"/>
      <c r="FBY293" s="579"/>
      <c r="FBZ293" s="579"/>
      <c r="FCA293" s="579"/>
      <c r="FCB293" s="579"/>
      <c r="FCC293" s="579"/>
      <c r="FCD293" s="579"/>
      <c r="FCE293" s="579"/>
      <c r="FCF293" s="579"/>
      <c r="FCG293" s="579"/>
      <c r="FCH293" s="579"/>
      <c r="FCI293" s="579"/>
      <c r="FCJ293" s="579"/>
      <c r="FCK293" s="579"/>
      <c r="FCL293" s="579"/>
      <c r="FCM293" s="579"/>
      <c r="FCN293" s="579"/>
      <c r="FCO293" s="579"/>
      <c r="FCP293" s="579"/>
      <c r="FCQ293" s="579"/>
      <c r="FCR293" s="579"/>
      <c r="FCS293" s="579"/>
      <c r="FCT293" s="579"/>
      <c r="FCU293" s="579"/>
      <c r="FCV293" s="579"/>
      <c r="FCW293" s="579"/>
      <c r="FCX293" s="579"/>
      <c r="FCY293" s="579"/>
      <c r="FCZ293" s="579"/>
      <c r="FDA293" s="579"/>
      <c r="FDB293" s="579"/>
      <c r="FDC293" s="579"/>
      <c r="FDD293" s="579"/>
      <c r="FDE293" s="579"/>
      <c r="FDF293" s="579"/>
      <c r="FDG293" s="579"/>
      <c r="FDH293" s="579"/>
      <c r="FDI293" s="579"/>
      <c r="FDJ293" s="579"/>
      <c r="FDK293" s="579"/>
      <c r="FDL293" s="579"/>
      <c r="FDM293" s="579"/>
      <c r="FDN293" s="579"/>
      <c r="FDO293" s="579"/>
      <c r="FDP293" s="579"/>
      <c r="FDQ293" s="579"/>
      <c r="FDR293" s="579"/>
      <c r="FDS293" s="579"/>
      <c r="FDT293" s="579"/>
      <c r="FDU293" s="579"/>
      <c r="FDV293" s="579"/>
      <c r="FDW293" s="579"/>
      <c r="FDX293" s="579"/>
      <c r="FDY293" s="579"/>
      <c r="FDZ293" s="579"/>
      <c r="FEA293" s="579"/>
      <c r="FEB293" s="579"/>
      <c r="FEC293" s="579"/>
      <c r="FED293" s="579"/>
      <c r="FEE293" s="579"/>
      <c r="FEF293" s="579"/>
      <c r="FEG293" s="579"/>
      <c r="FEH293" s="579"/>
      <c r="FEI293" s="579"/>
      <c r="FEJ293" s="579"/>
      <c r="FEK293" s="579"/>
      <c r="FEL293" s="579"/>
      <c r="FEM293" s="579"/>
      <c r="FEN293" s="579"/>
      <c r="FEO293" s="579"/>
      <c r="FEP293" s="579"/>
      <c r="FEQ293" s="579"/>
      <c r="FER293" s="579"/>
      <c r="FES293" s="579"/>
      <c r="FET293" s="579"/>
      <c r="FEU293" s="579"/>
      <c r="FEV293" s="579"/>
      <c r="FEW293" s="579"/>
      <c r="FEX293" s="579"/>
      <c r="FEY293" s="579"/>
      <c r="FEZ293" s="579"/>
      <c r="FFA293" s="579"/>
      <c r="FFB293" s="579"/>
      <c r="FFC293" s="579"/>
      <c r="FFD293" s="579"/>
      <c r="FFE293" s="579"/>
      <c r="FFF293" s="579"/>
      <c r="FFG293" s="579"/>
      <c r="FFH293" s="579"/>
      <c r="FFI293" s="579"/>
      <c r="FFJ293" s="579"/>
      <c r="FFK293" s="579"/>
      <c r="FFL293" s="579"/>
      <c r="FFM293" s="579"/>
      <c r="FFN293" s="579"/>
      <c r="FFO293" s="579"/>
      <c r="FFP293" s="579"/>
      <c r="FFQ293" s="579"/>
      <c r="FFR293" s="579"/>
      <c r="FFS293" s="579"/>
      <c r="FFT293" s="579"/>
      <c r="FFU293" s="579"/>
      <c r="FFV293" s="579"/>
      <c r="FFW293" s="579"/>
      <c r="FFX293" s="579"/>
      <c r="FFY293" s="579"/>
      <c r="FFZ293" s="579"/>
      <c r="FGA293" s="579"/>
      <c r="FGB293" s="579"/>
      <c r="FGC293" s="579"/>
      <c r="FGD293" s="579"/>
      <c r="FGE293" s="579"/>
      <c r="FGF293" s="579"/>
      <c r="FGG293" s="579"/>
      <c r="FGH293" s="579"/>
      <c r="FGI293" s="579"/>
      <c r="FGJ293" s="579"/>
      <c r="FGK293" s="579"/>
      <c r="FGL293" s="579"/>
      <c r="FGM293" s="579"/>
      <c r="FGN293" s="579"/>
      <c r="FGO293" s="579"/>
      <c r="FGP293" s="579"/>
      <c r="FGQ293" s="579"/>
      <c r="FGR293" s="579"/>
      <c r="FGS293" s="579"/>
      <c r="FGT293" s="579"/>
      <c r="FGU293" s="579"/>
      <c r="FGV293" s="579"/>
      <c r="FGW293" s="579"/>
      <c r="FGX293" s="579"/>
      <c r="FGY293" s="579"/>
      <c r="FGZ293" s="579"/>
      <c r="FHA293" s="579"/>
      <c r="FHB293" s="579"/>
      <c r="FHC293" s="579"/>
      <c r="FHD293" s="579"/>
      <c r="FHE293" s="579"/>
      <c r="FHF293" s="579"/>
      <c r="FHG293" s="579"/>
      <c r="FHH293" s="579"/>
      <c r="FHI293" s="579"/>
      <c r="FHJ293" s="579"/>
      <c r="FHK293" s="579"/>
      <c r="FHL293" s="579"/>
      <c r="FHM293" s="579"/>
      <c r="FHN293" s="579"/>
      <c r="FHO293" s="579"/>
      <c r="FHP293" s="579"/>
      <c r="FHQ293" s="579"/>
      <c r="FHR293" s="579"/>
      <c r="FHS293" s="579"/>
      <c r="FHT293" s="579"/>
      <c r="FHU293" s="579"/>
      <c r="FHV293" s="579"/>
      <c r="FHW293" s="579"/>
      <c r="FHX293" s="579"/>
      <c r="FHY293" s="579"/>
      <c r="FHZ293" s="579"/>
      <c r="FIA293" s="579"/>
      <c r="FIB293" s="579"/>
      <c r="FIC293" s="579"/>
      <c r="FID293" s="579"/>
      <c r="FIE293" s="579"/>
      <c r="FIF293" s="579"/>
      <c r="FIG293" s="579"/>
      <c r="FIH293" s="579"/>
      <c r="FII293" s="579"/>
      <c r="FIJ293" s="579"/>
      <c r="FIK293" s="579"/>
      <c r="FIL293" s="579"/>
      <c r="FIM293" s="579"/>
      <c r="FIN293" s="579"/>
      <c r="FIO293" s="579"/>
      <c r="FIP293" s="579"/>
      <c r="FIQ293" s="579"/>
      <c r="FIR293" s="579"/>
      <c r="FIS293" s="579"/>
      <c r="FIT293" s="579"/>
      <c r="FIU293" s="579"/>
      <c r="FIV293" s="579"/>
      <c r="FIW293" s="579"/>
      <c r="FIX293" s="579"/>
      <c r="FIY293" s="579"/>
      <c r="FIZ293" s="579"/>
      <c r="FJA293" s="579"/>
      <c r="FJB293" s="579"/>
      <c r="FJC293" s="579"/>
      <c r="FJD293" s="579"/>
      <c r="FJE293" s="579"/>
      <c r="FJF293" s="579"/>
      <c r="FJG293" s="579"/>
      <c r="FJH293" s="579"/>
      <c r="FJI293" s="579"/>
      <c r="FJJ293" s="579"/>
      <c r="FJK293" s="579"/>
      <c r="FJL293" s="579"/>
      <c r="FJM293" s="579"/>
      <c r="FJN293" s="579"/>
      <c r="FJO293" s="579"/>
      <c r="FJP293" s="579"/>
      <c r="FJQ293" s="579"/>
      <c r="FJR293" s="579"/>
      <c r="FJS293" s="579"/>
      <c r="FJT293" s="579"/>
      <c r="FJU293" s="579"/>
      <c r="FJV293" s="579"/>
      <c r="FJW293" s="579"/>
      <c r="FJX293" s="579"/>
      <c r="FJY293" s="579"/>
      <c r="FJZ293" s="579"/>
      <c r="FKA293" s="579"/>
      <c r="FKB293" s="579"/>
      <c r="FKC293" s="579"/>
      <c r="FKD293" s="579"/>
      <c r="FKE293" s="579"/>
      <c r="FKF293" s="579"/>
      <c r="FKG293" s="579"/>
      <c r="FKH293" s="579"/>
      <c r="FKI293" s="579"/>
      <c r="FKJ293" s="579"/>
      <c r="FKK293" s="579"/>
      <c r="FKL293" s="579"/>
      <c r="FKM293" s="579"/>
      <c r="FKN293" s="579"/>
      <c r="FKO293" s="579"/>
      <c r="FKP293" s="579"/>
      <c r="FKQ293" s="579"/>
      <c r="FKR293" s="579"/>
      <c r="FKS293" s="579"/>
      <c r="FKT293" s="579"/>
      <c r="FKU293" s="579"/>
      <c r="FKV293" s="579"/>
      <c r="FKW293" s="579"/>
      <c r="FKX293" s="579"/>
      <c r="FKY293" s="579"/>
      <c r="FKZ293" s="579"/>
      <c r="FLA293" s="579"/>
      <c r="FLB293" s="579"/>
      <c r="FLC293" s="579"/>
      <c r="FLD293" s="579"/>
      <c r="FLE293" s="579"/>
      <c r="FLF293" s="579"/>
      <c r="FLG293" s="579"/>
      <c r="FLH293" s="579"/>
      <c r="FLI293" s="579"/>
      <c r="FLJ293" s="579"/>
      <c r="FLK293" s="579"/>
      <c r="FLL293" s="579"/>
      <c r="FLM293" s="579"/>
      <c r="FLN293" s="579"/>
      <c r="FLO293" s="579"/>
      <c r="FLP293" s="579"/>
      <c r="FLQ293" s="579"/>
      <c r="FLR293" s="579"/>
      <c r="FLS293" s="579"/>
      <c r="FLT293" s="579"/>
      <c r="FLU293" s="579"/>
      <c r="FLV293" s="579"/>
      <c r="FLW293" s="579"/>
      <c r="FLX293" s="579"/>
      <c r="FLY293" s="579"/>
      <c r="FLZ293" s="579"/>
      <c r="FMA293" s="579"/>
      <c r="FMB293" s="579"/>
      <c r="FMC293" s="579"/>
      <c r="FMD293" s="579"/>
      <c r="FME293" s="579"/>
      <c r="FMF293" s="579"/>
      <c r="FMG293" s="579"/>
      <c r="FMH293" s="579"/>
      <c r="FMI293" s="579"/>
      <c r="FMJ293" s="579"/>
      <c r="FMK293" s="579"/>
      <c r="FML293" s="579"/>
      <c r="FMM293" s="579"/>
      <c r="FMN293" s="579"/>
      <c r="FMO293" s="579"/>
      <c r="FMP293" s="579"/>
      <c r="FMQ293" s="579"/>
      <c r="FMR293" s="579"/>
      <c r="FMS293" s="579"/>
      <c r="FMT293" s="579"/>
      <c r="FMU293" s="579"/>
      <c r="FMV293" s="579"/>
      <c r="FMW293" s="579"/>
      <c r="FMX293" s="579"/>
      <c r="FMY293" s="579"/>
      <c r="FMZ293" s="579"/>
      <c r="FNA293" s="579"/>
      <c r="FNB293" s="579"/>
      <c r="FNC293" s="579"/>
      <c r="FND293" s="579"/>
      <c r="FNE293" s="579"/>
      <c r="FNF293" s="579"/>
      <c r="FNG293" s="579"/>
      <c r="FNH293" s="579"/>
      <c r="FNI293" s="579"/>
      <c r="FNJ293" s="579"/>
      <c r="FNK293" s="579"/>
      <c r="FNL293" s="579"/>
      <c r="FNM293" s="579"/>
      <c r="FNN293" s="579"/>
      <c r="FNO293" s="579"/>
      <c r="FNP293" s="579"/>
      <c r="FNQ293" s="579"/>
      <c r="FNR293" s="579"/>
      <c r="FNS293" s="579"/>
      <c r="FNT293" s="579"/>
      <c r="FNU293" s="579"/>
      <c r="FNV293" s="579"/>
      <c r="FNW293" s="579"/>
      <c r="FNX293" s="579"/>
      <c r="FNY293" s="579"/>
      <c r="FNZ293" s="579"/>
      <c r="FOA293" s="579"/>
      <c r="FOB293" s="579"/>
      <c r="FOC293" s="579"/>
      <c r="FOD293" s="579"/>
      <c r="FOE293" s="579"/>
      <c r="FOF293" s="579"/>
      <c r="FOG293" s="579"/>
      <c r="FOH293" s="579"/>
      <c r="FOI293" s="579"/>
      <c r="FOJ293" s="579"/>
      <c r="FOK293" s="579"/>
      <c r="FOL293" s="579"/>
      <c r="FOM293" s="579"/>
      <c r="FON293" s="579"/>
      <c r="FOO293" s="579"/>
      <c r="FOP293" s="579"/>
      <c r="FOQ293" s="579"/>
      <c r="FOR293" s="579"/>
      <c r="FOS293" s="579"/>
      <c r="FOT293" s="579"/>
      <c r="FOU293" s="579"/>
      <c r="FOV293" s="579"/>
      <c r="FOW293" s="579"/>
      <c r="FOX293" s="579"/>
      <c r="FOY293" s="579"/>
      <c r="FOZ293" s="579"/>
      <c r="FPA293" s="579"/>
      <c r="FPB293" s="579"/>
      <c r="FPC293" s="579"/>
      <c r="FPD293" s="579"/>
      <c r="FPE293" s="579"/>
      <c r="FPF293" s="579"/>
      <c r="FPG293" s="579"/>
      <c r="FPH293" s="579"/>
      <c r="FPI293" s="579"/>
      <c r="FPJ293" s="579"/>
      <c r="FPK293" s="579"/>
      <c r="FPL293" s="579"/>
      <c r="FPM293" s="579"/>
      <c r="FPN293" s="579"/>
      <c r="FPO293" s="579"/>
      <c r="FPP293" s="579"/>
      <c r="FPQ293" s="579"/>
      <c r="FPR293" s="579"/>
      <c r="FPS293" s="579"/>
      <c r="FPT293" s="579"/>
      <c r="FPU293" s="579"/>
      <c r="FPV293" s="579"/>
      <c r="FPW293" s="579"/>
      <c r="FPX293" s="579"/>
      <c r="FPY293" s="579"/>
      <c r="FPZ293" s="579"/>
      <c r="FQA293" s="579"/>
      <c r="FQB293" s="579"/>
      <c r="FQC293" s="579"/>
      <c r="FQD293" s="579"/>
      <c r="FQE293" s="579"/>
      <c r="FQF293" s="579"/>
      <c r="FQG293" s="579"/>
      <c r="FQH293" s="579"/>
      <c r="FQI293" s="579"/>
      <c r="FQJ293" s="579"/>
      <c r="FQK293" s="579"/>
      <c r="FQL293" s="579"/>
      <c r="FQM293" s="579"/>
      <c r="FQN293" s="579"/>
      <c r="FQO293" s="579"/>
      <c r="FQP293" s="579"/>
      <c r="FQQ293" s="579"/>
      <c r="FQR293" s="579"/>
      <c r="FQS293" s="579"/>
      <c r="FQT293" s="579"/>
      <c r="FQU293" s="579"/>
      <c r="FQV293" s="579"/>
      <c r="FQW293" s="579"/>
      <c r="FQX293" s="579"/>
      <c r="FQY293" s="579"/>
      <c r="FQZ293" s="579"/>
      <c r="FRA293" s="579"/>
      <c r="FRB293" s="579"/>
      <c r="FRC293" s="579"/>
      <c r="FRD293" s="579"/>
      <c r="FRE293" s="579"/>
      <c r="FRF293" s="579"/>
      <c r="FRG293" s="579"/>
      <c r="FRH293" s="579"/>
      <c r="FRI293" s="579"/>
      <c r="FRJ293" s="579"/>
      <c r="FRK293" s="579"/>
      <c r="FRL293" s="579"/>
      <c r="FRM293" s="579"/>
      <c r="FRN293" s="579"/>
      <c r="FRO293" s="579"/>
      <c r="FRP293" s="579"/>
      <c r="FRQ293" s="579"/>
      <c r="FRR293" s="579"/>
      <c r="FRS293" s="579"/>
      <c r="FRT293" s="579"/>
      <c r="FRU293" s="579"/>
      <c r="FRV293" s="579"/>
      <c r="FRW293" s="579"/>
      <c r="FRX293" s="579"/>
      <c r="FRY293" s="579"/>
      <c r="FRZ293" s="579"/>
      <c r="FSA293" s="579"/>
      <c r="FSB293" s="579"/>
      <c r="FSC293" s="579"/>
      <c r="FSD293" s="579"/>
      <c r="FSE293" s="579"/>
      <c r="FSF293" s="579"/>
      <c r="FSG293" s="579"/>
      <c r="FSH293" s="579"/>
      <c r="FSI293" s="579"/>
      <c r="FSJ293" s="579"/>
      <c r="FSK293" s="579"/>
      <c r="FSL293" s="579"/>
      <c r="FSM293" s="579"/>
      <c r="FSN293" s="579"/>
      <c r="FSO293" s="579"/>
      <c r="FSP293" s="579"/>
      <c r="FSQ293" s="579"/>
      <c r="FSR293" s="579"/>
      <c r="FSS293" s="579"/>
      <c r="FST293" s="579"/>
      <c r="FSU293" s="579"/>
      <c r="FSV293" s="579"/>
      <c r="FSW293" s="579"/>
      <c r="FSX293" s="579"/>
      <c r="FSY293" s="579"/>
      <c r="FSZ293" s="579"/>
      <c r="FTA293" s="579"/>
      <c r="FTB293" s="579"/>
      <c r="FTC293" s="579"/>
      <c r="FTD293" s="579"/>
      <c r="FTE293" s="579"/>
      <c r="FTF293" s="579"/>
      <c r="FTG293" s="579"/>
      <c r="FTH293" s="579"/>
      <c r="FTI293" s="579"/>
      <c r="FTJ293" s="579"/>
      <c r="FTK293" s="579"/>
      <c r="FTL293" s="579"/>
      <c r="FTM293" s="579"/>
      <c r="FTN293" s="579"/>
      <c r="FTO293" s="579"/>
      <c r="FTP293" s="579"/>
      <c r="FTQ293" s="579"/>
      <c r="FTR293" s="579"/>
      <c r="FTS293" s="579"/>
      <c r="FTT293" s="579"/>
      <c r="FTU293" s="579"/>
      <c r="FTV293" s="579"/>
      <c r="FTW293" s="579"/>
      <c r="FTX293" s="579"/>
      <c r="FTY293" s="579"/>
      <c r="FTZ293" s="579"/>
      <c r="FUA293" s="579"/>
      <c r="FUB293" s="579"/>
      <c r="FUC293" s="579"/>
      <c r="FUD293" s="579"/>
      <c r="FUE293" s="579"/>
      <c r="FUF293" s="579"/>
      <c r="FUG293" s="579"/>
      <c r="FUH293" s="579"/>
      <c r="FUI293" s="579"/>
      <c r="FUJ293" s="579"/>
      <c r="FUK293" s="579"/>
      <c r="FUL293" s="579"/>
      <c r="FUM293" s="579"/>
      <c r="FUN293" s="579"/>
      <c r="FUO293" s="579"/>
      <c r="FUP293" s="579"/>
      <c r="FUQ293" s="579"/>
      <c r="FUR293" s="579"/>
      <c r="FUS293" s="579"/>
      <c r="FUT293" s="579"/>
      <c r="FUU293" s="579"/>
      <c r="FUV293" s="579"/>
      <c r="FUW293" s="579"/>
      <c r="FUX293" s="579"/>
      <c r="FUY293" s="579"/>
      <c r="FUZ293" s="579"/>
      <c r="FVA293" s="579"/>
      <c r="FVB293" s="579"/>
      <c r="FVC293" s="579"/>
      <c r="FVD293" s="579"/>
      <c r="FVE293" s="579"/>
      <c r="FVF293" s="579"/>
      <c r="FVG293" s="579"/>
      <c r="FVH293" s="579"/>
      <c r="FVI293" s="579"/>
      <c r="FVJ293" s="579"/>
      <c r="FVK293" s="579"/>
      <c r="FVL293" s="579"/>
      <c r="FVM293" s="579"/>
      <c r="FVN293" s="579"/>
      <c r="FVO293" s="579"/>
      <c r="FVP293" s="579"/>
      <c r="FVQ293" s="579"/>
      <c r="FVR293" s="579"/>
      <c r="FVS293" s="579"/>
      <c r="FVT293" s="579"/>
      <c r="FVU293" s="579"/>
      <c r="FVV293" s="579"/>
      <c r="FVW293" s="579"/>
      <c r="FVX293" s="579"/>
      <c r="FVY293" s="579"/>
      <c r="FVZ293" s="579"/>
      <c r="FWA293" s="579"/>
      <c r="FWB293" s="579"/>
      <c r="FWC293" s="579"/>
      <c r="FWD293" s="579"/>
      <c r="FWE293" s="579"/>
      <c r="FWF293" s="579"/>
      <c r="FWG293" s="579"/>
      <c r="FWH293" s="579"/>
      <c r="FWI293" s="579"/>
      <c r="FWJ293" s="579"/>
      <c r="FWK293" s="579"/>
      <c r="FWL293" s="579"/>
      <c r="FWM293" s="579"/>
      <c r="FWN293" s="579"/>
      <c r="FWO293" s="579"/>
      <c r="FWP293" s="579"/>
      <c r="FWQ293" s="579"/>
      <c r="FWR293" s="579"/>
      <c r="FWS293" s="579"/>
      <c r="FWT293" s="579"/>
      <c r="FWU293" s="579"/>
      <c r="FWV293" s="579"/>
      <c r="FWW293" s="579"/>
      <c r="FWX293" s="579"/>
      <c r="FWY293" s="579"/>
      <c r="FWZ293" s="579"/>
      <c r="FXA293" s="579"/>
      <c r="FXB293" s="579"/>
      <c r="FXC293" s="579"/>
      <c r="FXD293" s="579"/>
      <c r="FXE293" s="579"/>
      <c r="FXF293" s="579"/>
      <c r="FXG293" s="579"/>
      <c r="FXH293" s="579"/>
      <c r="FXI293" s="579"/>
      <c r="FXJ293" s="579"/>
      <c r="FXK293" s="579"/>
      <c r="FXL293" s="579"/>
      <c r="FXM293" s="579"/>
      <c r="FXN293" s="579"/>
      <c r="FXO293" s="579"/>
      <c r="FXP293" s="579"/>
      <c r="FXQ293" s="579"/>
      <c r="FXR293" s="579"/>
      <c r="FXS293" s="579"/>
      <c r="FXT293" s="579"/>
      <c r="FXU293" s="579"/>
      <c r="FXV293" s="579"/>
      <c r="FXW293" s="579"/>
      <c r="FXX293" s="579"/>
      <c r="FXY293" s="579"/>
      <c r="FXZ293" s="579"/>
      <c r="FYA293" s="579"/>
      <c r="FYB293" s="579"/>
      <c r="FYC293" s="579"/>
      <c r="FYD293" s="579"/>
      <c r="FYE293" s="579"/>
      <c r="FYF293" s="579"/>
      <c r="FYG293" s="579"/>
      <c r="FYH293" s="579"/>
      <c r="FYI293" s="579"/>
      <c r="FYJ293" s="579"/>
      <c r="FYK293" s="579"/>
      <c r="FYL293" s="579"/>
      <c r="FYM293" s="579"/>
      <c r="FYN293" s="579"/>
      <c r="FYO293" s="579"/>
      <c r="FYP293" s="579"/>
      <c r="FYQ293" s="579"/>
      <c r="FYR293" s="579"/>
      <c r="FYS293" s="579"/>
      <c r="FYT293" s="579"/>
      <c r="FYU293" s="579"/>
      <c r="FYV293" s="579"/>
      <c r="FYW293" s="579"/>
      <c r="FYX293" s="579"/>
      <c r="FYY293" s="579"/>
      <c r="FYZ293" s="579"/>
      <c r="FZA293" s="579"/>
      <c r="FZB293" s="579"/>
      <c r="FZC293" s="579"/>
      <c r="FZD293" s="579"/>
      <c r="FZE293" s="579"/>
      <c r="FZF293" s="579"/>
      <c r="FZG293" s="579"/>
      <c r="FZH293" s="579"/>
      <c r="FZI293" s="579"/>
      <c r="FZJ293" s="579"/>
      <c r="FZK293" s="579"/>
      <c r="FZL293" s="579"/>
      <c r="FZM293" s="579"/>
      <c r="FZN293" s="579"/>
      <c r="FZO293" s="579"/>
      <c r="FZP293" s="579"/>
      <c r="FZQ293" s="579"/>
      <c r="FZR293" s="579"/>
      <c r="FZS293" s="579"/>
      <c r="FZT293" s="579"/>
      <c r="FZU293" s="579"/>
      <c r="FZV293" s="579"/>
      <c r="FZW293" s="579"/>
      <c r="FZX293" s="579"/>
      <c r="FZY293" s="579"/>
      <c r="FZZ293" s="579"/>
      <c r="GAA293" s="579"/>
      <c r="GAB293" s="579"/>
      <c r="GAC293" s="579"/>
      <c r="GAD293" s="579"/>
      <c r="GAE293" s="579"/>
      <c r="GAF293" s="579"/>
      <c r="GAG293" s="579"/>
      <c r="GAH293" s="579"/>
      <c r="GAI293" s="579"/>
      <c r="GAJ293" s="579"/>
      <c r="GAK293" s="579"/>
      <c r="GAL293" s="579"/>
      <c r="GAM293" s="579"/>
      <c r="GAN293" s="579"/>
      <c r="GAO293" s="579"/>
      <c r="GAP293" s="579"/>
      <c r="GAQ293" s="579"/>
      <c r="GAR293" s="579"/>
      <c r="GAS293" s="579"/>
      <c r="GAT293" s="579"/>
      <c r="GAU293" s="579"/>
      <c r="GAV293" s="579"/>
      <c r="GAW293" s="579"/>
      <c r="GAX293" s="579"/>
      <c r="GAY293" s="579"/>
      <c r="GAZ293" s="579"/>
      <c r="GBA293" s="579"/>
      <c r="GBB293" s="579"/>
      <c r="GBC293" s="579"/>
      <c r="GBD293" s="579"/>
      <c r="GBE293" s="579"/>
      <c r="GBF293" s="579"/>
      <c r="GBG293" s="579"/>
      <c r="GBH293" s="579"/>
      <c r="GBI293" s="579"/>
      <c r="GBJ293" s="579"/>
      <c r="GBK293" s="579"/>
      <c r="GBL293" s="579"/>
      <c r="GBM293" s="579"/>
      <c r="GBN293" s="579"/>
      <c r="GBO293" s="579"/>
      <c r="GBP293" s="579"/>
      <c r="GBQ293" s="579"/>
      <c r="GBR293" s="579"/>
      <c r="GBS293" s="579"/>
      <c r="GBT293" s="579"/>
      <c r="GBU293" s="579"/>
      <c r="GBV293" s="579"/>
      <c r="GBW293" s="579"/>
      <c r="GBX293" s="579"/>
      <c r="GBY293" s="579"/>
      <c r="GBZ293" s="579"/>
      <c r="GCA293" s="579"/>
      <c r="GCB293" s="579"/>
      <c r="GCC293" s="579"/>
      <c r="GCD293" s="579"/>
      <c r="GCE293" s="579"/>
      <c r="GCF293" s="579"/>
      <c r="GCG293" s="579"/>
      <c r="GCH293" s="579"/>
      <c r="GCI293" s="579"/>
      <c r="GCJ293" s="579"/>
      <c r="GCK293" s="579"/>
      <c r="GCL293" s="579"/>
      <c r="GCM293" s="579"/>
      <c r="GCN293" s="579"/>
      <c r="GCO293" s="579"/>
      <c r="GCP293" s="579"/>
      <c r="GCQ293" s="579"/>
      <c r="GCR293" s="579"/>
      <c r="GCS293" s="579"/>
      <c r="GCT293" s="579"/>
      <c r="GCU293" s="579"/>
      <c r="GCV293" s="579"/>
      <c r="GCW293" s="579"/>
      <c r="GCX293" s="579"/>
      <c r="GCY293" s="579"/>
      <c r="GCZ293" s="579"/>
      <c r="GDA293" s="579"/>
      <c r="GDB293" s="579"/>
      <c r="GDC293" s="579"/>
      <c r="GDD293" s="579"/>
      <c r="GDE293" s="579"/>
      <c r="GDF293" s="579"/>
      <c r="GDG293" s="579"/>
      <c r="GDH293" s="579"/>
      <c r="GDI293" s="579"/>
      <c r="GDJ293" s="579"/>
      <c r="GDK293" s="579"/>
      <c r="GDL293" s="579"/>
      <c r="GDM293" s="579"/>
      <c r="GDN293" s="579"/>
      <c r="GDO293" s="579"/>
      <c r="GDP293" s="579"/>
      <c r="GDQ293" s="579"/>
      <c r="GDR293" s="579"/>
      <c r="GDS293" s="579"/>
      <c r="GDT293" s="579"/>
      <c r="GDU293" s="579"/>
      <c r="GDV293" s="579"/>
      <c r="GDW293" s="579"/>
      <c r="GDX293" s="579"/>
      <c r="GDY293" s="579"/>
      <c r="GDZ293" s="579"/>
      <c r="GEA293" s="579"/>
      <c r="GEB293" s="579"/>
      <c r="GEC293" s="579"/>
      <c r="GED293" s="579"/>
      <c r="GEE293" s="579"/>
      <c r="GEF293" s="579"/>
      <c r="GEG293" s="579"/>
      <c r="GEH293" s="579"/>
      <c r="GEI293" s="579"/>
      <c r="GEJ293" s="579"/>
      <c r="GEK293" s="579"/>
      <c r="GEL293" s="579"/>
      <c r="GEM293" s="579"/>
      <c r="GEN293" s="579"/>
      <c r="GEO293" s="579"/>
      <c r="GEP293" s="579"/>
      <c r="GEQ293" s="579"/>
      <c r="GER293" s="579"/>
      <c r="GES293" s="579"/>
      <c r="GET293" s="579"/>
      <c r="GEU293" s="579"/>
      <c r="GEV293" s="579"/>
      <c r="GEW293" s="579"/>
      <c r="GEX293" s="579"/>
      <c r="GEY293" s="579"/>
      <c r="GEZ293" s="579"/>
      <c r="GFA293" s="579"/>
      <c r="GFB293" s="579"/>
      <c r="GFC293" s="579"/>
      <c r="GFD293" s="579"/>
      <c r="GFE293" s="579"/>
      <c r="GFF293" s="579"/>
      <c r="GFG293" s="579"/>
      <c r="GFH293" s="579"/>
      <c r="GFI293" s="579"/>
      <c r="GFJ293" s="579"/>
      <c r="GFK293" s="579"/>
      <c r="GFL293" s="579"/>
      <c r="GFM293" s="579"/>
      <c r="GFN293" s="579"/>
      <c r="GFO293" s="579"/>
      <c r="GFP293" s="579"/>
      <c r="GFQ293" s="579"/>
      <c r="GFR293" s="579"/>
      <c r="GFS293" s="579"/>
      <c r="GFT293" s="579"/>
      <c r="GFU293" s="579"/>
      <c r="GFV293" s="579"/>
      <c r="GFW293" s="579"/>
      <c r="GFX293" s="579"/>
      <c r="GFY293" s="579"/>
      <c r="GFZ293" s="579"/>
      <c r="GGA293" s="579"/>
      <c r="GGB293" s="579"/>
      <c r="GGC293" s="579"/>
      <c r="GGD293" s="579"/>
      <c r="GGE293" s="579"/>
      <c r="GGF293" s="579"/>
      <c r="GGG293" s="579"/>
      <c r="GGH293" s="579"/>
      <c r="GGI293" s="579"/>
      <c r="GGJ293" s="579"/>
      <c r="GGK293" s="579"/>
      <c r="GGL293" s="579"/>
      <c r="GGM293" s="579"/>
      <c r="GGN293" s="579"/>
      <c r="GGO293" s="579"/>
      <c r="GGP293" s="579"/>
      <c r="GGQ293" s="579"/>
      <c r="GGR293" s="579"/>
      <c r="GGS293" s="579"/>
      <c r="GGT293" s="579"/>
      <c r="GGU293" s="579"/>
      <c r="GGV293" s="579"/>
      <c r="GGW293" s="579"/>
      <c r="GGX293" s="579"/>
      <c r="GGY293" s="579"/>
      <c r="GGZ293" s="579"/>
      <c r="GHA293" s="579"/>
      <c r="GHB293" s="579"/>
      <c r="GHC293" s="579"/>
      <c r="GHD293" s="579"/>
      <c r="GHE293" s="579"/>
      <c r="GHF293" s="579"/>
      <c r="GHG293" s="579"/>
      <c r="GHH293" s="579"/>
      <c r="GHI293" s="579"/>
      <c r="GHJ293" s="579"/>
      <c r="GHK293" s="579"/>
      <c r="GHL293" s="579"/>
      <c r="GHM293" s="579"/>
      <c r="GHN293" s="579"/>
      <c r="GHO293" s="579"/>
      <c r="GHP293" s="579"/>
      <c r="GHQ293" s="579"/>
      <c r="GHR293" s="579"/>
      <c r="GHS293" s="579"/>
      <c r="GHT293" s="579"/>
      <c r="GHU293" s="579"/>
      <c r="GHV293" s="579"/>
      <c r="GHW293" s="579"/>
      <c r="GHX293" s="579"/>
      <c r="GHY293" s="579"/>
      <c r="GHZ293" s="579"/>
      <c r="GIA293" s="579"/>
      <c r="GIB293" s="579"/>
      <c r="GIC293" s="579"/>
      <c r="GID293" s="579"/>
      <c r="GIE293" s="579"/>
      <c r="GIF293" s="579"/>
      <c r="GIG293" s="579"/>
      <c r="GIH293" s="579"/>
      <c r="GII293" s="579"/>
      <c r="GIJ293" s="579"/>
      <c r="GIK293" s="579"/>
      <c r="GIL293" s="579"/>
      <c r="GIM293" s="579"/>
      <c r="GIN293" s="579"/>
      <c r="GIO293" s="579"/>
      <c r="GIP293" s="579"/>
      <c r="GIQ293" s="579"/>
      <c r="GIR293" s="579"/>
      <c r="GIS293" s="579"/>
      <c r="GIT293" s="579"/>
      <c r="GIU293" s="579"/>
      <c r="GIV293" s="579"/>
      <c r="GIW293" s="579"/>
      <c r="GIX293" s="579"/>
      <c r="GIY293" s="579"/>
      <c r="GIZ293" s="579"/>
      <c r="GJA293" s="579"/>
      <c r="GJB293" s="579"/>
      <c r="GJC293" s="579"/>
      <c r="GJD293" s="579"/>
      <c r="GJE293" s="579"/>
      <c r="GJF293" s="579"/>
      <c r="GJG293" s="579"/>
      <c r="GJH293" s="579"/>
      <c r="GJI293" s="579"/>
      <c r="GJJ293" s="579"/>
      <c r="GJK293" s="579"/>
      <c r="GJL293" s="579"/>
      <c r="GJM293" s="579"/>
      <c r="GJN293" s="579"/>
      <c r="GJO293" s="579"/>
      <c r="GJP293" s="579"/>
      <c r="GJQ293" s="579"/>
      <c r="GJR293" s="579"/>
      <c r="GJS293" s="579"/>
      <c r="GJT293" s="579"/>
      <c r="GJU293" s="579"/>
      <c r="GJV293" s="579"/>
      <c r="GJW293" s="579"/>
      <c r="GJX293" s="579"/>
      <c r="GJY293" s="579"/>
      <c r="GJZ293" s="579"/>
      <c r="GKA293" s="579"/>
      <c r="GKB293" s="579"/>
      <c r="GKC293" s="579"/>
      <c r="GKD293" s="579"/>
      <c r="GKE293" s="579"/>
      <c r="GKF293" s="579"/>
      <c r="GKG293" s="579"/>
      <c r="GKH293" s="579"/>
      <c r="GKI293" s="579"/>
      <c r="GKJ293" s="579"/>
      <c r="GKK293" s="579"/>
      <c r="GKL293" s="579"/>
      <c r="GKM293" s="579"/>
      <c r="GKN293" s="579"/>
      <c r="GKO293" s="579"/>
      <c r="GKP293" s="579"/>
      <c r="GKQ293" s="579"/>
      <c r="GKR293" s="579"/>
      <c r="GKS293" s="579"/>
      <c r="GKT293" s="579"/>
      <c r="GKU293" s="579"/>
      <c r="GKV293" s="579"/>
      <c r="GKW293" s="579"/>
      <c r="GKX293" s="579"/>
      <c r="GKY293" s="579"/>
      <c r="GKZ293" s="579"/>
      <c r="GLA293" s="579"/>
      <c r="GLB293" s="579"/>
      <c r="GLC293" s="579"/>
      <c r="GLD293" s="579"/>
      <c r="GLE293" s="579"/>
      <c r="GLF293" s="579"/>
      <c r="GLG293" s="579"/>
      <c r="GLH293" s="579"/>
      <c r="GLI293" s="579"/>
      <c r="GLJ293" s="579"/>
      <c r="GLK293" s="579"/>
      <c r="GLL293" s="579"/>
      <c r="GLM293" s="579"/>
      <c r="GLN293" s="579"/>
      <c r="GLO293" s="579"/>
      <c r="GLP293" s="579"/>
      <c r="GLQ293" s="579"/>
      <c r="GLR293" s="579"/>
      <c r="GLS293" s="579"/>
      <c r="GLT293" s="579"/>
      <c r="GLU293" s="579"/>
      <c r="GLV293" s="579"/>
      <c r="GLW293" s="579"/>
      <c r="GLX293" s="579"/>
      <c r="GLY293" s="579"/>
      <c r="GLZ293" s="579"/>
      <c r="GMA293" s="579"/>
      <c r="GMB293" s="579"/>
      <c r="GMC293" s="579"/>
      <c r="GMD293" s="579"/>
      <c r="GME293" s="579"/>
      <c r="GMF293" s="579"/>
      <c r="GMG293" s="579"/>
      <c r="GMH293" s="579"/>
      <c r="GMI293" s="579"/>
      <c r="GMJ293" s="579"/>
      <c r="GMK293" s="579"/>
      <c r="GML293" s="579"/>
      <c r="GMM293" s="579"/>
      <c r="GMN293" s="579"/>
      <c r="GMO293" s="579"/>
      <c r="GMP293" s="579"/>
      <c r="GMQ293" s="579"/>
      <c r="GMR293" s="579"/>
      <c r="GMS293" s="579"/>
      <c r="GMT293" s="579"/>
      <c r="GMU293" s="579"/>
      <c r="GMV293" s="579"/>
      <c r="GMW293" s="579"/>
      <c r="GMX293" s="579"/>
      <c r="GMY293" s="579"/>
      <c r="GMZ293" s="579"/>
      <c r="GNA293" s="579"/>
      <c r="GNB293" s="579"/>
      <c r="GNC293" s="579"/>
      <c r="GND293" s="579"/>
      <c r="GNE293" s="579"/>
      <c r="GNF293" s="579"/>
      <c r="GNG293" s="579"/>
      <c r="GNH293" s="579"/>
      <c r="GNI293" s="579"/>
      <c r="GNJ293" s="579"/>
      <c r="GNK293" s="579"/>
      <c r="GNL293" s="579"/>
      <c r="GNM293" s="579"/>
      <c r="GNN293" s="579"/>
      <c r="GNO293" s="579"/>
      <c r="GNP293" s="579"/>
      <c r="GNQ293" s="579"/>
      <c r="GNR293" s="579"/>
      <c r="GNS293" s="579"/>
      <c r="GNT293" s="579"/>
      <c r="GNU293" s="579"/>
      <c r="GNV293" s="579"/>
      <c r="GNW293" s="579"/>
      <c r="GNX293" s="579"/>
      <c r="GNY293" s="579"/>
      <c r="GNZ293" s="579"/>
      <c r="GOA293" s="579"/>
      <c r="GOB293" s="579"/>
      <c r="GOC293" s="579"/>
      <c r="GOD293" s="579"/>
      <c r="GOE293" s="579"/>
      <c r="GOF293" s="579"/>
      <c r="GOG293" s="579"/>
      <c r="GOH293" s="579"/>
      <c r="GOI293" s="579"/>
      <c r="GOJ293" s="579"/>
      <c r="GOK293" s="579"/>
      <c r="GOL293" s="579"/>
      <c r="GOM293" s="579"/>
      <c r="GON293" s="579"/>
      <c r="GOO293" s="579"/>
      <c r="GOP293" s="579"/>
      <c r="GOQ293" s="579"/>
      <c r="GOR293" s="579"/>
      <c r="GOS293" s="579"/>
      <c r="GOT293" s="579"/>
      <c r="GOU293" s="579"/>
      <c r="GOV293" s="579"/>
      <c r="GOW293" s="579"/>
      <c r="GOX293" s="579"/>
      <c r="GOY293" s="579"/>
      <c r="GOZ293" s="579"/>
      <c r="GPA293" s="579"/>
      <c r="GPB293" s="579"/>
      <c r="GPC293" s="579"/>
      <c r="GPD293" s="579"/>
      <c r="GPE293" s="579"/>
      <c r="GPF293" s="579"/>
      <c r="GPG293" s="579"/>
      <c r="GPH293" s="579"/>
      <c r="GPI293" s="579"/>
      <c r="GPJ293" s="579"/>
      <c r="GPK293" s="579"/>
      <c r="GPL293" s="579"/>
      <c r="GPM293" s="579"/>
      <c r="GPN293" s="579"/>
      <c r="GPO293" s="579"/>
      <c r="GPP293" s="579"/>
      <c r="GPQ293" s="579"/>
      <c r="GPR293" s="579"/>
      <c r="GPS293" s="579"/>
      <c r="GPT293" s="579"/>
      <c r="GPU293" s="579"/>
      <c r="GPV293" s="579"/>
      <c r="GPW293" s="579"/>
      <c r="GPX293" s="579"/>
      <c r="GPY293" s="579"/>
      <c r="GPZ293" s="579"/>
      <c r="GQA293" s="579"/>
      <c r="GQB293" s="579"/>
      <c r="GQC293" s="579"/>
      <c r="GQD293" s="579"/>
      <c r="GQE293" s="579"/>
      <c r="GQF293" s="579"/>
      <c r="GQG293" s="579"/>
      <c r="GQH293" s="579"/>
      <c r="GQI293" s="579"/>
      <c r="GQJ293" s="579"/>
      <c r="GQK293" s="579"/>
      <c r="GQL293" s="579"/>
      <c r="GQM293" s="579"/>
      <c r="GQN293" s="579"/>
      <c r="GQO293" s="579"/>
      <c r="GQP293" s="579"/>
      <c r="GQQ293" s="579"/>
      <c r="GQR293" s="579"/>
      <c r="GQS293" s="579"/>
      <c r="GQT293" s="579"/>
      <c r="GQU293" s="579"/>
      <c r="GQV293" s="579"/>
      <c r="GQW293" s="579"/>
      <c r="GQX293" s="579"/>
      <c r="GQY293" s="579"/>
      <c r="GQZ293" s="579"/>
      <c r="GRA293" s="579"/>
      <c r="GRB293" s="579"/>
      <c r="GRC293" s="579"/>
      <c r="GRD293" s="579"/>
      <c r="GRE293" s="579"/>
      <c r="GRF293" s="579"/>
      <c r="GRG293" s="579"/>
      <c r="GRH293" s="579"/>
      <c r="GRI293" s="579"/>
      <c r="GRJ293" s="579"/>
      <c r="GRK293" s="579"/>
      <c r="GRL293" s="579"/>
      <c r="GRM293" s="579"/>
      <c r="GRN293" s="579"/>
      <c r="GRO293" s="579"/>
      <c r="GRP293" s="579"/>
      <c r="GRQ293" s="579"/>
      <c r="GRR293" s="579"/>
      <c r="GRS293" s="579"/>
      <c r="GRT293" s="579"/>
      <c r="GRU293" s="579"/>
      <c r="GRV293" s="579"/>
      <c r="GRW293" s="579"/>
      <c r="GRX293" s="579"/>
      <c r="GRY293" s="579"/>
      <c r="GRZ293" s="579"/>
      <c r="GSA293" s="579"/>
      <c r="GSB293" s="579"/>
      <c r="GSC293" s="579"/>
      <c r="GSD293" s="579"/>
      <c r="GSE293" s="579"/>
      <c r="GSF293" s="579"/>
      <c r="GSG293" s="579"/>
      <c r="GSH293" s="579"/>
      <c r="GSI293" s="579"/>
      <c r="GSJ293" s="579"/>
      <c r="GSK293" s="579"/>
      <c r="GSL293" s="579"/>
      <c r="GSM293" s="579"/>
      <c r="GSN293" s="579"/>
      <c r="GSO293" s="579"/>
      <c r="GSP293" s="579"/>
      <c r="GSQ293" s="579"/>
      <c r="GSR293" s="579"/>
      <c r="GSS293" s="579"/>
      <c r="GST293" s="579"/>
      <c r="GSU293" s="579"/>
      <c r="GSV293" s="579"/>
      <c r="GSW293" s="579"/>
      <c r="GSX293" s="579"/>
      <c r="GSY293" s="579"/>
      <c r="GSZ293" s="579"/>
      <c r="GTA293" s="579"/>
      <c r="GTB293" s="579"/>
      <c r="GTC293" s="579"/>
      <c r="GTD293" s="579"/>
      <c r="GTE293" s="579"/>
      <c r="GTF293" s="579"/>
      <c r="GTG293" s="579"/>
      <c r="GTH293" s="579"/>
      <c r="GTI293" s="579"/>
      <c r="GTJ293" s="579"/>
      <c r="GTK293" s="579"/>
      <c r="GTL293" s="579"/>
      <c r="GTM293" s="579"/>
      <c r="GTN293" s="579"/>
      <c r="GTO293" s="579"/>
      <c r="GTP293" s="579"/>
      <c r="GTQ293" s="579"/>
      <c r="GTR293" s="579"/>
      <c r="GTS293" s="579"/>
      <c r="GTT293" s="579"/>
      <c r="GTU293" s="579"/>
      <c r="GTV293" s="579"/>
      <c r="GTW293" s="579"/>
      <c r="GTX293" s="579"/>
      <c r="GTY293" s="579"/>
      <c r="GTZ293" s="579"/>
      <c r="GUA293" s="579"/>
      <c r="GUB293" s="579"/>
      <c r="GUC293" s="579"/>
      <c r="GUD293" s="579"/>
      <c r="GUE293" s="579"/>
      <c r="GUF293" s="579"/>
      <c r="GUG293" s="579"/>
      <c r="GUH293" s="579"/>
      <c r="GUI293" s="579"/>
      <c r="GUJ293" s="579"/>
      <c r="GUK293" s="579"/>
      <c r="GUL293" s="579"/>
      <c r="GUM293" s="579"/>
      <c r="GUN293" s="579"/>
      <c r="GUO293" s="579"/>
      <c r="GUP293" s="579"/>
      <c r="GUQ293" s="579"/>
      <c r="GUR293" s="579"/>
      <c r="GUS293" s="579"/>
      <c r="GUT293" s="579"/>
      <c r="GUU293" s="579"/>
      <c r="GUV293" s="579"/>
      <c r="GUW293" s="579"/>
      <c r="GUX293" s="579"/>
      <c r="GUY293" s="579"/>
      <c r="GUZ293" s="579"/>
      <c r="GVA293" s="579"/>
      <c r="GVB293" s="579"/>
      <c r="GVC293" s="579"/>
      <c r="GVD293" s="579"/>
      <c r="GVE293" s="579"/>
      <c r="GVF293" s="579"/>
      <c r="GVG293" s="579"/>
      <c r="GVH293" s="579"/>
      <c r="GVI293" s="579"/>
      <c r="GVJ293" s="579"/>
      <c r="GVK293" s="579"/>
      <c r="GVL293" s="579"/>
      <c r="GVM293" s="579"/>
      <c r="GVN293" s="579"/>
      <c r="GVO293" s="579"/>
      <c r="GVP293" s="579"/>
      <c r="GVQ293" s="579"/>
      <c r="GVR293" s="579"/>
      <c r="GVS293" s="579"/>
      <c r="GVT293" s="579"/>
      <c r="GVU293" s="579"/>
      <c r="GVV293" s="579"/>
      <c r="GVW293" s="579"/>
      <c r="GVX293" s="579"/>
      <c r="GVY293" s="579"/>
      <c r="GVZ293" s="579"/>
      <c r="GWA293" s="579"/>
      <c r="GWB293" s="579"/>
      <c r="GWC293" s="579"/>
      <c r="GWD293" s="579"/>
      <c r="GWE293" s="579"/>
      <c r="GWF293" s="579"/>
      <c r="GWG293" s="579"/>
      <c r="GWH293" s="579"/>
      <c r="GWI293" s="579"/>
      <c r="GWJ293" s="579"/>
      <c r="GWK293" s="579"/>
      <c r="GWL293" s="579"/>
      <c r="GWM293" s="579"/>
      <c r="GWN293" s="579"/>
      <c r="GWO293" s="579"/>
      <c r="GWP293" s="579"/>
      <c r="GWQ293" s="579"/>
      <c r="GWR293" s="579"/>
      <c r="GWS293" s="579"/>
      <c r="GWT293" s="579"/>
      <c r="GWU293" s="579"/>
      <c r="GWV293" s="579"/>
      <c r="GWW293" s="579"/>
      <c r="GWX293" s="579"/>
      <c r="GWY293" s="579"/>
      <c r="GWZ293" s="579"/>
      <c r="GXA293" s="579"/>
      <c r="GXB293" s="579"/>
      <c r="GXC293" s="579"/>
      <c r="GXD293" s="579"/>
      <c r="GXE293" s="579"/>
      <c r="GXF293" s="579"/>
      <c r="GXG293" s="579"/>
      <c r="GXH293" s="579"/>
      <c r="GXI293" s="579"/>
      <c r="GXJ293" s="579"/>
      <c r="GXK293" s="579"/>
      <c r="GXL293" s="579"/>
      <c r="GXM293" s="579"/>
      <c r="GXN293" s="579"/>
      <c r="GXO293" s="579"/>
      <c r="GXP293" s="579"/>
      <c r="GXQ293" s="579"/>
      <c r="GXR293" s="579"/>
      <c r="GXS293" s="579"/>
      <c r="GXT293" s="579"/>
      <c r="GXU293" s="579"/>
      <c r="GXV293" s="579"/>
      <c r="GXW293" s="579"/>
      <c r="GXX293" s="579"/>
      <c r="GXY293" s="579"/>
      <c r="GXZ293" s="579"/>
      <c r="GYA293" s="579"/>
      <c r="GYB293" s="579"/>
      <c r="GYC293" s="579"/>
      <c r="GYD293" s="579"/>
      <c r="GYE293" s="579"/>
      <c r="GYF293" s="579"/>
      <c r="GYG293" s="579"/>
      <c r="GYH293" s="579"/>
      <c r="GYI293" s="579"/>
      <c r="GYJ293" s="579"/>
      <c r="GYK293" s="579"/>
      <c r="GYL293" s="579"/>
      <c r="GYM293" s="579"/>
      <c r="GYN293" s="579"/>
      <c r="GYO293" s="579"/>
      <c r="GYP293" s="579"/>
      <c r="GYQ293" s="579"/>
      <c r="GYR293" s="579"/>
      <c r="GYS293" s="579"/>
      <c r="GYT293" s="579"/>
      <c r="GYU293" s="579"/>
      <c r="GYV293" s="579"/>
      <c r="GYW293" s="579"/>
      <c r="GYX293" s="579"/>
      <c r="GYY293" s="579"/>
      <c r="GYZ293" s="579"/>
      <c r="GZA293" s="579"/>
      <c r="GZB293" s="579"/>
      <c r="GZC293" s="579"/>
      <c r="GZD293" s="579"/>
      <c r="GZE293" s="579"/>
      <c r="GZF293" s="579"/>
      <c r="GZG293" s="579"/>
      <c r="GZH293" s="579"/>
      <c r="GZI293" s="579"/>
      <c r="GZJ293" s="579"/>
      <c r="GZK293" s="579"/>
      <c r="GZL293" s="579"/>
      <c r="GZM293" s="579"/>
      <c r="GZN293" s="579"/>
      <c r="GZO293" s="579"/>
      <c r="GZP293" s="579"/>
      <c r="GZQ293" s="579"/>
      <c r="GZR293" s="579"/>
      <c r="GZS293" s="579"/>
      <c r="GZT293" s="579"/>
      <c r="GZU293" s="579"/>
      <c r="GZV293" s="579"/>
      <c r="GZW293" s="579"/>
      <c r="GZX293" s="579"/>
      <c r="GZY293" s="579"/>
      <c r="GZZ293" s="579"/>
      <c r="HAA293" s="579"/>
      <c r="HAB293" s="579"/>
      <c r="HAC293" s="579"/>
      <c r="HAD293" s="579"/>
      <c r="HAE293" s="579"/>
      <c r="HAF293" s="579"/>
      <c r="HAG293" s="579"/>
      <c r="HAH293" s="579"/>
      <c r="HAI293" s="579"/>
      <c r="HAJ293" s="579"/>
      <c r="HAK293" s="579"/>
      <c r="HAL293" s="579"/>
      <c r="HAM293" s="579"/>
      <c r="HAN293" s="579"/>
      <c r="HAO293" s="579"/>
      <c r="HAP293" s="579"/>
      <c r="HAQ293" s="579"/>
      <c r="HAR293" s="579"/>
      <c r="HAS293" s="579"/>
      <c r="HAT293" s="579"/>
      <c r="HAU293" s="579"/>
      <c r="HAV293" s="579"/>
      <c r="HAW293" s="579"/>
      <c r="HAX293" s="579"/>
      <c r="HAY293" s="579"/>
      <c r="HAZ293" s="579"/>
      <c r="HBA293" s="579"/>
      <c r="HBB293" s="579"/>
      <c r="HBC293" s="579"/>
      <c r="HBD293" s="579"/>
      <c r="HBE293" s="579"/>
      <c r="HBF293" s="579"/>
      <c r="HBG293" s="579"/>
      <c r="HBH293" s="579"/>
      <c r="HBI293" s="579"/>
      <c r="HBJ293" s="579"/>
      <c r="HBK293" s="579"/>
      <c r="HBL293" s="579"/>
      <c r="HBM293" s="579"/>
      <c r="HBN293" s="579"/>
      <c r="HBO293" s="579"/>
      <c r="HBP293" s="579"/>
      <c r="HBQ293" s="579"/>
      <c r="HBR293" s="579"/>
      <c r="HBS293" s="579"/>
      <c r="HBT293" s="579"/>
      <c r="HBU293" s="579"/>
      <c r="HBV293" s="579"/>
      <c r="HBW293" s="579"/>
      <c r="HBX293" s="579"/>
      <c r="HBY293" s="579"/>
      <c r="HBZ293" s="579"/>
      <c r="HCA293" s="579"/>
      <c r="HCB293" s="579"/>
      <c r="HCC293" s="579"/>
      <c r="HCD293" s="579"/>
      <c r="HCE293" s="579"/>
      <c r="HCF293" s="579"/>
      <c r="HCG293" s="579"/>
      <c r="HCH293" s="579"/>
      <c r="HCI293" s="579"/>
      <c r="HCJ293" s="579"/>
      <c r="HCK293" s="579"/>
      <c r="HCL293" s="579"/>
      <c r="HCM293" s="579"/>
      <c r="HCN293" s="579"/>
      <c r="HCO293" s="579"/>
      <c r="HCP293" s="579"/>
      <c r="HCQ293" s="579"/>
      <c r="HCR293" s="579"/>
      <c r="HCS293" s="579"/>
      <c r="HCT293" s="579"/>
      <c r="HCU293" s="579"/>
      <c r="HCV293" s="579"/>
      <c r="HCW293" s="579"/>
      <c r="HCX293" s="579"/>
      <c r="HCY293" s="579"/>
      <c r="HCZ293" s="579"/>
      <c r="HDA293" s="579"/>
      <c r="HDB293" s="579"/>
      <c r="HDC293" s="579"/>
      <c r="HDD293" s="579"/>
      <c r="HDE293" s="579"/>
      <c r="HDF293" s="579"/>
      <c r="HDG293" s="579"/>
      <c r="HDH293" s="579"/>
      <c r="HDI293" s="579"/>
      <c r="HDJ293" s="579"/>
      <c r="HDK293" s="579"/>
      <c r="HDL293" s="579"/>
      <c r="HDM293" s="579"/>
      <c r="HDN293" s="579"/>
      <c r="HDO293" s="579"/>
      <c r="HDP293" s="579"/>
      <c r="HDQ293" s="579"/>
      <c r="HDR293" s="579"/>
      <c r="HDS293" s="579"/>
      <c r="HDT293" s="579"/>
      <c r="HDU293" s="579"/>
      <c r="HDV293" s="579"/>
      <c r="HDW293" s="579"/>
      <c r="HDX293" s="579"/>
      <c r="HDY293" s="579"/>
      <c r="HDZ293" s="579"/>
      <c r="HEA293" s="579"/>
      <c r="HEB293" s="579"/>
      <c r="HEC293" s="579"/>
      <c r="HED293" s="579"/>
      <c r="HEE293" s="579"/>
      <c r="HEF293" s="579"/>
      <c r="HEG293" s="579"/>
      <c r="HEH293" s="579"/>
      <c r="HEI293" s="579"/>
      <c r="HEJ293" s="579"/>
      <c r="HEK293" s="579"/>
      <c r="HEL293" s="579"/>
      <c r="HEM293" s="579"/>
      <c r="HEN293" s="579"/>
      <c r="HEO293" s="579"/>
      <c r="HEP293" s="579"/>
      <c r="HEQ293" s="579"/>
      <c r="HER293" s="579"/>
      <c r="HES293" s="579"/>
      <c r="HET293" s="579"/>
      <c r="HEU293" s="579"/>
      <c r="HEV293" s="579"/>
      <c r="HEW293" s="579"/>
      <c r="HEX293" s="579"/>
      <c r="HEY293" s="579"/>
      <c r="HEZ293" s="579"/>
      <c r="HFA293" s="579"/>
      <c r="HFB293" s="579"/>
      <c r="HFC293" s="579"/>
      <c r="HFD293" s="579"/>
      <c r="HFE293" s="579"/>
      <c r="HFF293" s="579"/>
      <c r="HFG293" s="579"/>
      <c r="HFH293" s="579"/>
      <c r="HFI293" s="579"/>
      <c r="HFJ293" s="579"/>
      <c r="HFK293" s="579"/>
      <c r="HFL293" s="579"/>
      <c r="HFM293" s="579"/>
      <c r="HFN293" s="579"/>
      <c r="HFO293" s="579"/>
      <c r="HFP293" s="579"/>
      <c r="HFQ293" s="579"/>
      <c r="HFR293" s="579"/>
      <c r="HFS293" s="579"/>
      <c r="HFT293" s="579"/>
      <c r="HFU293" s="579"/>
      <c r="HFV293" s="579"/>
      <c r="HFW293" s="579"/>
      <c r="HFX293" s="579"/>
      <c r="HFY293" s="579"/>
      <c r="HFZ293" s="579"/>
      <c r="HGA293" s="579"/>
      <c r="HGB293" s="579"/>
      <c r="HGC293" s="579"/>
      <c r="HGD293" s="579"/>
      <c r="HGE293" s="579"/>
      <c r="HGF293" s="579"/>
      <c r="HGG293" s="579"/>
      <c r="HGH293" s="579"/>
      <c r="HGI293" s="579"/>
      <c r="HGJ293" s="579"/>
      <c r="HGK293" s="579"/>
      <c r="HGL293" s="579"/>
      <c r="HGM293" s="579"/>
      <c r="HGN293" s="579"/>
      <c r="HGO293" s="579"/>
      <c r="HGP293" s="579"/>
      <c r="HGQ293" s="579"/>
      <c r="HGR293" s="579"/>
      <c r="HGS293" s="579"/>
      <c r="HGT293" s="579"/>
      <c r="HGU293" s="579"/>
      <c r="HGV293" s="579"/>
      <c r="HGW293" s="579"/>
      <c r="HGX293" s="579"/>
      <c r="HGY293" s="579"/>
      <c r="HGZ293" s="579"/>
      <c r="HHA293" s="579"/>
      <c r="HHB293" s="579"/>
      <c r="HHC293" s="579"/>
      <c r="HHD293" s="579"/>
      <c r="HHE293" s="579"/>
      <c r="HHF293" s="579"/>
      <c r="HHG293" s="579"/>
      <c r="HHH293" s="579"/>
      <c r="HHI293" s="579"/>
      <c r="HHJ293" s="579"/>
      <c r="HHK293" s="579"/>
      <c r="HHL293" s="579"/>
      <c r="HHM293" s="579"/>
      <c r="HHN293" s="579"/>
      <c r="HHO293" s="579"/>
      <c r="HHP293" s="579"/>
      <c r="HHQ293" s="579"/>
      <c r="HHR293" s="579"/>
      <c r="HHS293" s="579"/>
      <c r="HHT293" s="579"/>
      <c r="HHU293" s="579"/>
      <c r="HHV293" s="579"/>
      <c r="HHW293" s="579"/>
      <c r="HHX293" s="579"/>
      <c r="HHY293" s="579"/>
      <c r="HHZ293" s="579"/>
      <c r="HIA293" s="579"/>
      <c r="HIB293" s="579"/>
      <c r="HIC293" s="579"/>
      <c r="HID293" s="579"/>
      <c r="HIE293" s="579"/>
      <c r="HIF293" s="579"/>
      <c r="HIG293" s="579"/>
      <c r="HIH293" s="579"/>
      <c r="HII293" s="579"/>
      <c r="HIJ293" s="579"/>
      <c r="HIK293" s="579"/>
      <c r="HIL293" s="579"/>
      <c r="HIM293" s="579"/>
      <c r="HIN293" s="579"/>
      <c r="HIO293" s="579"/>
      <c r="HIP293" s="579"/>
      <c r="HIQ293" s="579"/>
      <c r="HIR293" s="579"/>
      <c r="HIS293" s="579"/>
      <c r="HIT293" s="579"/>
      <c r="HIU293" s="579"/>
      <c r="HIV293" s="579"/>
      <c r="HIW293" s="579"/>
      <c r="HIX293" s="579"/>
      <c r="HIY293" s="579"/>
      <c r="HIZ293" s="579"/>
      <c r="HJA293" s="579"/>
      <c r="HJB293" s="579"/>
      <c r="HJC293" s="579"/>
      <c r="HJD293" s="579"/>
      <c r="HJE293" s="579"/>
      <c r="HJF293" s="579"/>
      <c r="HJG293" s="579"/>
      <c r="HJH293" s="579"/>
      <c r="HJI293" s="579"/>
      <c r="HJJ293" s="579"/>
      <c r="HJK293" s="579"/>
      <c r="HJL293" s="579"/>
      <c r="HJM293" s="579"/>
      <c r="HJN293" s="579"/>
      <c r="HJO293" s="579"/>
      <c r="HJP293" s="579"/>
      <c r="HJQ293" s="579"/>
      <c r="HJR293" s="579"/>
      <c r="HJS293" s="579"/>
      <c r="HJT293" s="579"/>
      <c r="HJU293" s="579"/>
      <c r="HJV293" s="579"/>
      <c r="HJW293" s="579"/>
      <c r="HJX293" s="579"/>
      <c r="HJY293" s="579"/>
      <c r="HJZ293" s="579"/>
      <c r="HKA293" s="579"/>
      <c r="HKB293" s="579"/>
      <c r="HKC293" s="579"/>
      <c r="HKD293" s="579"/>
      <c r="HKE293" s="579"/>
      <c r="HKF293" s="579"/>
      <c r="HKG293" s="579"/>
      <c r="HKH293" s="579"/>
      <c r="HKI293" s="579"/>
      <c r="HKJ293" s="579"/>
      <c r="HKK293" s="579"/>
      <c r="HKL293" s="579"/>
      <c r="HKM293" s="579"/>
      <c r="HKN293" s="579"/>
      <c r="HKO293" s="579"/>
      <c r="HKP293" s="579"/>
      <c r="HKQ293" s="579"/>
      <c r="HKR293" s="579"/>
      <c r="HKS293" s="579"/>
      <c r="HKT293" s="579"/>
      <c r="HKU293" s="579"/>
      <c r="HKV293" s="579"/>
      <c r="HKW293" s="579"/>
      <c r="HKX293" s="579"/>
      <c r="HKY293" s="579"/>
      <c r="HKZ293" s="579"/>
      <c r="HLA293" s="579"/>
      <c r="HLB293" s="579"/>
      <c r="HLC293" s="579"/>
      <c r="HLD293" s="579"/>
      <c r="HLE293" s="579"/>
      <c r="HLF293" s="579"/>
      <c r="HLG293" s="579"/>
      <c r="HLH293" s="579"/>
      <c r="HLI293" s="579"/>
      <c r="HLJ293" s="579"/>
      <c r="HLK293" s="579"/>
      <c r="HLL293" s="579"/>
      <c r="HLM293" s="579"/>
      <c r="HLN293" s="579"/>
      <c r="HLO293" s="579"/>
      <c r="HLP293" s="579"/>
      <c r="HLQ293" s="579"/>
      <c r="HLR293" s="579"/>
      <c r="HLS293" s="579"/>
      <c r="HLT293" s="579"/>
      <c r="HLU293" s="579"/>
      <c r="HLV293" s="579"/>
      <c r="HLW293" s="579"/>
      <c r="HLX293" s="579"/>
      <c r="HLY293" s="579"/>
      <c r="HLZ293" s="579"/>
      <c r="HMA293" s="579"/>
      <c r="HMB293" s="579"/>
      <c r="HMC293" s="579"/>
      <c r="HMD293" s="579"/>
      <c r="HME293" s="579"/>
      <c r="HMF293" s="579"/>
      <c r="HMG293" s="579"/>
      <c r="HMH293" s="579"/>
      <c r="HMI293" s="579"/>
      <c r="HMJ293" s="579"/>
      <c r="HMK293" s="579"/>
      <c r="HML293" s="579"/>
      <c r="HMM293" s="579"/>
      <c r="HMN293" s="579"/>
      <c r="HMO293" s="579"/>
      <c r="HMP293" s="579"/>
      <c r="HMQ293" s="579"/>
      <c r="HMR293" s="579"/>
      <c r="HMS293" s="579"/>
      <c r="HMT293" s="579"/>
      <c r="HMU293" s="579"/>
      <c r="HMV293" s="579"/>
      <c r="HMW293" s="579"/>
      <c r="HMX293" s="579"/>
      <c r="HMY293" s="579"/>
      <c r="HMZ293" s="579"/>
      <c r="HNA293" s="579"/>
      <c r="HNB293" s="579"/>
      <c r="HNC293" s="579"/>
      <c r="HND293" s="579"/>
      <c r="HNE293" s="579"/>
      <c r="HNF293" s="579"/>
      <c r="HNG293" s="579"/>
      <c r="HNH293" s="579"/>
      <c r="HNI293" s="579"/>
      <c r="HNJ293" s="579"/>
      <c r="HNK293" s="579"/>
      <c r="HNL293" s="579"/>
      <c r="HNM293" s="579"/>
      <c r="HNN293" s="579"/>
      <c r="HNO293" s="579"/>
      <c r="HNP293" s="579"/>
      <c r="HNQ293" s="579"/>
      <c r="HNR293" s="579"/>
      <c r="HNS293" s="579"/>
      <c r="HNT293" s="579"/>
      <c r="HNU293" s="579"/>
      <c r="HNV293" s="579"/>
      <c r="HNW293" s="579"/>
      <c r="HNX293" s="579"/>
      <c r="HNY293" s="579"/>
      <c r="HNZ293" s="579"/>
      <c r="HOA293" s="579"/>
      <c r="HOB293" s="579"/>
      <c r="HOC293" s="579"/>
      <c r="HOD293" s="579"/>
      <c r="HOE293" s="579"/>
      <c r="HOF293" s="579"/>
      <c r="HOG293" s="579"/>
      <c r="HOH293" s="579"/>
      <c r="HOI293" s="579"/>
      <c r="HOJ293" s="579"/>
      <c r="HOK293" s="579"/>
      <c r="HOL293" s="579"/>
      <c r="HOM293" s="579"/>
      <c r="HON293" s="579"/>
      <c r="HOO293" s="579"/>
      <c r="HOP293" s="579"/>
      <c r="HOQ293" s="579"/>
      <c r="HOR293" s="579"/>
      <c r="HOS293" s="579"/>
      <c r="HOT293" s="579"/>
      <c r="HOU293" s="579"/>
      <c r="HOV293" s="579"/>
      <c r="HOW293" s="579"/>
      <c r="HOX293" s="579"/>
      <c r="HOY293" s="579"/>
      <c r="HOZ293" s="579"/>
      <c r="HPA293" s="579"/>
      <c r="HPB293" s="579"/>
      <c r="HPC293" s="579"/>
      <c r="HPD293" s="579"/>
      <c r="HPE293" s="579"/>
      <c r="HPF293" s="579"/>
      <c r="HPG293" s="579"/>
      <c r="HPH293" s="579"/>
      <c r="HPI293" s="579"/>
      <c r="HPJ293" s="579"/>
      <c r="HPK293" s="579"/>
      <c r="HPL293" s="579"/>
      <c r="HPM293" s="579"/>
      <c r="HPN293" s="579"/>
      <c r="HPO293" s="579"/>
      <c r="HPP293" s="579"/>
      <c r="HPQ293" s="579"/>
      <c r="HPR293" s="579"/>
      <c r="HPS293" s="579"/>
      <c r="HPT293" s="579"/>
      <c r="HPU293" s="579"/>
      <c r="HPV293" s="579"/>
      <c r="HPW293" s="579"/>
      <c r="HPX293" s="579"/>
      <c r="HPY293" s="579"/>
      <c r="HPZ293" s="579"/>
      <c r="HQA293" s="579"/>
      <c r="HQB293" s="579"/>
      <c r="HQC293" s="579"/>
      <c r="HQD293" s="579"/>
      <c r="HQE293" s="579"/>
      <c r="HQF293" s="579"/>
      <c r="HQG293" s="579"/>
      <c r="HQH293" s="579"/>
      <c r="HQI293" s="579"/>
      <c r="HQJ293" s="579"/>
      <c r="HQK293" s="579"/>
      <c r="HQL293" s="579"/>
      <c r="HQM293" s="579"/>
      <c r="HQN293" s="579"/>
      <c r="HQO293" s="579"/>
      <c r="HQP293" s="579"/>
      <c r="HQQ293" s="579"/>
      <c r="HQR293" s="579"/>
      <c r="HQS293" s="579"/>
      <c r="HQT293" s="579"/>
      <c r="HQU293" s="579"/>
      <c r="HQV293" s="579"/>
      <c r="HQW293" s="579"/>
      <c r="HQX293" s="579"/>
      <c r="HQY293" s="579"/>
      <c r="HQZ293" s="579"/>
      <c r="HRA293" s="579"/>
      <c r="HRB293" s="579"/>
      <c r="HRC293" s="579"/>
      <c r="HRD293" s="579"/>
      <c r="HRE293" s="579"/>
      <c r="HRF293" s="579"/>
      <c r="HRG293" s="579"/>
      <c r="HRH293" s="579"/>
      <c r="HRI293" s="579"/>
      <c r="HRJ293" s="579"/>
      <c r="HRK293" s="579"/>
      <c r="HRL293" s="579"/>
      <c r="HRM293" s="579"/>
      <c r="HRN293" s="579"/>
      <c r="HRO293" s="579"/>
      <c r="HRP293" s="579"/>
      <c r="HRQ293" s="579"/>
      <c r="HRR293" s="579"/>
      <c r="HRS293" s="579"/>
      <c r="HRT293" s="579"/>
      <c r="HRU293" s="579"/>
      <c r="HRV293" s="579"/>
      <c r="HRW293" s="579"/>
      <c r="HRX293" s="579"/>
      <c r="HRY293" s="579"/>
      <c r="HRZ293" s="579"/>
      <c r="HSA293" s="579"/>
      <c r="HSB293" s="579"/>
      <c r="HSC293" s="579"/>
      <c r="HSD293" s="579"/>
      <c r="HSE293" s="579"/>
      <c r="HSF293" s="579"/>
      <c r="HSG293" s="579"/>
      <c r="HSH293" s="579"/>
      <c r="HSI293" s="579"/>
      <c r="HSJ293" s="579"/>
      <c r="HSK293" s="579"/>
      <c r="HSL293" s="579"/>
      <c r="HSM293" s="579"/>
      <c r="HSN293" s="579"/>
      <c r="HSO293" s="579"/>
      <c r="HSP293" s="579"/>
      <c r="HSQ293" s="579"/>
      <c r="HSR293" s="579"/>
      <c r="HSS293" s="579"/>
      <c r="HST293" s="579"/>
      <c r="HSU293" s="579"/>
      <c r="HSV293" s="579"/>
      <c r="HSW293" s="579"/>
      <c r="HSX293" s="579"/>
      <c r="HSY293" s="579"/>
      <c r="HSZ293" s="579"/>
      <c r="HTA293" s="579"/>
      <c r="HTB293" s="579"/>
      <c r="HTC293" s="579"/>
      <c r="HTD293" s="579"/>
      <c r="HTE293" s="579"/>
      <c r="HTF293" s="579"/>
      <c r="HTG293" s="579"/>
      <c r="HTH293" s="579"/>
      <c r="HTI293" s="579"/>
      <c r="HTJ293" s="579"/>
      <c r="HTK293" s="579"/>
      <c r="HTL293" s="579"/>
      <c r="HTM293" s="579"/>
      <c r="HTN293" s="579"/>
      <c r="HTO293" s="579"/>
      <c r="HTP293" s="579"/>
      <c r="HTQ293" s="579"/>
      <c r="HTR293" s="579"/>
      <c r="HTS293" s="579"/>
      <c r="HTT293" s="579"/>
      <c r="HTU293" s="579"/>
      <c r="HTV293" s="579"/>
      <c r="HTW293" s="579"/>
      <c r="HTX293" s="579"/>
      <c r="HTY293" s="579"/>
      <c r="HTZ293" s="579"/>
      <c r="HUA293" s="579"/>
      <c r="HUB293" s="579"/>
      <c r="HUC293" s="579"/>
      <c r="HUD293" s="579"/>
      <c r="HUE293" s="579"/>
      <c r="HUF293" s="579"/>
      <c r="HUG293" s="579"/>
      <c r="HUH293" s="579"/>
      <c r="HUI293" s="579"/>
      <c r="HUJ293" s="579"/>
      <c r="HUK293" s="579"/>
      <c r="HUL293" s="579"/>
      <c r="HUM293" s="579"/>
      <c r="HUN293" s="579"/>
      <c r="HUO293" s="579"/>
      <c r="HUP293" s="579"/>
      <c r="HUQ293" s="579"/>
      <c r="HUR293" s="579"/>
      <c r="HUS293" s="579"/>
      <c r="HUT293" s="579"/>
      <c r="HUU293" s="579"/>
      <c r="HUV293" s="579"/>
      <c r="HUW293" s="579"/>
      <c r="HUX293" s="579"/>
      <c r="HUY293" s="579"/>
      <c r="HUZ293" s="579"/>
      <c r="HVA293" s="579"/>
      <c r="HVB293" s="579"/>
      <c r="HVC293" s="579"/>
      <c r="HVD293" s="579"/>
      <c r="HVE293" s="579"/>
      <c r="HVF293" s="579"/>
      <c r="HVG293" s="579"/>
      <c r="HVH293" s="579"/>
      <c r="HVI293" s="579"/>
      <c r="HVJ293" s="579"/>
      <c r="HVK293" s="579"/>
      <c r="HVL293" s="579"/>
      <c r="HVM293" s="579"/>
      <c r="HVN293" s="579"/>
      <c r="HVO293" s="579"/>
      <c r="HVP293" s="579"/>
      <c r="HVQ293" s="579"/>
      <c r="HVR293" s="579"/>
      <c r="HVS293" s="579"/>
      <c r="HVT293" s="579"/>
      <c r="HVU293" s="579"/>
      <c r="HVV293" s="579"/>
      <c r="HVW293" s="579"/>
      <c r="HVX293" s="579"/>
      <c r="HVY293" s="579"/>
      <c r="HVZ293" s="579"/>
      <c r="HWA293" s="579"/>
      <c r="HWB293" s="579"/>
      <c r="HWC293" s="579"/>
      <c r="HWD293" s="579"/>
      <c r="HWE293" s="579"/>
      <c r="HWF293" s="579"/>
      <c r="HWG293" s="579"/>
      <c r="HWH293" s="579"/>
      <c r="HWI293" s="579"/>
      <c r="HWJ293" s="579"/>
      <c r="HWK293" s="579"/>
      <c r="HWL293" s="579"/>
      <c r="HWM293" s="579"/>
      <c r="HWN293" s="579"/>
      <c r="HWO293" s="579"/>
      <c r="HWP293" s="579"/>
      <c r="HWQ293" s="579"/>
      <c r="HWR293" s="579"/>
      <c r="HWS293" s="579"/>
      <c r="HWT293" s="579"/>
      <c r="HWU293" s="579"/>
      <c r="HWV293" s="579"/>
      <c r="HWW293" s="579"/>
      <c r="HWX293" s="579"/>
      <c r="HWY293" s="579"/>
      <c r="HWZ293" s="579"/>
      <c r="HXA293" s="579"/>
      <c r="HXB293" s="579"/>
      <c r="HXC293" s="579"/>
      <c r="HXD293" s="579"/>
      <c r="HXE293" s="579"/>
      <c r="HXF293" s="579"/>
      <c r="HXG293" s="579"/>
      <c r="HXH293" s="579"/>
      <c r="HXI293" s="579"/>
      <c r="HXJ293" s="579"/>
      <c r="HXK293" s="579"/>
      <c r="HXL293" s="579"/>
      <c r="HXM293" s="579"/>
      <c r="HXN293" s="579"/>
      <c r="HXO293" s="579"/>
      <c r="HXP293" s="579"/>
      <c r="HXQ293" s="579"/>
      <c r="HXR293" s="579"/>
      <c r="HXS293" s="579"/>
      <c r="HXT293" s="579"/>
      <c r="HXU293" s="579"/>
      <c r="HXV293" s="579"/>
      <c r="HXW293" s="579"/>
      <c r="HXX293" s="579"/>
      <c r="HXY293" s="579"/>
      <c r="HXZ293" s="579"/>
      <c r="HYA293" s="579"/>
      <c r="HYB293" s="579"/>
      <c r="HYC293" s="579"/>
      <c r="HYD293" s="579"/>
      <c r="HYE293" s="579"/>
      <c r="HYF293" s="579"/>
      <c r="HYG293" s="579"/>
      <c r="HYH293" s="579"/>
      <c r="HYI293" s="579"/>
      <c r="HYJ293" s="579"/>
      <c r="HYK293" s="579"/>
      <c r="HYL293" s="579"/>
      <c r="HYM293" s="579"/>
      <c r="HYN293" s="579"/>
      <c r="HYO293" s="579"/>
      <c r="HYP293" s="579"/>
      <c r="HYQ293" s="579"/>
      <c r="HYR293" s="579"/>
      <c r="HYS293" s="579"/>
      <c r="HYT293" s="579"/>
      <c r="HYU293" s="579"/>
      <c r="HYV293" s="579"/>
      <c r="HYW293" s="579"/>
      <c r="HYX293" s="579"/>
      <c r="HYY293" s="579"/>
      <c r="HYZ293" s="579"/>
      <c r="HZA293" s="579"/>
      <c r="HZB293" s="579"/>
      <c r="HZC293" s="579"/>
      <c r="HZD293" s="579"/>
      <c r="HZE293" s="579"/>
      <c r="HZF293" s="579"/>
      <c r="HZG293" s="579"/>
      <c r="HZH293" s="579"/>
      <c r="HZI293" s="579"/>
      <c r="HZJ293" s="579"/>
      <c r="HZK293" s="579"/>
      <c r="HZL293" s="579"/>
      <c r="HZM293" s="579"/>
      <c r="HZN293" s="579"/>
      <c r="HZO293" s="579"/>
      <c r="HZP293" s="579"/>
      <c r="HZQ293" s="579"/>
      <c r="HZR293" s="579"/>
      <c r="HZS293" s="579"/>
      <c r="HZT293" s="579"/>
      <c r="HZU293" s="579"/>
      <c r="HZV293" s="579"/>
      <c r="HZW293" s="579"/>
      <c r="HZX293" s="579"/>
      <c r="HZY293" s="579"/>
      <c r="HZZ293" s="579"/>
      <c r="IAA293" s="579"/>
      <c r="IAB293" s="579"/>
      <c r="IAC293" s="579"/>
      <c r="IAD293" s="579"/>
      <c r="IAE293" s="579"/>
      <c r="IAF293" s="579"/>
      <c r="IAG293" s="579"/>
      <c r="IAH293" s="579"/>
      <c r="IAI293" s="579"/>
      <c r="IAJ293" s="579"/>
      <c r="IAK293" s="579"/>
      <c r="IAL293" s="579"/>
      <c r="IAM293" s="579"/>
      <c r="IAN293" s="579"/>
      <c r="IAO293" s="579"/>
      <c r="IAP293" s="579"/>
      <c r="IAQ293" s="579"/>
      <c r="IAR293" s="579"/>
      <c r="IAS293" s="579"/>
      <c r="IAT293" s="579"/>
      <c r="IAU293" s="579"/>
      <c r="IAV293" s="579"/>
      <c r="IAW293" s="579"/>
      <c r="IAX293" s="579"/>
      <c r="IAY293" s="579"/>
      <c r="IAZ293" s="579"/>
      <c r="IBA293" s="579"/>
      <c r="IBB293" s="579"/>
      <c r="IBC293" s="579"/>
      <c r="IBD293" s="579"/>
      <c r="IBE293" s="579"/>
      <c r="IBF293" s="579"/>
      <c r="IBG293" s="579"/>
      <c r="IBH293" s="579"/>
      <c r="IBI293" s="579"/>
      <c r="IBJ293" s="579"/>
      <c r="IBK293" s="579"/>
      <c r="IBL293" s="579"/>
      <c r="IBM293" s="579"/>
      <c r="IBN293" s="579"/>
      <c r="IBO293" s="579"/>
      <c r="IBP293" s="579"/>
      <c r="IBQ293" s="579"/>
      <c r="IBR293" s="579"/>
      <c r="IBS293" s="579"/>
      <c r="IBT293" s="579"/>
      <c r="IBU293" s="579"/>
      <c r="IBV293" s="579"/>
      <c r="IBW293" s="579"/>
      <c r="IBX293" s="579"/>
      <c r="IBY293" s="579"/>
      <c r="IBZ293" s="579"/>
      <c r="ICA293" s="579"/>
      <c r="ICB293" s="579"/>
      <c r="ICC293" s="579"/>
      <c r="ICD293" s="579"/>
      <c r="ICE293" s="579"/>
      <c r="ICF293" s="579"/>
      <c r="ICG293" s="579"/>
      <c r="ICH293" s="579"/>
      <c r="ICI293" s="579"/>
      <c r="ICJ293" s="579"/>
      <c r="ICK293" s="579"/>
      <c r="ICL293" s="579"/>
      <c r="ICM293" s="579"/>
      <c r="ICN293" s="579"/>
      <c r="ICO293" s="579"/>
      <c r="ICP293" s="579"/>
      <c r="ICQ293" s="579"/>
      <c r="ICR293" s="579"/>
      <c r="ICS293" s="579"/>
      <c r="ICT293" s="579"/>
      <c r="ICU293" s="579"/>
      <c r="ICV293" s="579"/>
      <c r="ICW293" s="579"/>
      <c r="ICX293" s="579"/>
      <c r="ICY293" s="579"/>
      <c r="ICZ293" s="579"/>
      <c r="IDA293" s="579"/>
      <c r="IDB293" s="579"/>
      <c r="IDC293" s="579"/>
      <c r="IDD293" s="579"/>
      <c r="IDE293" s="579"/>
      <c r="IDF293" s="579"/>
      <c r="IDG293" s="579"/>
      <c r="IDH293" s="579"/>
      <c r="IDI293" s="579"/>
      <c r="IDJ293" s="579"/>
      <c r="IDK293" s="579"/>
      <c r="IDL293" s="579"/>
      <c r="IDM293" s="579"/>
      <c r="IDN293" s="579"/>
      <c r="IDO293" s="579"/>
      <c r="IDP293" s="579"/>
      <c r="IDQ293" s="579"/>
      <c r="IDR293" s="579"/>
      <c r="IDS293" s="579"/>
      <c r="IDT293" s="579"/>
      <c r="IDU293" s="579"/>
      <c r="IDV293" s="579"/>
      <c r="IDW293" s="579"/>
      <c r="IDX293" s="579"/>
      <c r="IDY293" s="579"/>
      <c r="IDZ293" s="579"/>
      <c r="IEA293" s="579"/>
      <c r="IEB293" s="579"/>
      <c r="IEC293" s="579"/>
      <c r="IED293" s="579"/>
      <c r="IEE293" s="579"/>
      <c r="IEF293" s="579"/>
      <c r="IEG293" s="579"/>
      <c r="IEH293" s="579"/>
      <c r="IEI293" s="579"/>
      <c r="IEJ293" s="579"/>
      <c r="IEK293" s="579"/>
      <c r="IEL293" s="579"/>
      <c r="IEM293" s="579"/>
      <c r="IEN293" s="579"/>
      <c r="IEO293" s="579"/>
      <c r="IEP293" s="579"/>
      <c r="IEQ293" s="579"/>
      <c r="IER293" s="579"/>
      <c r="IES293" s="579"/>
      <c r="IET293" s="579"/>
      <c r="IEU293" s="579"/>
      <c r="IEV293" s="579"/>
      <c r="IEW293" s="579"/>
      <c r="IEX293" s="579"/>
      <c r="IEY293" s="579"/>
      <c r="IEZ293" s="579"/>
      <c r="IFA293" s="579"/>
      <c r="IFB293" s="579"/>
      <c r="IFC293" s="579"/>
      <c r="IFD293" s="579"/>
      <c r="IFE293" s="579"/>
      <c r="IFF293" s="579"/>
      <c r="IFG293" s="579"/>
      <c r="IFH293" s="579"/>
      <c r="IFI293" s="579"/>
      <c r="IFJ293" s="579"/>
      <c r="IFK293" s="579"/>
      <c r="IFL293" s="579"/>
      <c r="IFM293" s="579"/>
      <c r="IFN293" s="579"/>
      <c r="IFO293" s="579"/>
      <c r="IFP293" s="579"/>
      <c r="IFQ293" s="579"/>
      <c r="IFR293" s="579"/>
      <c r="IFS293" s="579"/>
      <c r="IFT293" s="579"/>
      <c r="IFU293" s="579"/>
      <c r="IFV293" s="579"/>
      <c r="IFW293" s="579"/>
      <c r="IFX293" s="579"/>
      <c r="IFY293" s="579"/>
      <c r="IFZ293" s="579"/>
      <c r="IGA293" s="579"/>
      <c r="IGB293" s="579"/>
      <c r="IGC293" s="579"/>
      <c r="IGD293" s="579"/>
      <c r="IGE293" s="579"/>
      <c r="IGF293" s="579"/>
      <c r="IGG293" s="579"/>
      <c r="IGH293" s="579"/>
      <c r="IGI293" s="579"/>
      <c r="IGJ293" s="579"/>
      <c r="IGK293" s="579"/>
      <c r="IGL293" s="579"/>
      <c r="IGM293" s="579"/>
      <c r="IGN293" s="579"/>
      <c r="IGO293" s="579"/>
      <c r="IGP293" s="579"/>
      <c r="IGQ293" s="579"/>
      <c r="IGR293" s="579"/>
      <c r="IGS293" s="579"/>
      <c r="IGT293" s="579"/>
      <c r="IGU293" s="579"/>
      <c r="IGV293" s="579"/>
      <c r="IGW293" s="579"/>
      <c r="IGX293" s="579"/>
      <c r="IGY293" s="579"/>
      <c r="IGZ293" s="579"/>
      <c r="IHA293" s="579"/>
      <c r="IHB293" s="579"/>
      <c r="IHC293" s="579"/>
      <c r="IHD293" s="579"/>
      <c r="IHE293" s="579"/>
      <c r="IHF293" s="579"/>
      <c r="IHG293" s="579"/>
      <c r="IHH293" s="579"/>
      <c r="IHI293" s="579"/>
      <c r="IHJ293" s="579"/>
      <c r="IHK293" s="579"/>
      <c r="IHL293" s="579"/>
      <c r="IHM293" s="579"/>
      <c r="IHN293" s="579"/>
      <c r="IHO293" s="579"/>
      <c r="IHP293" s="579"/>
      <c r="IHQ293" s="579"/>
      <c r="IHR293" s="579"/>
      <c r="IHS293" s="579"/>
      <c r="IHT293" s="579"/>
      <c r="IHU293" s="579"/>
      <c r="IHV293" s="579"/>
      <c r="IHW293" s="579"/>
      <c r="IHX293" s="579"/>
      <c r="IHY293" s="579"/>
      <c r="IHZ293" s="579"/>
      <c r="IIA293" s="579"/>
      <c r="IIB293" s="579"/>
      <c r="IIC293" s="579"/>
      <c r="IID293" s="579"/>
      <c r="IIE293" s="579"/>
      <c r="IIF293" s="579"/>
      <c r="IIG293" s="579"/>
      <c r="IIH293" s="579"/>
      <c r="III293" s="579"/>
      <c r="IIJ293" s="579"/>
      <c r="IIK293" s="579"/>
      <c r="IIL293" s="579"/>
      <c r="IIM293" s="579"/>
      <c r="IIN293" s="579"/>
      <c r="IIO293" s="579"/>
      <c r="IIP293" s="579"/>
      <c r="IIQ293" s="579"/>
      <c r="IIR293" s="579"/>
      <c r="IIS293" s="579"/>
      <c r="IIT293" s="579"/>
      <c r="IIU293" s="579"/>
      <c r="IIV293" s="579"/>
      <c r="IIW293" s="579"/>
      <c r="IIX293" s="579"/>
      <c r="IIY293" s="579"/>
      <c r="IIZ293" s="579"/>
      <c r="IJA293" s="579"/>
      <c r="IJB293" s="579"/>
      <c r="IJC293" s="579"/>
      <c r="IJD293" s="579"/>
      <c r="IJE293" s="579"/>
      <c r="IJF293" s="579"/>
      <c r="IJG293" s="579"/>
      <c r="IJH293" s="579"/>
      <c r="IJI293" s="579"/>
      <c r="IJJ293" s="579"/>
      <c r="IJK293" s="579"/>
      <c r="IJL293" s="579"/>
      <c r="IJM293" s="579"/>
      <c r="IJN293" s="579"/>
      <c r="IJO293" s="579"/>
      <c r="IJP293" s="579"/>
      <c r="IJQ293" s="579"/>
      <c r="IJR293" s="579"/>
      <c r="IJS293" s="579"/>
      <c r="IJT293" s="579"/>
      <c r="IJU293" s="579"/>
      <c r="IJV293" s="579"/>
      <c r="IJW293" s="579"/>
      <c r="IJX293" s="579"/>
      <c r="IJY293" s="579"/>
      <c r="IJZ293" s="579"/>
      <c r="IKA293" s="579"/>
      <c r="IKB293" s="579"/>
      <c r="IKC293" s="579"/>
      <c r="IKD293" s="579"/>
      <c r="IKE293" s="579"/>
      <c r="IKF293" s="579"/>
      <c r="IKG293" s="579"/>
      <c r="IKH293" s="579"/>
      <c r="IKI293" s="579"/>
      <c r="IKJ293" s="579"/>
      <c r="IKK293" s="579"/>
      <c r="IKL293" s="579"/>
      <c r="IKM293" s="579"/>
      <c r="IKN293" s="579"/>
      <c r="IKO293" s="579"/>
      <c r="IKP293" s="579"/>
      <c r="IKQ293" s="579"/>
      <c r="IKR293" s="579"/>
      <c r="IKS293" s="579"/>
      <c r="IKT293" s="579"/>
      <c r="IKU293" s="579"/>
      <c r="IKV293" s="579"/>
      <c r="IKW293" s="579"/>
      <c r="IKX293" s="579"/>
      <c r="IKY293" s="579"/>
      <c r="IKZ293" s="579"/>
      <c r="ILA293" s="579"/>
      <c r="ILB293" s="579"/>
      <c r="ILC293" s="579"/>
      <c r="ILD293" s="579"/>
      <c r="ILE293" s="579"/>
      <c r="ILF293" s="579"/>
      <c r="ILG293" s="579"/>
      <c r="ILH293" s="579"/>
      <c r="ILI293" s="579"/>
      <c r="ILJ293" s="579"/>
      <c r="ILK293" s="579"/>
      <c r="ILL293" s="579"/>
      <c r="ILM293" s="579"/>
      <c r="ILN293" s="579"/>
      <c r="ILO293" s="579"/>
      <c r="ILP293" s="579"/>
      <c r="ILQ293" s="579"/>
      <c r="ILR293" s="579"/>
      <c r="ILS293" s="579"/>
      <c r="ILT293" s="579"/>
      <c r="ILU293" s="579"/>
      <c r="ILV293" s="579"/>
      <c r="ILW293" s="579"/>
      <c r="ILX293" s="579"/>
      <c r="ILY293" s="579"/>
      <c r="ILZ293" s="579"/>
      <c r="IMA293" s="579"/>
      <c r="IMB293" s="579"/>
      <c r="IMC293" s="579"/>
      <c r="IMD293" s="579"/>
      <c r="IME293" s="579"/>
      <c r="IMF293" s="579"/>
      <c r="IMG293" s="579"/>
      <c r="IMH293" s="579"/>
      <c r="IMI293" s="579"/>
      <c r="IMJ293" s="579"/>
      <c r="IMK293" s="579"/>
      <c r="IML293" s="579"/>
      <c r="IMM293" s="579"/>
      <c r="IMN293" s="579"/>
      <c r="IMO293" s="579"/>
      <c r="IMP293" s="579"/>
      <c r="IMQ293" s="579"/>
      <c r="IMR293" s="579"/>
      <c r="IMS293" s="579"/>
      <c r="IMT293" s="579"/>
      <c r="IMU293" s="579"/>
      <c r="IMV293" s="579"/>
      <c r="IMW293" s="579"/>
      <c r="IMX293" s="579"/>
      <c r="IMY293" s="579"/>
      <c r="IMZ293" s="579"/>
      <c r="INA293" s="579"/>
      <c r="INB293" s="579"/>
      <c r="INC293" s="579"/>
      <c r="IND293" s="579"/>
      <c r="INE293" s="579"/>
      <c r="INF293" s="579"/>
      <c r="ING293" s="579"/>
      <c r="INH293" s="579"/>
      <c r="INI293" s="579"/>
      <c r="INJ293" s="579"/>
      <c r="INK293" s="579"/>
      <c r="INL293" s="579"/>
      <c r="INM293" s="579"/>
      <c r="INN293" s="579"/>
      <c r="INO293" s="579"/>
      <c r="INP293" s="579"/>
      <c r="INQ293" s="579"/>
      <c r="INR293" s="579"/>
      <c r="INS293" s="579"/>
      <c r="INT293" s="579"/>
      <c r="INU293" s="579"/>
      <c r="INV293" s="579"/>
      <c r="INW293" s="579"/>
      <c r="INX293" s="579"/>
      <c r="INY293" s="579"/>
      <c r="INZ293" s="579"/>
      <c r="IOA293" s="579"/>
      <c r="IOB293" s="579"/>
      <c r="IOC293" s="579"/>
      <c r="IOD293" s="579"/>
      <c r="IOE293" s="579"/>
      <c r="IOF293" s="579"/>
      <c r="IOG293" s="579"/>
      <c r="IOH293" s="579"/>
      <c r="IOI293" s="579"/>
      <c r="IOJ293" s="579"/>
      <c r="IOK293" s="579"/>
      <c r="IOL293" s="579"/>
      <c r="IOM293" s="579"/>
      <c r="ION293" s="579"/>
      <c r="IOO293" s="579"/>
      <c r="IOP293" s="579"/>
      <c r="IOQ293" s="579"/>
      <c r="IOR293" s="579"/>
      <c r="IOS293" s="579"/>
      <c r="IOT293" s="579"/>
      <c r="IOU293" s="579"/>
      <c r="IOV293" s="579"/>
      <c r="IOW293" s="579"/>
      <c r="IOX293" s="579"/>
      <c r="IOY293" s="579"/>
      <c r="IOZ293" s="579"/>
      <c r="IPA293" s="579"/>
      <c r="IPB293" s="579"/>
      <c r="IPC293" s="579"/>
      <c r="IPD293" s="579"/>
      <c r="IPE293" s="579"/>
      <c r="IPF293" s="579"/>
      <c r="IPG293" s="579"/>
      <c r="IPH293" s="579"/>
      <c r="IPI293" s="579"/>
      <c r="IPJ293" s="579"/>
      <c r="IPK293" s="579"/>
      <c r="IPL293" s="579"/>
      <c r="IPM293" s="579"/>
      <c r="IPN293" s="579"/>
      <c r="IPO293" s="579"/>
      <c r="IPP293" s="579"/>
      <c r="IPQ293" s="579"/>
      <c r="IPR293" s="579"/>
      <c r="IPS293" s="579"/>
      <c r="IPT293" s="579"/>
      <c r="IPU293" s="579"/>
      <c r="IPV293" s="579"/>
      <c r="IPW293" s="579"/>
      <c r="IPX293" s="579"/>
      <c r="IPY293" s="579"/>
      <c r="IPZ293" s="579"/>
      <c r="IQA293" s="579"/>
      <c r="IQB293" s="579"/>
      <c r="IQC293" s="579"/>
      <c r="IQD293" s="579"/>
      <c r="IQE293" s="579"/>
      <c r="IQF293" s="579"/>
      <c r="IQG293" s="579"/>
      <c r="IQH293" s="579"/>
      <c r="IQI293" s="579"/>
      <c r="IQJ293" s="579"/>
      <c r="IQK293" s="579"/>
      <c r="IQL293" s="579"/>
      <c r="IQM293" s="579"/>
      <c r="IQN293" s="579"/>
      <c r="IQO293" s="579"/>
      <c r="IQP293" s="579"/>
      <c r="IQQ293" s="579"/>
      <c r="IQR293" s="579"/>
      <c r="IQS293" s="579"/>
      <c r="IQT293" s="579"/>
      <c r="IQU293" s="579"/>
      <c r="IQV293" s="579"/>
      <c r="IQW293" s="579"/>
      <c r="IQX293" s="579"/>
      <c r="IQY293" s="579"/>
      <c r="IQZ293" s="579"/>
      <c r="IRA293" s="579"/>
      <c r="IRB293" s="579"/>
      <c r="IRC293" s="579"/>
      <c r="IRD293" s="579"/>
      <c r="IRE293" s="579"/>
      <c r="IRF293" s="579"/>
      <c r="IRG293" s="579"/>
      <c r="IRH293" s="579"/>
      <c r="IRI293" s="579"/>
      <c r="IRJ293" s="579"/>
      <c r="IRK293" s="579"/>
      <c r="IRL293" s="579"/>
      <c r="IRM293" s="579"/>
      <c r="IRN293" s="579"/>
      <c r="IRO293" s="579"/>
      <c r="IRP293" s="579"/>
      <c r="IRQ293" s="579"/>
      <c r="IRR293" s="579"/>
      <c r="IRS293" s="579"/>
      <c r="IRT293" s="579"/>
      <c r="IRU293" s="579"/>
      <c r="IRV293" s="579"/>
      <c r="IRW293" s="579"/>
      <c r="IRX293" s="579"/>
      <c r="IRY293" s="579"/>
      <c r="IRZ293" s="579"/>
      <c r="ISA293" s="579"/>
      <c r="ISB293" s="579"/>
      <c r="ISC293" s="579"/>
      <c r="ISD293" s="579"/>
      <c r="ISE293" s="579"/>
      <c r="ISF293" s="579"/>
      <c r="ISG293" s="579"/>
      <c r="ISH293" s="579"/>
      <c r="ISI293" s="579"/>
      <c r="ISJ293" s="579"/>
      <c r="ISK293" s="579"/>
      <c r="ISL293" s="579"/>
      <c r="ISM293" s="579"/>
      <c r="ISN293" s="579"/>
      <c r="ISO293" s="579"/>
      <c r="ISP293" s="579"/>
      <c r="ISQ293" s="579"/>
      <c r="ISR293" s="579"/>
      <c r="ISS293" s="579"/>
      <c r="IST293" s="579"/>
      <c r="ISU293" s="579"/>
      <c r="ISV293" s="579"/>
      <c r="ISW293" s="579"/>
      <c r="ISX293" s="579"/>
      <c r="ISY293" s="579"/>
      <c r="ISZ293" s="579"/>
      <c r="ITA293" s="579"/>
      <c r="ITB293" s="579"/>
      <c r="ITC293" s="579"/>
      <c r="ITD293" s="579"/>
      <c r="ITE293" s="579"/>
      <c r="ITF293" s="579"/>
      <c r="ITG293" s="579"/>
      <c r="ITH293" s="579"/>
      <c r="ITI293" s="579"/>
      <c r="ITJ293" s="579"/>
      <c r="ITK293" s="579"/>
      <c r="ITL293" s="579"/>
      <c r="ITM293" s="579"/>
      <c r="ITN293" s="579"/>
      <c r="ITO293" s="579"/>
      <c r="ITP293" s="579"/>
      <c r="ITQ293" s="579"/>
      <c r="ITR293" s="579"/>
      <c r="ITS293" s="579"/>
      <c r="ITT293" s="579"/>
      <c r="ITU293" s="579"/>
      <c r="ITV293" s="579"/>
      <c r="ITW293" s="579"/>
      <c r="ITX293" s="579"/>
      <c r="ITY293" s="579"/>
      <c r="ITZ293" s="579"/>
      <c r="IUA293" s="579"/>
      <c r="IUB293" s="579"/>
      <c r="IUC293" s="579"/>
      <c r="IUD293" s="579"/>
      <c r="IUE293" s="579"/>
      <c r="IUF293" s="579"/>
      <c r="IUG293" s="579"/>
      <c r="IUH293" s="579"/>
      <c r="IUI293" s="579"/>
      <c r="IUJ293" s="579"/>
      <c r="IUK293" s="579"/>
      <c r="IUL293" s="579"/>
      <c r="IUM293" s="579"/>
      <c r="IUN293" s="579"/>
      <c r="IUO293" s="579"/>
      <c r="IUP293" s="579"/>
      <c r="IUQ293" s="579"/>
      <c r="IUR293" s="579"/>
      <c r="IUS293" s="579"/>
      <c r="IUT293" s="579"/>
      <c r="IUU293" s="579"/>
      <c r="IUV293" s="579"/>
      <c r="IUW293" s="579"/>
      <c r="IUX293" s="579"/>
      <c r="IUY293" s="579"/>
      <c r="IUZ293" s="579"/>
      <c r="IVA293" s="579"/>
      <c r="IVB293" s="579"/>
      <c r="IVC293" s="579"/>
      <c r="IVD293" s="579"/>
      <c r="IVE293" s="579"/>
      <c r="IVF293" s="579"/>
      <c r="IVG293" s="579"/>
      <c r="IVH293" s="579"/>
      <c r="IVI293" s="579"/>
      <c r="IVJ293" s="579"/>
      <c r="IVK293" s="579"/>
      <c r="IVL293" s="579"/>
      <c r="IVM293" s="579"/>
      <c r="IVN293" s="579"/>
      <c r="IVO293" s="579"/>
      <c r="IVP293" s="579"/>
      <c r="IVQ293" s="579"/>
      <c r="IVR293" s="579"/>
      <c r="IVS293" s="579"/>
      <c r="IVT293" s="579"/>
      <c r="IVU293" s="579"/>
      <c r="IVV293" s="579"/>
      <c r="IVW293" s="579"/>
      <c r="IVX293" s="579"/>
      <c r="IVY293" s="579"/>
      <c r="IVZ293" s="579"/>
      <c r="IWA293" s="579"/>
      <c r="IWB293" s="579"/>
      <c r="IWC293" s="579"/>
      <c r="IWD293" s="579"/>
      <c r="IWE293" s="579"/>
      <c r="IWF293" s="579"/>
      <c r="IWG293" s="579"/>
      <c r="IWH293" s="579"/>
      <c r="IWI293" s="579"/>
      <c r="IWJ293" s="579"/>
      <c r="IWK293" s="579"/>
      <c r="IWL293" s="579"/>
      <c r="IWM293" s="579"/>
      <c r="IWN293" s="579"/>
      <c r="IWO293" s="579"/>
      <c r="IWP293" s="579"/>
      <c r="IWQ293" s="579"/>
      <c r="IWR293" s="579"/>
      <c r="IWS293" s="579"/>
      <c r="IWT293" s="579"/>
      <c r="IWU293" s="579"/>
      <c r="IWV293" s="579"/>
      <c r="IWW293" s="579"/>
      <c r="IWX293" s="579"/>
      <c r="IWY293" s="579"/>
      <c r="IWZ293" s="579"/>
      <c r="IXA293" s="579"/>
      <c r="IXB293" s="579"/>
      <c r="IXC293" s="579"/>
      <c r="IXD293" s="579"/>
      <c r="IXE293" s="579"/>
      <c r="IXF293" s="579"/>
      <c r="IXG293" s="579"/>
      <c r="IXH293" s="579"/>
      <c r="IXI293" s="579"/>
      <c r="IXJ293" s="579"/>
      <c r="IXK293" s="579"/>
      <c r="IXL293" s="579"/>
      <c r="IXM293" s="579"/>
      <c r="IXN293" s="579"/>
      <c r="IXO293" s="579"/>
      <c r="IXP293" s="579"/>
      <c r="IXQ293" s="579"/>
      <c r="IXR293" s="579"/>
      <c r="IXS293" s="579"/>
      <c r="IXT293" s="579"/>
      <c r="IXU293" s="579"/>
      <c r="IXV293" s="579"/>
      <c r="IXW293" s="579"/>
      <c r="IXX293" s="579"/>
      <c r="IXY293" s="579"/>
      <c r="IXZ293" s="579"/>
      <c r="IYA293" s="579"/>
      <c r="IYB293" s="579"/>
      <c r="IYC293" s="579"/>
      <c r="IYD293" s="579"/>
      <c r="IYE293" s="579"/>
      <c r="IYF293" s="579"/>
      <c r="IYG293" s="579"/>
      <c r="IYH293" s="579"/>
      <c r="IYI293" s="579"/>
      <c r="IYJ293" s="579"/>
      <c r="IYK293" s="579"/>
      <c r="IYL293" s="579"/>
      <c r="IYM293" s="579"/>
      <c r="IYN293" s="579"/>
      <c r="IYO293" s="579"/>
      <c r="IYP293" s="579"/>
      <c r="IYQ293" s="579"/>
      <c r="IYR293" s="579"/>
      <c r="IYS293" s="579"/>
      <c r="IYT293" s="579"/>
      <c r="IYU293" s="579"/>
      <c r="IYV293" s="579"/>
      <c r="IYW293" s="579"/>
      <c r="IYX293" s="579"/>
      <c r="IYY293" s="579"/>
      <c r="IYZ293" s="579"/>
      <c r="IZA293" s="579"/>
      <c r="IZB293" s="579"/>
      <c r="IZC293" s="579"/>
      <c r="IZD293" s="579"/>
      <c r="IZE293" s="579"/>
      <c r="IZF293" s="579"/>
      <c r="IZG293" s="579"/>
      <c r="IZH293" s="579"/>
      <c r="IZI293" s="579"/>
      <c r="IZJ293" s="579"/>
      <c r="IZK293" s="579"/>
      <c r="IZL293" s="579"/>
      <c r="IZM293" s="579"/>
      <c r="IZN293" s="579"/>
      <c r="IZO293" s="579"/>
      <c r="IZP293" s="579"/>
      <c r="IZQ293" s="579"/>
      <c r="IZR293" s="579"/>
      <c r="IZS293" s="579"/>
      <c r="IZT293" s="579"/>
      <c r="IZU293" s="579"/>
      <c r="IZV293" s="579"/>
      <c r="IZW293" s="579"/>
      <c r="IZX293" s="579"/>
      <c r="IZY293" s="579"/>
      <c r="IZZ293" s="579"/>
      <c r="JAA293" s="579"/>
      <c r="JAB293" s="579"/>
      <c r="JAC293" s="579"/>
      <c r="JAD293" s="579"/>
      <c r="JAE293" s="579"/>
      <c r="JAF293" s="579"/>
      <c r="JAG293" s="579"/>
      <c r="JAH293" s="579"/>
      <c r="JAI293" s="579"/>
      <c r="JAJ293" s="579"/>
      <c r="JAK293" s="579"/>
      <c r="JAL293" s="579"/>
      <c r="JAM293" s="579"/>
      <c r="JAN293" s="579"/>
      <c r="JAO293" s="579"/>
      <c r="JAP293" s="579"/>
      <c r="JAQ293" s="579"/>
      <c r="JAR293" s="579"/>
      <c r="JAS293" s="579"/>
      <c r="JAT293" s="579"/>
      <c r="JAU293" s="579"/>
      <c r="JAV293" s="579"/>
      <c r="JAW293" s="579"/>
      <c r="JAX293" s="579"/>
      <c r="JAY293" s="579"/>
      <c r="JAZ293" s="579"/>
      <c r="JBA293" s="579"/>
      <c r="JBB293" s="579"/>
      <c r="JBC293" s="579"/>
      <c r="JBD293" s="579"/>
      <c r="JBE293" s="579"/>
      <c r="JBF293" s="579"/>
      <c r="JBG293" s="579"/>
      <c r="JBH293" s="579"/>
      <c r="JBI293" s="579"/>
      <c r="JBJ293" s="579"/>
      <c r="JBK293" s="579"/>
      <c r="JBL293" s="579"/>
      <c r="JBM293" s="579"/>
      <c r="JBN293" s="579"/>
      <c r="JBO293" s="579"/>
      <c r="JBP293" s="579"/>
      <c r="JBQ293" s="579"/>
      <c r="JBR293" s="579"/>
      <c r="JBS293" s="579"/>
      <c r="JBT293" s="579"/>
      <c r="JBU293" s="579"/>
      <c r="JBV293" s="579"/>
      <c r="JBW293" s="579"/>
      <c r="JBX293" s="579"/>
      <c r="JBY293" s="579"/>
      <c r="JBZ293" s="579"/>
      <c r="JCA293" s="579"/>
      <c r="JCB293" s="579"/>
      <c r="JCC293" s="579"/>
      <c r="JCD293" s="579"/>
      <c r="JCE293" s="579"/>
      <c r="JCF293" s="579"/>
      <c r="JCG293" s="579"/>
      <c r="JCH293" s="579"/>
      <c r="JCI293" s="579"/>
      <c r="JCJ293" s="579"/>
      <c r="JCK293" s="579"/>
      <c r="JCL293" s="579"/>
      <c r="JCM293" s="579"/>
      <c r="JCN293" s="579"/>
      <c r="JCO293" s="579"/>
      <c r="JCP293" s="579"/>
      <c r="JCQ293" s="579"/>
      <c r="JCR293" s="579"/>
      <c r="JCS293" s="579"/>
      <c r="JCT293" s="579"/>
      <c r="JCU293" s="579"/>
      <c r="JCV293" s="579"/>
      <c r="JCW293" s="579"/>
      <c r="JCX293" s="579"/>
      <c r="JCY293" s="579"/>
      <c r="JCZ293" s="579"/>
      <c r="JDA293" s="579"/>
      <c r="JDB293" s="579"/>
      <c r="JDC293" s="579"/>
      <c r="JDD293" s="579"/>
      <c r="JDE293" s="579"/>
      <c r="JDF293" s="579"/>
      <c r="JDG293" s="579"/>
      <c r="JDH293" s="579"/>
      <c r="JDI293" s="579"/>
      <c r="JDJ293" s="579"/>
      <c r="JDK293" s="579"/>
      <c r="JDL293" s="579"/>
      <c r="JDM293" s="579"/>
      <c r="JDN293" s="579"/>
      <c r="JDO293" s="579"/>
      <c r="JDP293" s="579"/>
      <c r="JDQ293" s="579"/>
      <c r="JDR293" s="579"/>
      <c r="JDS293" s="579"/>
      <c r="JDT293" s="579"/>
      <c r="JDU293" s="579"/>
      <c r="JDV293" s="579"/>
      <c r="JDW293" s="579"/>
      <c r="JDX293" s="579"/>
      <c r="JDY293" s="579"/>
      <c r="JDZ293" s="579"/>
      <c r="JEA293" s="579"/>
      <c r="JEB293" s="579"/>
      <c r="JEC293" s="579"/>
      <c r="JED293" s="579"/>
      <c r="JEE293" s="579"/>
      <c r="JEF293" s="579"/>
      <c r="JEG293" s="579"/>
      <c r="JEH293" s="579"/>
      <c r="JEI293" s="579"/>
      <c r="JEJ293" s="579"/>
      <c r="JEK293" s="579"/>
      <c r="JEL293" s="579"/>
      <c r="JEM293" s="579"/>
      <c r="JEN293" s="579"/>
      <c r="JEO293" s="579"/>
      <c r="JEP293" s="579"/>
      <c r="JEQ293" s="579"/>
      <c r="JER293" s="579"/>
      <c r="JES293" s="579"/>
      <c r="JET293" s="579"/>
      <c r="JEU293" s="579"/>
      <c r="JEV293" s="579"/>
      <c r="JEW293" s="579"/>
      <c r="JEX293" s="579"/>
      <c r="JEY293" s="579"/>
      <c r="JEZ293" s="579"/>
      <c r="JFA293" s="579"/>
      <c r="JFB293" s="579"/>
      <c r="JFC293" s="579"/>
      <c r="JFD293" s="579"/>
      <c r="JFE293" s="579"/>
      <c r="JFF293" s="579"/>
      <c r="JFG293" s="579"/>
      <c r="JFH293" s="579"/>
      <c r="JFI293" s="579"/>
      <c r="JFJ293" s="579"/>
      <c r="JFK293" s="579"/>
      <c r="JFL293" s="579"/>
      <c r="JFM293" s="579"/>
      <c r="JFN293" s="579"/>
      <c r="JFO293" s="579"/>
      <c r="JFP293" s="579"/>
      <c r="JFQ293" s="579"/>
      <c r="JFR293" s="579"/>
      <c r="JFS293" s="579"/>
      <c r="JFT293" s="579"/>
      <c r="JFU293" s="579"/>
      <c r="JFV293" s="579"/>
      <c r="JFW293" s="579"/>
      <c r="JFX293" s="579"/>
      <c r="JFY293" s="579"/>
      <c r="JFZ293" s="579"/>
      <c r="JGA293" s="579"/>
      <c r="JGB293" s="579"/>
      <c r="JGC293" s="579"/>
      <c r="JGD293" s="579"/>
      <c r="JGE293" s="579"/>
      <c r="JGF293" s="579"/>
      <c r="JGG293" s="579"/>
      <c r="JGH293" s="579"/>
      <c r="JGI293" s="579"/>
      <c r="JGJ293" s="579"/>
      <c r="JGK293" s="579"/>
      <c r="JGL293" s="579"/>
      <c r="JGM293" s="579"/>
      <c r="JGN293" s="579"/>
      <c r="JGO293" s="579"/>
      <c r="JGP293" s="579"/>
      <c r="JGQ293" s="579"/>
      <c r="JGR293" s="579"/>
      <c r="JGS293" s="579"/>
      <c r="JGT293" s="579"/>
      <c r="JGU293" s="579"/>
      <c r="JGV293" s="579"/>
      <c r="JGW293" s="579"/>
      <c r="JGX293" s="579"/>
      <c r="JGY293" s="579"/>
      <c r="JGZ293" s="579"/>
      <c r="JHA293" s="579"/>
      <c r="JHB293" s="579"/>
      <c r="JHC293" s="579"/>
      <c r="JHD293" s="579"/>
      <c r="JHE293" s="579"/>
      <c r="JHF293" s="579"/>
      <c r="JHG293" s="579"/>
      <c r="JHH293" s="579"/>
      <c r="JHI293" s="579"/>
      <c r="JHJ293" s="579"/>
      <c r="JHK293" s="579"/>
      <c r="JHL293" s="579"/>
      <c r="JHM293" s="579"/>
      <c r="JHN293" s="579"/>
      <c r="JHO293" s="579"/>
      <c r="JHP293" s="579"/>
      <c r="JHQ293" s="579"/>
      <c r="JHR293" s="579"/>
      <c r="JHS293" s="579"/>
      <c r="JHT293" s="579"/>
      <c r="JHU293" s="579"/>
      <c r="JHV293" s="579"/>
      <c r="JHW293" s="579"/>
      <c r="JHX293" s="579"/>
      <c r="JHY293" s="579"/>
      <c r="JHZ293" s="579"/>
      <c r="JIA293" s="579"/>
      <c r="JIB293" s="579"/>
      <c r="JIC293" s="579"/>
      <c r="JID293" s="579"/>
      <c r="JIE293" s="579"/>
      <c r="JIF293" s="579"/>
      <c r="JIG293" s="579"/>
      <c r="JIH293" s="579"/>
      <c r="JII293" s="579"/>
      <c r="JIJ293" s="579"/>
      <c r="JIK293" s="579"/>
      <c r="JIL293" s="579"/>
      <c r="JIM293" s="579"/>
      <c r="JIN293" s="579"/>
      <c r="JIO293" s="579"/>
      <c r="JIP293" s="579"/>
      <c r="JIQ293" s="579"/>
      <c r="JIR293" s="579"/>
      <c r="JIS293" s="579"/>
      <c r="JIT293" s="579"/>
      <c r="JIU293" s="579"/>
      <c r="JIV293" s="579"/>
      <c r="JIW293" s="579"/>
      <c r="JIX293" s="579"/>
      <c r="JIY293" s="579"/>
      <c r="JIZ293" s="579"/>
      <c r="JJA293" s="579"/>
      <c r="JJB293" s="579"/>
      <c r="JJC293" s="579"/>
      <c r="JJD293" s="579"/>
      <c r="JJE293" s="579"/>
      <c r="JJF293" s="579"/>
      <c r="JJG293" s="579"/>
      <c r="JJH293" s="579"/>
      <c r="JJI293" s="579"/>
      <c r="JJJ293" s="579"/>
      <c r="JJK293" s="579"/>
      <c r="JJL293" s="579"/>
      <c r="JJM293" s="579"/>
      <c r="JJN293" s="579"/>
      <c r="JJO293" s="579"/>
      <c r="JJP293" s="579"/>
      <c r="JJQ293" s="579"/>
      <c r="JJR293" s="579"/>
      <c r="JJS293" s="579"/>
      <c r="JJT293" s="579"/>
      <c r="JJU293" s="579"/>
      <c r="JJV293" s="579"/>
      <c r="JJW293" s="579"/>
      <c r="JJX293" s="579"/>
      <c r="JJY293" s="579"/>
      <c r="JJZ293" s="579"/>
      <c r="JKA293" s="579"/>
      <c r="JKB293" s="579"/>
      <c r="JKC293" s="579"/>
      <c r="JKD293" s="579"/>
      <c r="JKE293" s="579"/>
      <c r="JKF293" s="579"/>
      <c r="JKG293" s="579"/>
      <c r="JKH293" s="579"/>
      <c r="JKI293" s="579"/>
      <c r="JKJ293" s="579"/>
      <c r="JKK293" s="579"/>
      <c r="JKL293" s="579"/>
      <c r="JKM293" s="579"/>
      <c r="JKN293" s="579"/>
      <c r="JKO293" s="579"/>
      <c r="JKP293" s="579"/>
      <c r="JKQ293" s="579"/>
      <c r="JKR293" s="579"/>
      <c r="JKS293" s="579"/>
      <c r="JKT293" s="579"/>
      <c r="JKU293" s="579"/>
      <c r="JKV293" s="579"/>
      <c r="JKW293" s="579"/>
      <c r="JKX293" s="579"/>
      <c r="JKY293" s="579"/>
      <c r="JKZ293" s="579"/>
      <c r="JLA293" s="579"/>
      <c r="JLB293" s="579"/>
      <c r="JLC293" s="579"/>
      <c r="JLD293" s="579"/>
      <c r="JLE293" s="579"/>
      <c r="JLF293" s="579"/>
      <c r="JLG293" s="579"/>
      <c r="JLH293" s="579"/>
      <c r="JLI293" s="579"/>
      <c r="JLJ293" s="579"/>
      <c r="JLK293" s="579"/>
      <c r="JLL293" s="579"/>
      <c r="JLM293" s="579"/>
      <c r="JLN293" s="579"/>
      <c r="JLO293" s="579"/>
      <c r="JLP293" s="579"/>
      <c r="JLQ293" s="579"/>
      <c r="JLR293" s="579"/>
      <c r="JLS293" s="579"/>
      <c r="JLT293" s="579"/>
      <c r="JLU293" s="579"/>
      <c r="JLV293" s="579"/>
      <c r="JLW293" s="579"/>
      <c r="JLX293" s="579"/>
      <c r="JLY293" s="579"/>
      <c r="JLZ293" s="579"/>
      <c r="JMA293" s="579"/>
      <c r="JMB293" s="579"/>
      <c r="JMC293" s="579"/>
      <c r="JMD293" s="579"/>
      <c r="JME293" s="579"/>
      <c r="JMF293" s="579"/>
      <c r="JMG293" s="579"/>
      <c r="JMH293" s="579"/>
      <c r="JMI293" s="579"/>
      <c r="JMJ293" s="579"/>
      <c r="JMK293" s="579"/>
      <c r="JML293" s="579"/>
      <c r="JMM293" s="579"/>
      <c r="JMN293" s="579"/>
      <c r="JMO293" s="579"/>
      <c r="JMP293" s="579"/>
      <c r="JMQ293" s="579"/>
      <c r="JMR293" s="579"/>
      <c r="JMS293" s="579"/>
      <c r="JMT293" s="579"/>
      <c r="JMU293" s="579"/>
      <c r="JMV293" s="579"/>
      <c r="JMW293" s="579"/>
      <c r="JMX293" s="579"/>
      <c r="JMY293" s="579"/>
      <c r="JMZ293" s="579"/>
      <c r="JNA293" s="579"/>
      <c r="JNB293" s="579"/>
      <c r="JNC293" s="579"/>
      <c r="JND293" s="579"/>
      <c r="JNE293" s="579"/>
      <c r="JNF293" s="579"/>
      <c r="JNG293" s="579"/>
      <c r="JNH293" s="579"/>
      <c r="JNI293" s="579"/>
      <c r="JNJ293" s="579"/>
      <c r="JNK293" s="579"/>
      <c r="JNL293" s="579"/>
      <c r="JNM293" s="579"/>
      <c r="JNN293" s="579"/>
      <c r="JNO293" s="579"/>
      <c r="JNP293" s="579"/>
      <c r="JNQ293" s="579"/>
      <c r="JNR293" s="579"/>
      <c r="JNS293" s="579"/>
      <c r="JNT293" s="579"/>
      <c r="JNU293" s="579"/>
      <c r="JNV293" s="579"/>
      <c r="JNW293" s="579"/>
      <c r="JNX293" s="579"/>
      <c r="JNY293" s="579"/>
      <c r="JNZ293" s="579"/>
      <c r="JOA293" s="579"/>
      <c r="JOB293" s="579"/>
      <c r="JOC293" s="579"/>
      <c r="JOD293" s="579"/>
      <c r="JOE293" s="579"/>
      <c r="JOF293" s="579"/>
      <c r="JOG293" s="579"/>
      <c r="JOH293" s="579"/>
      <c r="JOI293" s="579"/>
      <c r="JOJ293" s="579"/>
      <c r="JOK293" s="579"/>
      <c r="JOL293" s="579"/>
      <c r="JOM293" s="579"/>
      <c r="JON293" s="579"/>
      <c r="JOO293" s="579"/>
      <c r="JOP293" s="579"/>
      <c r="JOQ293" s="579"/>
      <c r="JOR293" s="579"/>
      <c r="JOS293" s="579"/>
      <c r="JOT293" s="579"/>
      <c r="JOU293" s="579"/>
      <c r="JOV293" s="579"/>
      <c r="JOW293" s="579"/>
      <c r="JOX293" s="579"/>
      <c r="JOY293" s="579"/>
      <c r="JOZ293" s="579"/>
      <c r="JPA293" s="579"/>
      <c r="JPB293" s="579"/>
      <c r="JPC293" s="579"/>
      <c r="JPD293" s="579"/>
      <c r="JPE293" s="579"/>
      <c r="JPF293" s="579"/>
      <c r="JPG293" s="579"/>
      <c r="JPH293" s="579"/>
      <c r="JPI293" s="579"/>
      <c r="JPJ293" s="579"/>
      <c r="JPK293" s="579"/>
      <c r="JPL293" s="579"/>
      <c r="JPM293" s="579"/>
      <c r="JPN293" s="579"/>
      <c r="JPO293" s="579"/>
      <c r="JPP293" s="579"/>
      <c r="JPQ293" s="579"/>
      <c r="JPR293" s="579"/>
      <c r="JPS293" s="579"/>
      <c r="JPT293" s="579"/>
      <c r="JPU293" s="579"/>
      <c r="JPV293" s="579"/>
      <c r="JPW293" s="579"/>
      <c r="JPX293" s="579"/>
      <c r="JPY293" s="579"/>
      <c r="JPZ293" s="579"/>
      <c r="JQA293" s="579"/>
      <c r="JQB293" s="579"/>
      <c r="JQC293" s="579"/>
      <c r="JQD293" s="579"/>
      <c r="JQE293" s="579"/>
      <c r="JQF293" s="579"/>
      <c r="JQG293" s="579"/>
      <c r="JQH293" s="579"/>
      <c r="JQI293" s="579"/>
      <c r="JQJ293" s="579"/>
      <c r="JQK293" s="579"/>
      <c r="JQL293" s="579"/>
      <c r="JQM293" s="579"/>
      <c r="JQN293" s="579"/>
      <c r="JQO293" s="579"/>
      <c r="JQP293" s="579"/>
      <c r="JQQ293" s="579"/>
      <c r="JQR293" s="579"/>
      <c r="JQS293" s="579"/>
      <c r="JQT293" s="579"/>
      <c r="JQU293" s="579"/>
      <c r="JQV293" s="579"/>
      <c r="JQW293" s="579"/>
      <c r="JQX293" s="579"/>
      <c r="JQY293" s="579"/>
      <c r="JQZ293" s="579"/>
      <c r="JRA293" s="579"/>
      <c r="JRB293" s="579"/>
      <c r="JRC293" s="579"/>
      <c r="JRD293" s="579"/>
      <c r="JRE293" s="579"/>
      <c r="JRF293" s="579"/>
      <c r="JRG293" s="579"/>
      <c r="JRH293" s="579"/>
      <c r="JRI293" s="579"/>
      <c r="JRJ293" s="579"/>
      <c r="JRK293" s="579"/>
      <c r="JRL293" s="579"/>
      <c r="JRM293" s="579"/>
      <c r="JRN293" s="579"/>
      <c r="JRO293" s="579"/>
      <c r="JRP293" s="579"/>
      <c r="JRQ293" s="579"/>
      <c r="JRR293" s="579"/>
      <c r="JRS293" s="579"/>
      <c r="JRT293" s="579"/>
      <c r="JRU293" s="579"/>
      <c r="JRV293" s="579"/>
      <c r="JRW293" s="579"/>
      <c r="JRX293" s="579"/>
      <c r="JRY293" s="579"/>
      <c r="JRZ293" s="579"/>
      <c r="JSA293" s="579"/>
      <c r="JSB293" s="579"/>
      <c r="JSC293" s="579"/>
      <c r="JSD293" s="579"/>
      <c r="JSE293" s="579"/>
      <c r="JSF293" s="579"/>
      <c r="JSG293" s="579"/>
      <c r="JSH293" s="579"/>
      <c r="JSI293" s="579"/>
      <c r="JSJ293" s="579"/>
      <c r="JSK293" s="579"/>
      <c r="JSL293" s="579"/>
      <c r="JSM293" s="579"/>
      <c r="JSN293" s="579"/>
      <c r="JSO293" s="579"/>
      <c r="JSP293" s="579"/>
      <c r="JSQ293" s="579"/>
      <c r="JSR293" s="579"/>
      <c r="JSS293" s="579"/>
      <c r="JST293" s="579"/>
      <c r="JSU293" s="579"/>
      <c r="JSV293" s="579"/>
      <c r="JSW293" s="579"/>
      <c r="JSX293" s="579"/>
      <c r="JSY293" s="579"/>
      <c r="JSZ293" s="579"/>
      <c r="JTA293" s="579"/>
      <c r="JTB293" s="579"/>
      <c r="JTC293" s="579"/>
      <c r="JTD293" s="579"/>
      <c r="JTE293" s="579"/>
      <c r="JTF293" s="579"/>
      <c r="JTG293" s="579"/>
      <c r="JTH293" s="579"/>
      <c r="JTI293" s="579"/>
      <c r="JTJ293" s="579"/>
      <c r="JTK293" s="579"/>
      <c r="JTL293" s="579"/>
      <c r="JTM293" s="579"/>
      <c r="JTN293" s="579"/>
      <c r="JTO293" s="579"/>
      <c r="JTP293" s="579"/>
      <c r="JTQ293" s="579"/>
      <c r="JTR293" s="579"/>
      <c r="JTS293" s="579"/>
      <c r="JTT293" s="579"/>
      <c r="JTU293" s="579"/>
      <c r="JTV293" s="579"/>
      <c r="JTW293" s="579"/>
      <c r="JTX293" s="579"/>
      <c r="JTY293" s="579"/>
      <c r="JTZ293" s="579"/>
      <c r="JUA293" s="579"/>
      <c r="JUB293" s="579"/>
      <c r="JUC293" s="579"/>
      <c r="JUD293" s="579"/>
      <c r="JUE293" s="579"/>
      <c r="JUF293" s="579"/>
      <c r="JUG293" s="579"/>
      <c r="JUH293" s="579"/>
      <c r="JUI293" s="579"/>
      <c r="JUJ293" s="579"/>
      <c r="JUK293" s="579"/>
      <c r="JUL293" s="579"/>
      <c r="JUM293" s="579"/>
      <c r="JUN293" s="579"/>
      <c r="JUO293" s="579"/>
      <c r="JUP293" s="579"/>
      <c r="JUQ293" s="579"/>
      <c r="JUR293" s="579"/>
      <c r="JUS293" s="579"/>
      <c r="JUT293" s="579"/>
      <c r="JUU293" s="579"/>
      <c r="JUV293" s="579"/>
      <c r="JUW293" s="579"/>
      <c r="JUX293" s="579"/>
      <c r="JUY293" s="579"/>
      <c r="JUZ293" s="579"/>
      <c r="JVA293" s="579"/>
      <c r="JVB293" s="579"/>
      <c r="JVC293" s="579"/>
      <c r="JVD293" s="579"/>
      <c r="JVE293" s="579"/>
      <c r="JVF293" s="579"/>
      <c r="JVG293" s="579"/>
      <c r="JVH293" s="579"/>
      <c r="JVI293" s="579"/>
      <c r="JVJ293" s="579"/>
      <c r="JVK293" s="579"/>
      <c r="JVL293" s="579"/>
      <c r="JVM293" s="579"/>
      <c r="JVN293" s="579"/>
      <c r="JVO293" s="579"/>
      <c r="JVP293" s="579"/>
      <c r="JVQ293" s="579"/>
      <c r="JVR293" s="579"/>
      <c r="JVS293" s="579"/>
      <c r="JVT293" s="579"/>
      <c r="JVU293" s="579"/>
      <c r="JVV293" s="579"/>
      <c r="JVW293" s="579"/>
      <c r="JVX293" s="579"/>
      <c r="JVY293" s="579"/>
      <c r="JVZ293" s="579"/>
      <c r="JWA293" s="579"/>
      <c r="JWB293" s="579"/>
      <c r="JWC293" s="579"/>
      <c r="JWD293" s="579"/>
      <c r="JWE293" s="579"/>
      <c r="JWF293" s="579"/>
      <c r="JWG293" s="579"/>
      <c r="JWH293" s="579"/>
      <c r="JWI293" s="579"/>
      <c r="JWJ293" s="579"/>
      <c r="JWK293" s="579"/>
      <c r="JWL293" s="579"/>
      <c r="JWM293" s="579"/>
      <c r="JWN293" s="579"/>
      <c r="JWO293" s="579"/>
      <c r="JWP293" s="579"/>
      <c r="JWQ293" s="579"/>
      <c r="JWR293" s="579"/>
      <c r="JWS293" s="579"/>
      <c r="JWT293" s="579"/>
      <c r="JWU293" s="579"/>
      <c r="JWV293" s="579"/>
      <c r="JWW293" s="579"/>
      <c r="JWX293" s="579"/>
      <c r="JWY293" s="579"/>
      <c r="JWZ293" s="579"/>
      <c r="JXA293" s="579"/>
      <c r="JXB293" s="579"/>
      <c r="JXC293" s="579"/>
      <c r="JXD293" s="579"/>
      <c r="JXE293" s="579"/>
      <c r="JXF293" s="579"/>
      <c r="JXG293" s="579"/>
      <c r="JXH293" s="579"/>
      <c r="JXI293" s="579"/>
      <c r="JXJ293" s="579"/>
      <c r="JXK293" s="579"/>
      <c r="JXL293" s="579"/>
      <c r="JXM293" s="579"/>
      <c r="JXN293" s="579"/>
      <c r="JXO293" s="579"/>
      <c r="JXP293" s="579"/>
      <c r="JXQ293" s="579"/>
      <c r="JXR293" s="579"/>
      <c r="JXS293" s="579"/>
      <c r="JXT293" s="579"/>
      <c r="JXU293" s="579"/>
      <c r="JXV293" s="579"/>
      <c r="JXW293" s="579"/>
      <c r="JXX293" s="579"/>
      <c r="JXY293" s="579"/>
      <c r="JXZ293" s="579"/>
      <c r="JYA293" s="579"/>
      <c r="JYB293" s="579"/>
      <c r="JYC293" s="579"/>
      <c r="JYD293" s="579"/>
      <c r="JYE293" s="579"/>
      <c r="JYF293" s="579"/>
      <c r="JYG293" s="579"/>
      <c r="JYH293" s="579"/>
      <c r="JYI293" s="579"/>
      <c r="JYJ293" s="579"/>
      <c r="JYK293" s="579"/>
      <c r="JYL293" s="579"/>
      <c r="JYM293" s="579"/>
      <c r="JYN293" s="579"/>
      <c r="JYO293" s="579"/>
      <c r="JYP293" s="579"/>
      <c r="JYQ293" s="579"/>
      <c r="JYR293" s="579"/>
      <c r="JYS293" s="579"/>
      <c r="JYT293" s="579"/>
      <c r="JYU293" s="579"/>
      <c r="JYV293" s="579"/>
      <c r="JYW293" s="579"/>
      <c r="JYX293" s="579"/>
      <c r="JYY293" s="579"/>
      <c r="JYZ293" s="579"/>
      <c r="JZA293" s="579"/>
      <c r="JZB293" s="579"/>
      <c r="JZC293" s="579"/>
      <c r="JZD293" s="579"/>
      <c r="JZE293" s="579"/>
      <c r="JZF293" s="579"/>
      <c r="JZG293" s="579"/>
      <c r="JZH293" s="579"/>
      <c r="JZI293" s="579"/>
      <c r="JZJ293" s="579"/>
      <c r="JZK293" s="579"/>
      <c r="JZL293" s="579"/>
      <c r="JZM293" s="579"/>
      <c r="JZN293" s="579"/>
      <c r="JZO293" s="579"/>
      <c r="JZP293" s="579"/>
      <c r="JZQ293" s="579"/>
      <c r="JZR293" s="579"/>
      <c r="JZS293" s="579"/>
      <c r="JZT293" s="579"/>
      <c r="JZU293" s="579"/>
      <c r="JZV293" s="579"/>
      <c r="JZW293" s="579"/>
      <c r="JZX293" s="579"/>
      <c r="JZY293" s="579"/>
      <c r="JZZ293" s="579"/>
      <c r="KAA293" s="579"/>
      <c r="KAB293" s="579"/>
      <c r="KAC293" s="579"/>
      <c r="KAD293" s="579"/>
      <c r="KAE293" s="579"/>
      <c r="KAF293" s="579"/>
      <c r="KAG293" s="579"/>
      <c r="KAH293" s="579"/>
      <c r="KAI293" s="579"/>
      <c r="KAJ293" s="579"/>
      <c r="KAK293" s="579"/>
      <c r="KAL293" s="579"/>
      <c r="KAM293" s="579"/>
      <c r="KAN293" s="579"/>
      <c r="KAO293" s="579"/>
      <c r="KAP293" s="579"/>
      <c r="KAQ293" s="579"/>
      <c r="KAR293" s="579"/>
      <c r="KAS293" s="579"/>
      <c r="KAT293" s="579"/>
      <c r="KAU293" s="579"/>
      <c r="KAV293" s="579"/>
      <c r="KAW293" s="579"/>
      <c r="KAX293" s="579"/>
      <c r="KAY293" s="579"/>
      <c r="KAZ293" s="579"/>
      <c r="KBA293" s="579"/>
      <c r="KBB293" s="579"/>
      <c r="KBC293" s="579"/>
      <c r="KBD293" s="579"/>
      <c r="KBE293" s="579"/>
      <c r="KBF293" s="579"/>
      <c r="KBG293" s="579"/>
      <c r="KBH293" s="579"/>
      <c r="KBI293" s="579"/>
      <c r="KBJ293" s="579"/>
      <c r="KBK293" s="579"/>
      <c r="KBL293" s="579"/>
      <c r="KBM293" s="579"/>
      <c r="KBN293" s="579"/>
      <c r="KBO293" s="579"/>
      <c r="KBP293" s="579"/>
      <c r="KBQ293" s="579"/>
      <c r="KBR293" s="579"/>
      <c r="KBS293" s="579"/>
      <c r="KBT293" s="579"/>
      <c r="KBU293" s="579"/>
      <c r="KBV293" s="579"/>
      <c r="KBW293" s="579"/>
      <c r="KBX293" s="579"/>
      <c r="KBY293" s="579"/>
      <c r="KBZ293" s="579"/>
      <c r="KCA293" s="579"/>
      <c r="KCB293" s="579"/>
      <c r="KCC293" s="579"/>
      <c r="KCD293" s="579"/>
      <c r="KCE293" s="579"/>
      <c r="KCF293" s="579"/>
      <c r="KCG293" s="579"/>
      <c r="KCH293" s="579"/>
      <c r="KCI293" s="579"/>
      <c r="KCJ293" s="579"/>
      <c r="KCK293" s="579"/>
      <c r="KCL293" s="579"/>
      <c r="KCM293" s="579"/>
      <c r="KCN293" s="579"/>
      <c r="KCO293" s="579"/>
      <c r="KCP293" s="579"/>
      <c r="KCQ293" s="579"/>
      <c r="KCR293" s="579"/>
      <c r="KCS293" s="579"/>
      <c r="KCT293" s="579"/>
      <c r="KCU293" s="579"/>
      <c r="KCV293" s="579"/>
      <c r="KCW293" s="579"/>
      <c r="KCX293" s="579"/>
      <c r="KCY293" s="579"/>
      <c r="KCZ293" s="579"/>
      <c r="KDA293" s="579"/>
      <c r="KDB293" s="579"/>
      <c r="KDC293" s="579"/>
      <c r="KDD293" s="579"/>
      <c r="KDE293" s="579"/>
      <c r="KDF293" s="579"/>
      <c r="KDG293" s="579"/>
      <c r="KDH293" s="579"/>
      <c r="KDI293" s="579"/>
      <c r="KDJ293" s="579"/>
      <c r="KDK293" s="579"/>
      <c r="KDL293" s="579"/>
      <c r="KDM293" s="579"/>
      <c r="KDN293" s="579"/>
      <c r="KDO293" s="579"/>
      <c r="KDP293" s="579"/>
      <c r="KDQ293" s="579"/>
      <c r="KDR293" s="579"/>
      <c r="KDS293" s="579"/>
      <c r="KDT293" s="579"/>
      <c r="KDU293" s="579"/>
      <c r="KDV293" s="579"/>
      <c r="KDW293" s="579"/>
      <c r="KDX293" s="579"/>
      <c r="KDY293" s="579"/>
      <c r="KDZ293" s="579"/>
      <c r="KEA293" s="579"/>
      <c r="KEB293" s="579"/>
      <c r="KEC293" s="579"/>
      <c r="KED293" s="579"/>
      <c r="KEE293" s="579"/>
      <c r="KEF293" s="579"/>
      <c r="KEG293" s="579"/>
      <c r="KEH293" s="579"/>
      <c r="KEI293" s="579"/>
      <c r="KEJ293" s="579"/>
      <c r="KEK293" s="579"/>
      <c r="KEL293" s="579"/>
      <c r="KEM293" s="579"/>
      <c r="KEN293" s="579"/>
      <c r="KEO293" s="579"/>
      <c r="KEP293" s="579"/>
      <c r="KEQ293" s="579"/>
      <c r="KER293" s="579"/>
      <c r="KES293" s="579"/>
      <c r="KET293" s="579"/>
      <c r="KEU293" s="579"/>
      <c r="KEV293" s="579"/>
      <c r="KEW293" s="579"/>
      <c r="KEX293" s="579"/>
      <c r="KEY293" s="579"/>
      <c r="KEZ293" s="579"/>
      <c r="KFA293" s="579"/>
      <c r="KFB293" s="579"/>
      <c r="KFC293" s="579"/>
      <c r="KFD293" s="579"/>
      <c r="KFE293" s="579"/>
      <c r="KFF293" s="579"/>
      <c r="KFG293" s="579"/>
      <c r="KFH293" s="579"/>
      <c r="KFI293" s="579"/>
      <c r="KFJ293" s="579"/>
      <c r="KFK293" s="579"/>
      <c r="KFL293" s="579"/>
      <c r="KFM293" s="579"/>
      <c r="KFN293" s="579"/>
      <c r="KFO293" s="579"/>
      <c r="KFP293" s="579"/>
      <c r="KFQ293" s="579"/>
      <c r="KFR293" s="579"/>
      <c r="KFS293" s="579"/>
      <c r="KFT293" s="579"/>
      <c r="KFU293" s="579"/>
      <c r="KFV293" s="579"/>
      <c r="KFW293" s="579"/>
      <c r="KFX293" s="579"/>
      <c r="KFY293" s="579"/>
      <c r="KFZ293" s="579"/>
      <c r="KGA293" s="579"/>
      <c r="KGB293" s="579"/>
      <c r="KGC293" s="579"/>
      <c r="KGD293" s="579"/>
      <c r="KGE293" s="579"/>
      <c r="KGF293" s="579"/>
      <c r="KGG293" s="579"/>
      <c r="KGH293" s="579"/>
      <c r="KGI293" s="579"/>
      <c r="KGJ293" s="579"/>
      <c r="KGK293" s="579"/>
      <c r="KGL293" s="579"/>
      <c r="KGM293" s="579"/>
      <c r="KGN293" s="579"/>
      <c r="KGO293" s="579"/>
      <c r="KGP293" s="579"/>
      <c r="KGQ293" s="579"/>
      <c r="KGR293" s="579"/>
      <c r="KGS293" s="579"/>
      <c r="KGT293" s="579"/>
      <c r="KGU293" s="579"/>
      <c r="KGV293" s="579"/>
      <c r="KGW293" s="579"/>
      <c r="KGX293" s="579"/>
      <c r="KGY293" s="579"/>
      <c r="KGZ293" s="579"/>
      <c r="KHA293" s="579"/>
      <c r="KHB293" s="579"/>
      <c r="KHC293" s="579"/>
      <c r="KHD293" s="579"/>
      <c r="KHE293" s="579"/>
      <c r="KHF293" s="579"/>
      <c r="KHG293" s="579"/>
      <c r="KHH293" s="579"/>
      <c r="KHI293" s="579"/>
      <c r="KHJ293" s="579"/>
      <c r="KHK293" s="579"/>
      <c r="KHL293" s="579"/>
      <c r="KHM293" s="579"/>
      <c r="KHN293" s="579"/>
      <c r="KHO293" s="579"/>
      <c r="KHP293" s="579"/>
      <c r="KHQ293" s="579"/>
      <c r="KHR293" s="579"/>
      <c r="KHS293" s="579"/>
      <c r="KHT293" s="579"/>
      <c r="KHU293" s="579"/>
      <c r="KHV293" s="579"/>
      <c r="KHW293" s="579"/>
      <c r="KHX293" s="579"/>
      <c r="KHY293" s="579"/>
      <c r="KHZ293" s="579"/>
      <c r="KIA293" s="579"/>
      <c r="KIB293" s="579"/>
      <c r="KIC293" s="579"/>
      <c r="KID293" s="579"/>
      <c r="KIE293" s="579"/>
      <c r="KIF293" s="579"/>
      <c r="KIG293" s="579"/>
      <c r="KIH293" s="579"/>
      <c r="KII293" s="579"/>
      <c r="KIJ293" s="579"/>
      <c r="KIK293" s="579"/>
      <c r="KIL293" s="579"/>
      <c r="KIM293" s="579"/>
      <c r="KIN293" s="579"/>
      <c r="KIO293" s="579"/>
      <c r="KIP293" s="579"/>
      <c r="KIQ293" s="579"/>
      <c r="KIR293" s="579"/>
      <c r="KIS293" s="579"/>
      <c r="KIT293" s="579"/>
      <c r="KIU293" s="579"/>
      <c r="KIV293" s="579"/>
      <c r="KIW293" s="579"/>
      <c r="KIX293" s="579"/>
      <c r="KIY293" s="579"/>
      <c r="KIZ293" s="579"/>
      <c r="KJA293" s="579"/>
      <c r="KJB293" s="579"/>
      <c r="KJC293" s="579"/>
      <c r="KJD293" s="579"/>
      <c r="KJE293" s="579"/>
      <c r="KJF293" s="579"/>
      <c r="KJG293" s="579"/>
      <c r="KJH293" s="579"/>
      <c r="KJI293" s="579"/>
      <c r="KJJ293" s="579"/>
      <c r="KJK293" s="579"/>
      <c r="KJL293" s="579"/>
      <c r="KJM293" s="579"/>
      <c r="KJN293" s="579"/>
      <c r="KJO293" s="579"/>
      <c r="KJP293" s="579"/>
      <c r="KJQ293" s="579"/>
      <c r="KJR293" s="579"/>
      <c r="KJS293" s="579"/>
      <c r="KJT293" s="579"/>
      <c r="KJU293" s="579"/>
      <c r="KJV293" s="579"/>
      <c r="KJW293" s="579"/>
      <c r="KJX293" s="579"/>
      <c r="KJY293" s="579"/>
      <c r="KJZ293" s="579"/>
      <c r="KKA293" s="579"/>
      <c r="KKB293" s="579"/>
      <c r="KKC293" s="579"/>
      <c r="KKD293" s="579"/>
      <c r="KKE293" s="579"/>
      <c r="KKF293" s="579"/>
      <c r="KKG293" s="579"/>
      <c r="KKH293" s="579"/>
      <c r="KKI293" s="579"/>
      <c r="KKJ293" s="579"/>
      <c r="KKK293" s="579"/>
      <c r="KKL293" s="579"/>
      <c r="KKM293" s="579"/>
      <c r="KKN293" s="579"/>
      <c r="KKO293" s="579"/>
      <c r="KKP293" s="579"/>
      <c r="KKQ293" s="579"/>
      <c r="KKR293" s="579"/>
      <c r="KKS293" s="579"/>
      <c r="KKT293" s="579"/>
      <c r="KKU293" s="579"/>
      <c r="KKV293" s="579"/>
      <c r="KKW293" s="579"/>
      <c r="KKX293" s="579"/>
      <c r="KKY293" s="579"/>
      <c r="KKZ293" s="579"/>
      <c r="KLA293" s="579"/>
      <c r="KLB293" s="579"/>
      <c r="KLC293" s="579"/>
      <c r="KLD293" s="579"/>
      <c r="KLE293" s="579"/>
      <c r="KLF293" s="579"/>
      <c r="KLG293" s="579"/>
      <c r="KLH293" s="579"/>
      <c r="KLI293" s="579"/>
      <c r="KLJ293" s="579"/>
      <c r="KLK293" s="579"/>
      <c r="KLL293" s="579"/>
      <c r="KLM293" s="579"/>
      <c r="KLN293" s="579"/>
      <c r="KLO293" s="579"/>
      <c r="KLP293" s="579"/>
      <c r="KLQ293" s="579"/>
      <c r="KLR293" s="579"/>
      <c r="KLS293" s="579"/>
      <c r="KLT293" s="579"/>
      <c r="KLU293" s="579"/>
      <c r="KLV293" s="579"/>
      <c r="KLW293" s="579"/>
      <c r="KLX293" s="579"/>
      <c r="KLY293" s="579"/>
      <c r="KLZ293" s="579"/>
      <c r="KMA293" s="579"/>
      <c r="KMB293" s="579"/>
      <c r="KMC293" s="579"/>
      <c r="KMD293" s="579"/>
      <c r="KME293" s="579"/>
      <c r="KMF293" s="579"/>
      <c r="KMG293" s="579"/>
      <c r="KMH293" s="579"/>
      <c r="KMI293" s="579"/>
      <c r="KMJ293" s="579"/>
      <c r="KMK293" s="579"/>
      <c r="KML293" s="579"/>
      <c r="KMM293" s="579"/>
      <c r="KMN293" s="579"/>
      <c r="KMO293" s="579"/>
      <c r="KMP293" s="579"/>
      <c r="KMQ293" s="579"/>
      <c r="KMR293" s="579"/>
      <c r="KMS293" s="579"/>
      <c r="KMT293" s="579"/>
      <c r="KMU293" s="579"/>
      <c r="KMV293" s="579"/>
      <c r="KMW293" s="579"/>
      <c r="KMX293" s="579"/>
      <c r="KMY293" s="579"/>
      <c r="KMZ293" s="579"/>
      <c r="KNA293" s="579"/>
      <c r="KNB293" s="579"/>
      <c r="KNC293" s="579"/>
      <c r="KND293" s="579"/>
      <c r="KNE293" s="579"/>
      <c r="KNF293" s="579"/>
      <c r="KNG293" s="579"/>
      <c r="KNH293" s="579"/>
      <c r="KNI293" s="579"/>
      <c r="KNJ293" s="579"/>
      <c r="KNK293" s="579"/>
      <c r="KNL293" s="579"/>
      <c r="KNM293" s="579"/>
      <c r="KNN293" s="579"/>
      <c r="KNO293" s="579"/>
      <c r="KNP293" s="579"/>
      <c r="KNQ293" s="579"/>
      <c r="KNR293" s="579"/>
      <c r="KNS293" s="579"/>
      <c r="KNT293" s="579"/>
      <c r="KNU293" s="579"/>
      <c r="KNV293" s="579"/>
      <c r="KNW293" s="579"/>
      <c r="KNX293" s="579"/>
      <c r="KNY293" s="579"/>
      <c r="KNZ293" s="579"/>
      <c r="KOA293" s="579"/>
      <c r="KOB293" s="579"/>
      <c r="KOC293" s="579"/>
      <c r="KOD293" s="579"/>
      <c r="KOE293" s="579"/>
      <c r="KOF293" s="579"/>
      <c r="KOG293" s="579"/>
      <c r="KOH293" s="579"/>
      <c r="KOI293" s="579"/>
      <c r="KOJ293" s="579"/>
      <c r="KOK293" s="579"/>
      <c r="KOL293" s="579"/>
      <c r="KOM293" s="579"/>
      <c r="KON293" s="579"/>
      <c r="KOO293" s="579"/>
      <c r="KOP293" s="579"/>
      <c r="KOQ293" s="579"/>
      <c r="KOR293" s="579"/>
      <c r="KOS293" s="579"/>
      <c r="KOT293" s="579"/>
      <c r="KOU293" s="579"/>
      <c r="KOV293" s="579"/>
      <c r="KOW293" s="579"/>
      <c r="KOX293" s="579"/>
      <c r="KOY293" s="579"/>
      <c r="KOZ293" s="579"/>
      <c r="KPA293" s="579"/>
      <c r="KPB293" s="579"/>
      <c r="KPC293" s="579"/>
      <c r="KPD293" s="579"/>
      <c r="KPE293" s="579"/>
      <c r="KPF293" s="579"/>
      <c r="KPG293" s="579"/>
      <c r="KPH293" s="579"/>
      <c r="KPI293" s="579"/>
      <c r="KPJ293" s="579"/>
      <c r="KPK293" s="579"/>
      <c r="KPL293" s="579"/>
      <c r="KPM293" s="579"/>
      <c r="KPN293" s="579"/>
      <c r="KPO293" s="579"/>
      <c r="KPP293" s="579"/>
      <c r="KPQ293" s="579"/>
      <c r="KPR293" s="579"/>
      <c r="KPS293" s="579"/>
      <c r="KPT293" s="579"/>
      <c r="KPU293" s="579"/>
      <c r="KPV293" s="579"/>
      <c r="KPW293" s="579"/>
      <c r="KPX293" s="579"/>
      <c r="KPY293" s="579"/>
      <c r="KPZ293" s="579"/>
      <c r="KQA293" s="579"/>
      <c r="KQB293" s="579"/>
      <c r="KQC293" s="579"/>
      <c r="KQD293" s="579"/>
      <c r="KQE293" s="579"/>
      <c r="KQF293" s="579"/>
      <c r="KQG293" s="579"/>
      <c r="KQH293" s="579"/>
      <c r="KQI293" s="579"/>
      <c r="KQJ293" s="579"/>
      <c r="KQK293" s="579"/>
      <c r="KQL293" s="579"/>
      <c r="KQM293" s="579"/>
      <c r="KQN293" s="579"/>
      <c r="KQO293" s="579"/>
      <c r="KQP293" s="579"/>
      <c r="KQQ293" s="579"/>
      <c r="KQR293" s="579"/>
      <c r="KQS293" s="579"/>
      <c r="KQT293" s="579"/>
      <c r="KQU293" s="579"/>
      <c r="KQV293" s="579"/>
      <c r="KQW293" s="579"/>
      <c r="KQX293" s="579"/>
      <c r="KQY293" s="579"/>
      <c r="KQZ293" s="579"/>
      <c r="KRA293" s="579"/>
      <c r="KRB293" s="579"/>
      <c r="KRC293" s="579"/>
      <c r="KRD293" s="579"/>
      <c r="KRE293" s="579"/>
      <c r="KRF293" s="579"/>
      <c r="KRG293" s="579"/>
      <c r="KRH293" s="579"/>
      <c r="KRI293" s="579"/>
      <c r="KRJ293" s="579"/>
      <c r="KRK293" s="579"/>
      <c r="KRL293" s="579"/>
      <c r="KRM293" s="579"/>
      <c r="KRN293" s="579"/>
      <c r="KRO293" s="579"/>
      <c r="KRP293" s="579"/>
      <c r="KRQ293" s="579"/>
      <c r="KRR293" s="579"/>
      <c r="KRS293" s="579"/>
      <c r="KRT293" s="579"/>
      <c r="KRU293" s="579"/>
      <c r="KRV293" s="579"/>
      <c r="KRW293" s="579"/>
      <c r="KRX293" s="579"/>
      <c r="KRY293" s="579"/>
      <c r="KRZ293" s="579"/>
      <c r="KSA293" s="579"/>
      <c r="KSB293" s="579"/>
      <c r="KSC293" s="579"/>
      <c r="KSD293" s="579"/>
      <c r="KSE293" s="579"/>
      <c r="KSF293" s="579"/>
      <c r="KSG293" s="579"/>
      <c r="KSH293" s="579"/>
      <c r="KSI293" s="579"/>
      <c r="KSJ293" s="579"/>
      <c r="KSK293" s="579"/>
      <c r="KSL293" s="579"/>
      <c r="KSM293" s="579"/>
      <c r="KSN293" s="579"/>
      <c r="KSO293" s="579"/>
      <c r="KSP293" s="579"/>
      <c r="KSQ293" s="579"/>
      <c r="KSR293" s="579"/>
      <c r="KSS293" s="579"/>
      <c r="KST293" s="579"/>
      <c r="KSU293" s="579"/>
      <c r="KSV293" s="579"/>
      <c r="KSW293" s="579"/>
      <c r="KSX293" s="579"/>
      <c r="KSY293" s="579"/>
      <c r="KSZ293" s="579"/>
      <c r="KTA293" s="579"/>
      <c r="KTB293" s="579"/>
      <c r="KTC293" s="579"/>
      <c r="KTD293" s="579"/>
      <c r="KTE293" s="579"/>
      <c r="KTF293" s="579"/>
      <c r="KTG293" s="579"/>
      <c r="KTH293" s="579"/>
      <c r="KTI293" s="579"/>
      <c r="KTJ293" s="579"/>
      <c r="KTK293" s="579"/>
      <c r="KTL293" s="579"/>
      <c r="KTM293" s="579"/>
      <c r="KTN293" s="579"/>
      <c r="KTO293" s="579"/>
      <c r="KTP293" s="579"/>
      <c r="KTQ293" s="579"/>
      <c r="KTR293" s="579"/>
      <c r="KTS293" s="579"/>
      <c r="KTT293" s="579"/>
      <c r="KTU293" s="579"/>
      <c r="KTV293" s="579"/>
      <c r="KTW293" s="579"/>
      <c r="KTX293" s="579"/>
      <c r="KTY293" s="579"/>
      <c r="KTZ293" s="579"/>
      <c r="KUA293" s="579"/>
      <c r="KUB293" s="579"/>
      <c r="KUC293" s="579"/>
      <c r="KUD293" s="579"/>
      <c r="KUE293" s="579"/>
      <c r="KUF293" s="579"/>
      <c r="KUG293" s="579"/>
      <c r="KUH293" s="579"/>
      <c r="KUI293" s="579"/>
      <c r="KUJ293" s="579"/>
      <c r="KUK293" s="579"/>
      <c r="KUL293" s="579"/>
      <c r="KUM293" s="579"/>
      <c r="KUN293" s="579"/>
      <c r="KUO293" s="579"/>
      <c r="KUP293" s="579"/>
      <c r="KUQ293" s="579"/>
      <c r="KUR293" s="579"/>
      <c r="KUS293" s="579"/>
      <c r="KUT293" s="579"/>
      <c r="KUU293" s="579"/>
      <c r="KUV293" s="579"/>
      <c r="KUW293" s="579"/>
      <c r="KUX293" s="579"/>
      <c r="KUY293" s="579"/>
      <c r="KUZ293" s="579"/>
      <c r="KVA293" s="579"/>
      <c r="KVB293" s="579"/>
      <c r="KVC293" s="579"/>
      <c r="KVD293" s="579"/>
      <c r="KVE293" s="579"/>
      <c r="KVF293" s="579"/>
      <c r="KVG293" s="579"/>
      <c r="KVH293" s="579"/>
      <c r="KVI293" s="579"/>
      <c r="KVJ293" s="579"/>
      <c r="KVK293" s="579"/>
      <c r="KVL293" s="579"/>
      <c r="KVM293" s="579"/>
      <c r="KVN293" s="579"/>
      <c r="KVO293" s="579"/>
      <c r="KVP293" s="579"/>
      <c r="KVQ293" s="579"/>
      <c r="KVR293" s="579"/>
      <c r="KVS293" s="579"/>
      <c r="KVT293" s="579"/>
      <c r="KVU293" s="579"/>
      <c r="KVV293" s="579"/>
      <c r="KVW293" s="579"/>
      <c r="KVX293" s="579"/>
      <c r="KVY293" s="579"/>
      <c r="KVZ293" s="579"/>
      <c r="KWA293" s="579"/>
      <c r="KWB293" s="579"/>
      <c r="KWC293" s="579"/>
      <c r="KWD293" s="579"/>
      <c r="KWE293" s="579"/>
      <c r="KWF293" s="579"/>
      <c r="KWG293" s="579"/>
      <c r="KWH293" s="579"/>
      <c r="KWI293" s="579"/>
      <c r="KWJ293" s="579"/>
      <c r="KWK293" s="579"/>
      <c r="KWL293" s="579"/>
      <c r="KWM293" s="579"/>
      <c r="KWN293" s="579"/>
      <c r="KWO293" s="579"/>
      <c r="KWP293" s="579"/>
      <c r="KWQ293" s="579"/>
      <c r="KWR293" s="579"/>
      <c r="KWS293" s="579"/>
      <c r="KWT293" s="579"/>
      <c r="KWU293" s="579"/>
      <c r="KWV293" s="579"/>
      <c r="KWW293" s="579"/>
      <c r="KWX293" s="579"/>
      <c r="KWY293" s="579"/>
      <c r="KWZ293" s="579"/>
      <c r="KXA293" s="579"/>
      <c r="KXB293" s="579"/>
      <c r="KXC293" s="579"/>
      <c r="KXD293" s="579"/>
      <c r="KXE293" s="579"/>
      <c r="KXF293" s="579"/>
      <c r="KXG293" s="579"/>
      <c r="KXH293" s="579"/>
      <c r="KXI293" s="579"/>
      <c r="KXJ293" s="579"/>
      <c r="KXK293" s="579"/>
      <c r="KXL293" s="579"/>
      <c r="KXM293" s="579"/>
      <c r="KXN293" s="579"/>
      <c r="KXO293" s="579"/>
      <c r="KXP293" s="579"/>
      <c r="KXQ293" s="579"/>
      <c r="KXR293" s="579"/>
      <c r="KXS293" s="579"/>
      <c r="KXT293" s="579"/>
      <c r="KXU293" s="579"/>
      <c r="KXV293" s="579"/>
      <c r="KXW293" s="579"/>
      <c r="KXX293" s="579"/>
      <c r="KXY293" s="579"/>
      <c r="KXZ293" s="579"/>
      <c r="KYA293" s="579"/>
      <c r="KYB293" s="579"/>
      <c r="KYC293" s="579"/>
      <c r="KYD293" s="579"/>
      <c r="KYE293" s="579"/>
      <c r="KYF293" s="579"/>
      <c r="KYG293" s="579"/>
      <c r="KYH293" s="579"/>
      <c r="KYI293" s="579"/>
      <c r="KYJ293" s="579"/>
      <c r="KYK293" s="579"/>
      <c r="KYL293" s="579"/>
      <c r="KYM293" s="579"/>
      <c r="KYN293" s="579"/>
      <c r="KYO293" s="579"/>
      <c r="KYP293" s="579"/>
      <c r="KYQ293" s="579"/>
      <c r="KYR293" s="579"/>
      <c r="KYS293" s="579"/>
      <c r="KYT293" s="579"/>
      <c r="KYU293" s="579"/>
      <c r="KYV293" s="579"/>
      <c r="KYW293" s="579"/>
      <c r="KYX293" s="579"/>
      <c r="KYY293" s="579"/>
      <c r="KYZ293" s="579"/>
      <c r="KZA293" s="579"/>
      <c r="KZB293" s="579"/>
      <c r="KZC293" s="579"/>
      <c r="KZD293" s="579"/>
      <c r="KZE293" s="579"/>
      <c r="KZF293" s="579"/>
      <c r="KZG293" s="579"/>
      <c r="KZH293" s="579"/>
      <c r="KZI293" s="579"/>
      <c r="KZJ293" s="579"/>
      <c r="KZK293" s="579"/>
      <c r="KZL293" s="579"/>
      <c r="KZM293" s="579"/>
      <c r="KZN293" s="579"/>
      <c r="KZO293" s="579"/>
      <c r="KZP293" s="579"/>
      <c r="KZQ293" s="579"/>
      <c r="KZR293" s="579"/>
      <c r="KZS293" s="579"/>
      <c r="KZT293" s="579"/>
      <c r="KZU293" s="579"/>
      <c r="KZV293" s="579"/>
      <c r="KZW293" s="579"/>
      <c r="KZX293" s="579"/>
      <c r="KZY293" s="579"/>
      <c r="KZZ293" s="579"/>
      <c r="LAA293" s="579"/>
      <c r="LAB293" s="579"/>
      <c r="LAC293" s="579"/>
      <c r="LAD293" s="579"/>
      <c r="LAE293" s="579"/>
      <c r="LAF293" s="579"/>
      <c r="LAG293" s="579"/>
      <c r="LAH293" s="579"/>
      <c r="LAI293" s="579"/>
      <c r="LAJ293" s="579"/>
      <c r="LAK293" s="579"/>
      <c r="LAL293" s="579"/>
      <c r="LAM293" s="579"/>
      <c r="LAN293" s="579"/>
      <c r="LAO293" s="579"/>
      <c r="LAP293" s="579"/>
      <c r="LAQ293" s="579"/>
      <c r="LAR293" s="579"/>
      <c r="LAS293" s="579"/>
      <c r="LAT293" s="579"/>
      <c r="LAU293" s="579"/>
      <c r="LAV293" s="579"/>
      <c r="LAW293" s="579"/>
      <c r="LAX293" s="579"/>
      <c r="LAY293" s="579"/>
      <c r="LAZ293" s="579"/>
      <c r="LBA293" s="579"/>
      <c r="LBB293" s="579"/>
      <c r="LBC293" s="579"/>
      <c r="LBD293" s="579"/>
      <c r="LBE293" s="579"/>
      <c r="LBF293" s="579"/>
      <c r="LBG293" s="579"/>
      <c r="LBH293" s="579"/>
      <c r="LBI293" s="579"/>
      <c r="LBJ293" s="579"/>
      <c r="LBK293" s="579"/>
      <c r="LBL293" s="579"/>
      <c r="LBM293" s="579"/>
      <c r="LBN293" s="579"/>
      <c r="LBO293" s="579"/>
      <c r="LBP293" s="579"/>
      <c r="LBQ293" s="579"/>
      <c r="LBR293" s="579"/>
      <c r="LBS293" s="579"/>
      <c r="LBT293" s="579"/>
      <c r="LBU293" s="579"/>
      <c r="LBV293" s="579"/>
      <c r="LBW293" s="579"/>
      <c r="LBX293" s="579"/>
      <c r="LBY293" s="579"/>
      <c r="LBZ293" s="579"/>
      <c r="LCA293" s="579"/>
      <c r="LCB293" s="579"/>
      <c r="LCC293" s="579"/>
      <c r="LCD293" s="579"/>
      <c r="LCE293" s="579"/>
      <c r="LCF293" s="579"/>
      <c r="LCG293" s="579"/>
      <c r="LCH293" s="579"/>
      <c r="LCI293" s="579"/>
      <c r="LCJ293" s="579"/>
      <c r="LCK293" s="579"/>
      <c r="LCL293" s="579"/>
      <c r="LCM293" s="579"/>
      <c r="LCN293" s="579"/>
      <c r="LCO293" s="579"/>
      <c r="LCP293" s="579"/>
      <c r="LCQ293" s="579"/>
      <c r="LCR293" s="579"/>
      <c r="LCS293" s="579"/>
      <c r="LCT293" s="579"/>
      <c r="LCU293" s="579"/>
      <c r="LCV293" s="579"/>
      <c r="LCW293" s="579"/>
      <c r="LCX293" s="579"/>
      <c r="LCY293" s="579"/>
      <c r="LCZ293" s="579"/>
      <c r="LDA293" s="579"/>
      <c r="LDB293" s="579"/>
      <c r="LDC293" s="579"/>
      <c r="LDD293" s="579"/>
      <c r="LDE293" s="579"/>
      <c r="LDF293" s="579"/>
      <c r="LDG293" s="579"/>
      <c r="LDH293" s="579"/>
      <c r="LDI293" s="579"/>
      <c r="LDJ293" s="579"/>
      <c r="LDK293" s="579"/>
      <c r="LDL293" s="579"/>
      <c r="LDM293" s="579"/>
      <c r="LDN293" s="579"/>
      <c r="LDO293" s="579"/>
      <c r="LDP293" s="579"/>
      <c r="LDQ293" s="579"/>
      <c r="LDR293" s="579"/>
      <c r="LDS293" s="579"/>
      <c r="LDT293" s="579"/>
      <c r="LDU293" s="579"/>
      <c r="LDV293" s="579"/>
      <c r="LDW293" s="579"/>
      <c r="LDX293" s="579"/>
      <c r="LDY293" s="579"/>
      <c r="LDZ293" s="579"/>
      <c r="LEA293" s="579"/>
      <c r="LEB293" s="579"/>
      <c r="LEC293" s="579"/>
      <c r="LED293" s="579"/>
      <c r="LEE293" s="579"/>
      <c r="LEF293" s="579"/>
      <c r="LEG293" s="579"/>
      <c r="LEH293" s="579"/>
      <c r="LEI293" s="579"/>
      <c r="LEJ293" s="579"/>
      <c r="LEK293" s="579"/>
      <c r="LEL293" s="579"/>
      <c r="LEM293" s="579"/>
      <c r="LEN293" s="579"/>
      <c r="LEO293" s="579"/>
      <c r="LEP293" s="579"/>
      <c r="LEQ293" s="579"/>
      <c r="LER293" s="579"/>
      <c r="LES293" s="579"/>
      <c r="LET293" s="579"/>
      <c r="LEU293" s="579"/>
      <c r="LEV293" s="579"/>
      <c r="LEW293" s="579"/>
      <c r="LEX293" s="579"/>
      <c r="LEY293" s="579"/>
      <c r="LEZ293" s="579"/>
      <c r="LFA293" s="579"/>
      <c r="LFB293" s="579"/>
      <c r="LFC293" s="579"/>
      <c r="LFD293" s="579"/>
      <c r="LFE293" s="579"/>
      <c r="LFF293" s="579"/>
      <c r="LFG293" s="579"/>
      <c r="LFH293" s="579"/>
      <c r="LFI293" s="579"/>
      <c r="LFJ293" s="579"/>
      <c r="LFK293" s="579"/>
      <c r="LFL293" s="579"/>
      <c r="LFM293" s="579"/>
      <c r="LFN293" s="579"/>
      <c r="LFO293" s="579"/>
      <c r="LFP293" s="579"/>
      <c r="LFQ293" s="579"/>
      <c r="LFR293" s="579"/>
      <c r="LFS293" s="579"/>
      <c r="LFT293" s="579"/>
      <c r="LFU293" s="579"/>
      <c r="LFV293" s="579"/>
      <c r="LFW293" s="579"/>
      <c r="LFX293" s="579"/>
      <c r="LFY293" s="579"/>
      <c r="LFZ293" s="579"/>
      <c r="LGA293" s="579"/>
      <c r="LGB293" s="579"/>
      <c r="LGC293" s="579"/>
      <c r="LGD293" s="579"/>
      <c r="LGE293" s="579"/>
      <c r="LGF293" s="579"/>
      <c r="LGG293" s="579"/>
      <c r="LGH293" s="579"/>
      <c r="LGI293" s="579"/>
      <c r="LGJ293" s="579"/>
      <c r="LGK293" s="579"/>
      <c r="LGL293" s="579"/>
      <c r="LGM293" s="579"/>
      <c r="LGN293" s="579"/>
      <c r="LGO293" s="579"/>
      <c r="LGP293" s="579"/>
      <c r="LGQ293" s="579"/>
      <c r="LGR293" s="579"/>
      <c r="LGS293" s="579"/>
      <c r="LGT293" s="579"/>
      <c r="LGU293" s="579"/>
      <c r="LGV293" s="579"/>
      <c r="LGW293" s="579"/>
      <c r="LGX293" s="579"/>
      <c r="LGY293" s="579"/>
      <c r="LGZ293" s="579"/>
      <c r="LHA293" s="579"/>
      <c r="LHB293" s="579"/>
      <c r="LHC293" s="579"/>
      <c r="LHD293" s="579"/>
      <c r="LHE293" s="579"/>
      <c r="LHF293" s="579"/>
      <c r="LHG293" s="579"/>
      <c r="LHH293" s="579"/>
      <c r="LHI293" s="579"/>
      <c r="LHJ293" s="579"/>
      <c r="LHK293" s="579"/>
      <c r="LHL293" s="579"/>
      <c r="LHM293" s="579"/>
      <c r="LHN293" s="579"/>
      <c r="LHO293" s="579"/>
      <c r="LHP293" s="579"/>
      <c r="LHQ293" s="579"/>
      <c r="LHR293" s="579"/>
      <c r="LHS293" s="579"/>
      <c r="LHT293" s="579"/>
      <c r="LHU293" s="579"/>
      <c r="LHV293" s="579"/>
      <c r="LHW293" s="579"/>
      <c r="LHX293" s="579"/>
      <c r="LHY293" s="579"/>
      <c r="LHZ293" s="579"/>
      <c r="LIA293" s="579"/>
      <c r="LIB293" s="579"/>
      <c r="LIC293" s="579"/>
      <c r="LID293" s="579"/>
      <c r="LIE293" s="579"/>
      <c r="LIF293" s="579"/>
      <c r="LIG293" s="579"/>
      <c r="LIH293" s="579"/>
      <c r="LII293" s="579"/>
      <c r="LIJ293" s="579"/>
      <c r="LIK293" s="579"/>
      <c r="LIL293" s="579"/>
      <c r="LIM293" s="579"/>
      <c r="LIN293" s="579"/>
      <c r="LIO293" s="579"/>
      <c r="LIP293" s="579"/>
      <c r="LIQ293" s="579"/>
      <c r="LIR293" s="579"/>
      <c r="LIS293" s="579"/>
      <c r="LIT293" s="579"/>
      <c r="LIU293" s="579"/>
      <c r="LIV293" s="579"/>
      <c r="LIW293" s="579"/>
      <c r="LIX293" s="579"/>
      <c r="LIY293" s="579"/>
      <c r="LIZ293" s="579"/>
      <c r="LJA293" s="579"/>
      <c r="LJB293" s="579"/>
      <c r="LJC293" s="579"/>
      <c r="LJD293" s="579"/>
      <c r="LJE293" s="579"/>
      <c r="LJF293" s="579"/>
      <c r="LJG293" s="579"/>
      <c r="LJH293" s="579"/>
      <c r="LJI293" s="579"/>
      <c r="LJJ293" s="579"/>
      <c r="LJK293" s="579"/>
      <c r="LJL293" s="579"/>
      <c r="LJM293" s="579"/>
      <c r="LJN293" s="579"/>
      <c r="LJO293" s="579"/>
      <c r="LJP293" s="579"/>
      <c r="LJQ293" s="579"/>
      <c r="LJR293" s="579"/>
      <c r="LJS293" s="579"/>
      <c r="LJT293" s="579"/>
      <c r="LJU293" s="579"/>
      <c r="LJV293" s="579"/>
      <c r="LJW293" s="579"/>
      <c r="LJX293" s="579"/>
      <c r="LJY293" s="579"/>
      <c r="LJZ293" s="579"/>
      <c r="LKA293" s="579"/>
      <c r="LKB293" s="579"/>
      <c r="LKC293" s="579"/>
      <c r="LKD293" s="579"/>
      <c r="LKE293" s="579"/>
      <c r="LKF293" s="579"/>
      <c r="LKG293" s="579"/>
      <c r="LKH293" s="579"/>
      <c r="LKI293" s="579"/>
      <c r="LKJ293" s="579"/>
      <c r="LKK293" s="579"/>
      <c r="LKL293" s="579"/>
      <c r="LKM293" s="579"/>
      <c r="LKN293" s="579"/>
      <c r="LKO293" s="579"/>
      <c r="LKP293" s="579"/>
      <c r="LKQ293" s="579"/>
      <c r="LKR293" s="579"/>
      <c r="LKS293" s="579"/>
      <c r="LKT293" s="579"/>
      <c r="LKU293" s="579"/>
      <c r="LKV293" s="579"/>
      <c r="LKW293" s="579"/>
      <c r="LKX293" s="579"/>
      <c r="LKY293" s="579"/>
      <c r="LKZ293" s="579"/>
      <c r="LLA293" s="579"/>
      <c r="LLB293" s="579"/>
      <c r="LLC293" s="579"/>
      <c r="LLD293" s="579"/>
      <c r="LLE293" s="579"/>
      <c r="LLF293" s="579"/>
      <c r="LLG293" s="579"/>
      <c r="LLH293" s="579"/>
      <c r="LLI293" s="579"/>
      <c r="LLJ293" s="579"/>
      <c r="LLK293" s="579"/>
      <c r="LLL293" s="579"/>
      <c r="LLM293" s="579"/>
      <c r="LLN293" s="579"/>
      <c r="LLO293" s="579"/>
      <c r="LLP293" s="579"/>
      <c r="LLQ293" s="579"/>
      <c r="LLR293" s="579"/>
      <c r="LLS293" s="579"/>
      <c r="LLT293" s="579"/>
      <c r="LLU293" s="579"/>
      <c r="LLV293" s="579"/>
      <c r="LLW293" s="579"/>
      <c r="LLX293" s="579"/>
      <c r="LLY293" s="579"/>
      <c r="LLZ293" s="579"/>
      <c r="LMA293" s="579"/>
      <c r="LMB293" s="579"/>
      <c r="LMC293" s="579"/>
      <c r="LMD293" s="579"/>
      <c r="LME293" s="579"/>
      <c r="LMF293" s="579"/>
      <c r="LMG293" s="579"/>
      <c r="LMH293" s="579"/>
      <c r="LMI293" s="579"/>
      <c r="LMJ293" s="579"/>
      <c r="LMK293" s="579"/>
      <c r="LML293" s="579"/>
      <c r="LMM293" s="579"/>
      <c r="LMN293" s="579"/>
      <c r="LMO293" s="579"/>
      <c r="LMP293" s="579"/>
      <c r="LMQ293" s="579"/>
      <c r="LMR293" s="579"/>
      <c r="LMS293" s="579"/>
      <c r="LMT293" s="579"/>
      <c r="LMU293" s="579"/>
      <c r="LMV293" s="579"/>
      <c r="LMW293" s="579"/>
      <c r="LMX293" s="579"/>
      <c r="LMY293" s="579"/>
      <c r="LMZ293" s="579"/>
      <c r="LNA293" s="579"/>
      <c r="LNB293" s="579"/>
      <c r="LNC293" s="579"/>
      <c r="LND293" s="579"/>
      <c r="LNE293" s="579"/>
      <c r="LNF293" s="579"/>
      <c r="LNG293" s="579"/>
      <c r="LNH293" s="579"/>
      <c r="LNI293" s="579"/>
      <c r="LNJ293" s="579"/>
      <c r="LNK293" s="579"/>
      <c r="LNL293" s="579"/>
      <c r="LNM293" s="579"/>
      <c r="LNN293" s="579"/>
      <c r="LNO293" s="579"/>
      <c r="LNP293" s="579"/>
      <c r="LNQ293" s="579"/>
      <c r="LNR293" s="579"/>
      <c r="LNS293" s="579"/>
      <c r="LNT293" s="579"/>
      <c r="LNU293" s="579"/>
      <c r="LNV293" s="579"/>
      <c r="LNW293" s="579"/>
      <c r="LNX293" s="579"/>
      <c r="LNY293" s="579"/>
      <c r="LNZ293" s="579"/>
      <c r="LOA293" s="579"/>
      <c r="LOB293" s="579"/>
      <c r="LOC293" s="579"/>
      <c r="LOD293" s="579"/>
      <c r="LOE293" s="579"/>
      <c r="LOF293" s="579"/>
      <c r="LOG293" s="579"/>
      <c r="LOH293" s="579"/>
      <c r="LOI293" s="579"/>
      <c r="LOJ293" s="579"/>
      <c r="LOK293" s="579"/>
      <c r="LOL293" s="579"/>
      <c r="LOM293" s="579"/>
      <c r="LON293" s="579"/>
      <c r="LOO293" s="579"/>
      <c r="LOP293" s="579"/>
      <c r="LOQ293" s="579"/>
      <c r="LOR293" s="579"/>
      <c r="LOS293" s="579"/>
      <c r="LOT293" s="579"/>
      <c r="LOU293" s="579"/>
      <c r="LOV293" s="579"/>
      <c r="LOW293" s="579"/>
      <c r="LOX293" s="579"/>
      <c r="LOY293" s="579"/>
      <c r="LOZ293" s="579"/>
      <c r="LPA293" s="579"/>
      <c r="LPB293" s="579"/>
      <c r="LPC293" s="579"/>
      <c r="LPD293" s="579"/>
      <c r="LPE293" s="579"/>
      <c r="LPF293" s="579"/>
      <c r="LPG293" s="579"/>
      <c r="LPH293" s="579"/>
      <c r="LPI293" s="579"/>
      <c r="LPJ293" s="579"/>
      <c r="LPK293" s="579"/>
      <c r="LPL293" s="579"/>
      <c r="LPM293" s="579"/>
      <c r="LPN293" s="579"/>
      <c r="LPO293" s="579"/>
      <c r="LPP293" s="579"/>
      <c r="LPQ293" s="579"/>
      <c r="LPR293" s="579"/>
      <c r="LPS293" s="579"/>
      <c r="LPT293" s="579"/>
      <c r="LPU293" s="579"/>
      <c r="LPV293" s="579"/>
      <c r="LPW293" s="579"/>
      <c r="LPX293" s="579"/>
      <c r="LPY293" s="579"/>
      <c r="LPZ293" s="579"/>
      <c r="LQA293" s="579"/>
      <c r="LQB293" s="579"/>
      <c r="LQC293" s="579"/>
      <c r="LQD293" s="579"/>
      <c r="LQE293" s="579"/>
      <c r="LQF293" s="579"/>
      <c r="LQG293" s="579"/>
      <c r="LQH293" s="579"/>
      <c r="LQI293" s="579"/>
      <c r="LQJ293" s="579"/>
      <c r="LQK293" s="579"/>
      <c r="LQL293" s="579"/>
      <c r="LQM293" s="579"/>
      <c r="LQN293" s="579"/>
      <c r="LQO293" s="579"/>
      <c r="LQP293" s="579"/>
      <c r="LQQ293" s="579"/>
      <c r="LQR293" s="579"/>
      <c r="LQS293" s="579"/>
      <c r="LQT293" s="579"/>
      <c r="LQU293" s="579"/>
      <c r="LQV293" s="579"/>
      <c r="LQW293" s="579"/>
      <c r="LQX293" s="579"/>
      <c r="LQY293" s="579"/>
      <c r="LQZ293" s="579"/>
      <c r="LRA293" s="579"/>
      <c r="LRB293" s="579"/>
      <c r="LRC293" s="579"/>
      <c r="LRD293" s="579"/>
      <c r="LRE293" s="579"/>
      <c r="LRF293" s="579"/>
      <c r="LRG293" s="579"/>
      <c r="LRH293" s="579"/>
      <c r="LRI293" s="579"/>
      <c r="LRJ293" s="579"/>
      <c r="LRK293" s="579"/>
      <c r="LRL293" s="579"/>
      <c r="LRM293" s="579"/>
      <c r="LRN293" s="579"/>
      <c r="LRO293" s="579"/>
      <c r="LRP293" s="579"/>
      <c r="LRQ293" s="579"/>
      <c r="LRR293" s="579"/>
      <c r="LRS293" s="579"/>
      <c r="LRT293" s="579"/>
      <c r="LRU293" s="579"/>
      <c r="LRV293" s="579"/>
      <c r="LRW293" s="579"/>
      <c r="LRX293" s="579"/>
      <c r="LRY293" s="579"/>
      <c r="LRZ293" s="579"/>
      <c r="LSA293" s="579"/>
      <c r="LSB293" s="579"/>
      <c r="LSC293" s="579"/>
      <c r="LSD293" s="579"/>
      <c r="LSE293" s="579"/>
      <c r="LSF293" s="579"/>
      <c r="LSG293" s="579"/>
      <c r="LSH293" s="579"/>
      <c r="LSI293" s="579"/>
      <c r="LSJ293" s="579"/>
      <c r="LSK293" s="579"/>
      <c r="LSL293" s="579"/>
      <c r="LSM293" s="579"/>
      <c r="LSN293" s="579"/>
      <c r="LSO293" s="579"/>
      <c r="LSP293" s="579"/>
      <c r="LSQ293" s="579"/>
      <c r="LSR293" s="579"/>
      <c r="LSS293" s="579"/>
      <c r="LST293" s="579"/>
      <c r="LSU293" s="579"/>
      <c r="LSV293" s="579"/>
      <c r="LSW293" s="579"/>
      <c r="LSX293" s="579"/>
      <c r="LSY293" s="579"/>
      <c r="LSZ293" s="579"/>
      <c r="LTA293" s="579"/>
      <c r="LTB293" s="579"/>
      <c r="LTC293" s="579"/>
      <c r="LTD293" s="579"/>
      <c r="LTE293" s="579"/>
      <c r="LTF293" s="579"/>
      <c r="LTG293" s="579"/>
      <c r="LTH293" s="579"/>
      <c r="LTI293" s="579"/>
      <c r="LTJ293" s="579"/>
      <c r="LTK293" s="579"/>
      <c r="LTL293" s="579"/>
      <c r="LTM293" s="579"/>
      <c r="LTN293" s="579"/>
      <c r="LTO293" s="579"/>
      <c r="LTP293" s="579"/>
      <c r="LTQ293" s="579"/>
      <c r="LTR293" s="579"/>
      <c r="LTS293" s="579"/>
      <c r="LTT293" s="579"/>
      <c r="LTU293" s="579"/>
      <c r="LTV293" s="579"/>
      <c r="LTW293" s="579"/>
      <c r="LTX293" s="579"/>
      <c r="LTY293" s="579"/>
      <c r="LTZ293" s="579"/>
      <c r="LUA293" s="579"/>
      <c r="LUB293" s="579"/>
      <c r="LUC293" s="579"/>
      <c r="LUD293" s="579"/>
      <c r="LUE293" s="579"/>
      <c r="LUF293" s="579"/>
      <c r="LUG293" s="579"/>
      <c r="LUH293" s="579"/>
      <c r="LUI293" s="579"/>
      <c r="LUJ293" s="579"/>
      <c r="LUK293" s="579"/>
      <c r="LUL293" s="579"/>
      <c r="LUM293" s="579"/>
      <c r="LUN293" s="579"/>
      <c r="LUO293" s="579"/>
      <c r="LUP293" s="579"/>
      <c r="LUQ293" s="579"/>
      <c r="LUR293" s="579"/>
      <c r="LUS293" s="579"/>
      <c r="LUT293" s="579"/>
      <c r="LUU293" s="579"/>
      <c r="LUV293" s="579"/>
      <c r="LUW293" s="579"/>
      <c r="LUX293" s="579"/>
      <c r="LUY293" s="579"/>
      <c r="LUZ293" s="579"/>
      <c r="LVA293" s="579"/>
      <c r="LVB293" s="579"/>
      <c r="LVC293" s="579"/>
      <c r="LVD293" s="579"/>
      <c r="LVE293" s="579"/>
      <c r="LVF293" s="579"/>
      <c r="LVG293" s="579"/>
      <c r="LVH293" s="579"/>
      <c r="LVI293" s="579"/>
      <c r="LVJ293" s="579"/>
      <c r="LVK293" s="579"/>
      <c r="LVL293" s="579"/>
      <c r="LVM293" s="579"/>
      <c r="LVN293" s="579"/>
      <c r="LVO293" s="579"/>
      <c r="LVP293" s="579"/>
      <c r="LVQ293" s="579"/>
      <c r="LVR293" s="579"/>
      <c r="LVS293" s="579"/>
      <c r="LVT293" s="579"/>
      <c r="LVU293" s="579"/>
      <c r="LVV293" s="579"/>
      <c r="LVW293" s="579"/>
      <c r="LVX293" s="579"/>
      <c r="LVY293" s="579"/>
      <c r="LVZ293" s="579"/>
      <c r="LWA293" s="579"/>
      <c r="LWB293" s="579"/>
      <c r="LWC293" s="579"/>
      <c r="LWD293" s="579"/>
      <c r="LWE293" s="579"/>
      <c r="LWF293" s="579"/>
      <c r="LWG293" s="579"/>
      <c r="LWH293" s="579"/>
      <c r="LWI293" s="579"/>
      <c r="LWJ293" s="579"/>
      <c r="LWK293" s="579"/>
      <c r="LWL293" s="579"/>
      <c r="LWM293" s="579"/>
      <c r="LWN293" s="579"/>
      <c r="LWO293" s="579"/>
      <c r="LWP293" s="579"/>
      <c r="LWQ293" s="579"/>
      <c r="LWR293" s="579"/>
      <c r="LWS293" s="579"/>
      <c r="LWT293" s="579"/>
      <c r="LWU293" s="579"/>
      <c r="LWV293" s="579"/>
      <c r="LWW293" s="579"/>
      <c r="LWX293" s="579"/>
      <c r="LWY293" s="579"/>
      <c r="LWZ293" s="579"/>
      <c r="LXA293" s="579"/>
      <c r="LXB293" s="579"/>
      <c r="LXC293" s="579"/>
      <c r="LXD293" s="579"/>
      <c r="LXE293" s="579"/>
      <c r="LXF293" s="579"/>
      <c r="LXG293" s="579"/>
      <c r="LXH293" s="579"/>
      <c r="LXI293" s="579"/>
      <c r="LXJ293" s="579"/>
      <c r="LXK293" s="579"/>
      <c r="LXL293" s="579"/>
      <c r="LXM293" s="579"/>
      <c r="LXN293" s="579"/>
      <c r="LXO293" s="579"/>
      <c r="LXP293" s="579"/>
      <c r="LXQ293" s="579"/>
      <c r="LXR293" s="579"/>
      <c r="LXS293" s="579"/>
      <c r="LXT293" s="579"/>
      <c r="LXU293" s="579"/>
      <c r="LXV293" s="579"/>
      <c r="LXW293" s="579"/>
      <c r="LXX293" s="579"/>
      <c r="LXY293" s="579"/>
      <c r="LXZ293" s="579"/>
      <c r="LYA293" s="579"/>
      <c r="LYB293" s="579"/>
      <c r="LYC293" s="579"/>
      <c r="LYD293" s="579"/>
      <c r="LYE293" s="579"/>
      <c r="LYF293" s="579"/>
      <c r="LYG293" s="579"/>
      <c r="LYH293" s="579"/>
      <c r="LYI293" s="579"/>
      <c r="LYJ293" s="579"/>
      <c r="LYK293" s="579"/>
      <c r="LYL293" s="579"/>
      <c r="LYM293" s="579"/>
      <c r="LYN293" s="579"/>
      <c r="LYO293" s="579"/>
      <c r="LYP293" s="579"/>
      <c r="LYQ293" s="579"/>
      <c r="LYR293" s="579"/>
      <c r="LYS293" s="579"/>
      <c r="LYT293" s="579"/>
      <c r="LYU293" s="579"/>
      <c r="LYV293" s="579"/>
      <c r="LYW293" s="579"/>
      <c r="LYX293" s="579"/>
      <c r="LYY293" s="579"/>
      <c r="LYZ293" s="579"/>
      <c r="LZA293" s="579"/>
      <c r="LZB293" s="579"/>
      <c r="LZC293" s="579"/>
      <c r="LZD293" s="579"/>
      <c r="LZE293" s="579"/>
      <c r="LZF293" s="579"/>
      <c r="LZG293" s="579"/>
      <c r="LZH293" s="579"/>
      <c r="LZI293" s="579"/>
      <c r="LZJ293" s="579"/>
      <c r="LZK293" s="579"/>
      <c r="LZL293" s="579"/>
      <c r="LZM293" s="579"/>
      <c r="LZN293" s="579"/>
      <c r="LZO293" s="579"/>
      <c r="LZP293" s="579"/>
      <c r="LZQ293" s="579"/>
      <c r="LZR293" s="579"/>
      <c r="LZS293" s="579"/>
      <c r="LZT293" s="579"/>
      <c r="LZU293" s="579"/>
      <c r="LZV293" s="579"/>
      <c r="LZW293" s="579"/>
      <c r="LZX293" s="579"/>
      <c r="LZY293" s="579"/>
      <c r="LZZ293" s="579"/>
      <c r="MAA293" s="579"/>
      <c r="MAB293" s="579"/>
      <c r="MAC293" s="579"/>
      <c r="MAD293" s="579"/>
      <c r="MAE293" s="579"/>
      <c r="MAF293" s="579"/>
      <c r="MAG293" s="579"/>
      <c r="MAH293" s="579"/>
      <c r="MAI293" s="579"/>
      <c r="MAJ293" s="579"/>
      <c r="MAK293" s="579"/>
      <c r="MAL293" s="579"/>
      <c r="MAM293" s="579"/>
      <c r="MAN293" s="579"/>
      <c r="MAO293" s="579"/>
      <c r="MAP293" s="579"/>
      <c r="MAQ293" s="579"/>
      <c r="MAR293" s="579"/>
      <c r="MAS293" s="579"/>
      <c r="MAT293" s="579"/>
      <c r="MAU293" s="579"/>
      <c r="MAV293" s="579"/>
      <c r="MAW293" s="579"/>
      <c r="MAX293" s="579"/>
      <c r="MAY293" s="579"/>
      <c r="MAZ293" s="579"/>
      <c r="MBA293" s="579"/>
      <c r="MBB293" s="579"/>
      <c r="MBC293" s="579"/>
      <c r="MBD293" s="579"/>
      <c r="MBE293" s="579"/>
      <c r="MBF293" s="579"/>
      <c r="MBG293" s="579"/>
      <c r="MBH293" s="579"/>
      <c r="MBI293" s="579"/>
      <c r="MBJ293" s="579"/>
      <c r="MBK293" s="579"/>
      <c r="MBL293" s="579"/>
      <c r="MBM293" s="579"/>
      <c r="MBN293" s="579"/>
      <c r="MBO293" s="579"/>
      <c r="MBP293" s="579"/>
      <c r="MBQ293" s="579"/>
      <c r="MBR293" s="579"/>
      <c r="MBS293" s="579"/>
      <c r="MBT293" s="579"/>
      <c r="MBU293" s="579"/>
      <c r="MBV293" s="579"/>
      <c r="MBW293" s="579"/>
      <c r="MBX293" s="579"/>
      <c r="MBY293" s="579"/>
      <c r="MBZ293" s="579"/>
      <c r="MCA293" s="579"/>
      <c r="MCB293" s="579"/>
      <c r="MCC293" s="579"/>
      <c r="MCD293" s="579"/>
      <c r="MCE293" s="579"/>
      <c r="MCF293" s="579"/>
      <c r="MCG293" s="579"/>
      <c r="MCH293" s="579"/>
      <c r="MCI293" s="579"/>
      <c r="MCJ293" s="579"/>
      <c r="MCK293" s="579"/>
      <c r="MCL293" s="579"/>
      <c r="MCM293" s="579"/>
      <c r="MCN293" s="579"/>
      <c r="MCO293" s="579"/>
      <c r="MCP293" s="579"/>
      <c r="MCQ293" s="579"/>
      <c r="MCR293" s="579"/>
      <c r="MCS293" s="579"/>
      <c r="MCT293" s="579"/>
      <c r="MCU293" s="579"/>
      <c r="MCV293" s="579"/>
      <c r="MCW293" s="579"/>
      <c r="MCX293" s="579"/>
      <c r="MCY293" s="579"/>
      <c r="MCZ293" s="579"/>
      <c r="MDA293" s="579"/>
      <c r="MDB293" s="579"/>
      <c r="MDC293" s="579"/>
      <c r="MDD293" s="579"/>
      <c r="MDE293" s="579"/>
      <c r="MDF293" s="579"/>
      <c r="MDG293" s="579"/>
      <c r="MDH293" s="579"/>
      <c r="MDI293" s="579"/>
      <c r="MDJ293" s="579"/>
      <c r="MDK293" s="579"/>
      <c r="MDL293" s="579"/>
      <c r="MDM293" s="579"/>
      <c r="MDN293" s="579"/>
      <c r="MDO293" s="579"/>
      <c r="MDP293" s="579"/>
      <c r="MDQ293" s="579"/>
      <c r="MDR293" s="579"/>
      <c r="MDS293" s="579"/>
      <c r="MDT293" s="579"/>
      <c r="MDU293" s="579"/>
      <c r="MDV293" s="579"/>
      <c r="MDW293" s="579"/>
      <c r="MDX293" s="579"/>
      <c r="MDY293" s="579"/>
      <c r="MDZ293" s="579"/>
      <c r="MEA293" s="579"/>
      <c r="MEB293" s="579"/>
      <c r="MEC293" s="579"/>
      <c r="MED293" s="579"/>
      <c r="MEE293" s="579"/>
      <c r="MEF293" s="579"/>
      <c r="MEG293" s="579"/>
      <c r="MEH293" s="579"/>
      <c r="MEI293" s="579"/>
      <c r="MEJ293" s="579"/>
      <c r="MEK293" s="579"/>
      <c r="MEL293" s="579"/>
      <c r="MEM293" s="579"/>
      <c r="MEN293" s="579"/>
      <c r="MEO293" s="579"/>
      <c r="MEP293" s="579"/>
      <c r="MEQ293" s="579"/>
      <c r="MER293" s="579"/>
      <c r="MES293" s="579"/>
      <c r="MET293" s="579"/>
      <c r="MEU293" s="579"/>
      <c r="MEV293" s="579"/>
      <c r="MEW293" s="579"/>
      <c r="MEX293" s="579"/>
      <c r="MEY293" s="579"/>
      <c r="MEZ293" s="579"/>
      <c r="MFA293" s="579"/>
      <c r="MFB293" s="579"/>
      <c r="MFC293" s="579"/>
      <c r="MFD293" s="579"/>
      <c r="MFE293" s="579"/>
      <c r="MFF293" s="579"/>
      <c r="MFG293" s="579"/>
      <c r="MFH293" s="579"/>
      <c r="MFI293" s="579"/>
      <c r="MFJ293" s="579"/>
      <c r="MFK293" s="579"/>
      <c r="MFL293" s="579"/>
      <c r="MFM293" s="579"/>
      <c r="MFN293" s="579"/>
      <c r="MFO293" s="579"/>
      <c r="MFP293" s="579"/>
      <c r="MFQ293" s="579"/>
      <c r="MFR293" s="579"/>
      <c r="MFS293" s="579"/>
      <c r="MFT293" s="579"/>
      <c r="MFU293" s="579"/>
      <c r="MFV293" s="579"/>
      <c r="MFW293" s="579"/>
      <c r="MFX293" s="579"/>
      <c r="MFY293" s="579"/>
      <c r="MFZ293" s="579"/>
      <c r="MGA293" s="579"/>
      <c r="MGB293" s="579"/>
      <c r="MGC293" s="579"/>
      <c r="MGD293" s="579"/>
      <c r="MGE293" s="579"/>
      <c r="MGF293" s="579"/>
      <c r="MGG293" s="579"/>
      <c r="MGH293" s="579"/>
      <c r="MGI293" s="579"/>
      <c r="MGJ293" s="579"/>
      <c r="MGK293" s="579"/>
      <c r="MGL293" s="579"/>
      <c r="MGM293" s="579"/>
      <c r="MGN293" s="579"/>
      <c r="MGO293" s="579"/>
      <c r="MGP293" s="579"/>
      <c r="MGQ293" s="579"/>
      <c r="MGR293" s="579"/>
      <c r="MGS293" s="579"/>
      <c r="MGT293" s="579"/>
      <c r="MGU293" s="579"/>
      <c r="MGV293" s="579"/>
      <c r="MGW293" s="579"/>
      <c r="MGX293" s="579"/>
      <c r="MGY293" s="579"/>
      <c r="MGZ293" s="579"/>
      <c r="MHA293" s="579"/>
      <c r="MHB293" s="579"/>
      <c r="MHC293" s="579"/>
      <c r="MHD293" s="579"/>
      <c r="MHE293" s="579"/>
      <c r="MHF293" s="579"/>
      <c r="MHG293" s="579"/>
      <c r="MHH293" s="579"/>
      <c r="MHI293" s="579"/>
      <c r="MHJ293" s="579"/>
      <c r="MHK293" s="579"/>
      <c r="MHL293" s="579"/>
      <c r="MHM293" s="579"/>
      <c r="MHN293" s="579"/>
      <c r="MHO293" s="579"/>
      <c r="MHP293" s="579"/>
      <c r="MHQ293" s="579"/>
      <c r="MHR293" s="579"/>
      <c r="MHS293" s="579"/>
      <c r="MHT293" s="579"/>
      <c r="MHU293" s="579"/>
      <c r="MHV293" s="579"/>
      <c r="MHW293" s="579"/>
      <c r="MHX293" s="579"/>
      <c r="MHY293" s="579"/>
      <c r="MHZ293" s="579"/>
      <c r="MIA293" s="579"/>
      <c r="MIB293" s="579"/>
      <c r="MIC293" s="579"/>
      <c r="MID293" s="579"/>
      <c r="MIE293" s="579"/>
      <c r="MIF293" s="579"/>
      <c r="MIG293" s="579"/>
      <c r="MIH293" s="579"/>
      <c r="MII293" s="579"/>
      <c r="MIJ293" s="579"/>
      <c r="MIK293" s="579"/>
      <c r="MIL293" s="579"/>
      <c r="MIM293" s="579"/>
      <c r="MIN293" s="579"/>
      <c r="MIO293" s="579"/>
      <c r="MIP293" s="579"/>
      <c r="MIQ293" s="579"/>
      <c r="MIR293" s="579"/>
      <c r="MIS293" s="579"/>
      <c r="MIT293" s="579"/>
      <c r="MIU293" s="579"/>
      <c r="MIV293" s="579"/>
      <c r="MIW293" s="579"/>
      <c r="MIX293" s="579"/>
      <c r="MIY293" s="579"/>
      <c r="MIZ293" s="579"/>
      <c r="MJA293" s="579"/>
      <c r="MJB293" s="579"/>
      <c r="MJC293" s="579"/>
      <c r="MJD293" s="579"/>
      <c r="MJE293" s="579"/>
      <c r="MJF293" s="579"/>
      <c r="MJG293" s="579"/>
      <c r="MJH293" s="579"/>
      <c r="MJI293" s="579"/>
      <c r="MJJ293" s="579"/>
      <c r="MJK293" s="579"/>
      <c r="MJL293" s="579"/>
      <c r="MJM293" s="579"/>
      <c r="MJN293" s="579"/>
      <c r="MJO293" s="579"/>
      <c r="MJP293" s="579"/>
      <c r="MJQ293" s="579"/>
      <c r="MJR293" s="579"/>
      <c r="MJS293" s="579"/>
      <c r="MJT293" s="579"/>
      <c r="MJU293" s="579"/>
      <c r="MJV293" s="579"/>
      <c r="MJW293" s="579"/>
      <c r="MJX293" s="579"/>
      <c r="MJY293" s="579"/>
      <c r="MJZ293" s="579"/>
      <c r="MKA293" s="579"/>
      <c r="MKB293" s="579"/>
      <c r="MKC293" s="579"/>
      <c r="MKD293" s="579"/>
      <c r="MKE293" s="579"/>
      <c r="MKF293" s="579"/>
      <c r="MKG293" s="579"/>
      <c r="MKH293" s="579"/>
      <c r="MKI293" s="579"/>
      <c r="MKJ293" s="579"/>
      <c r="MKK293" s="579"/>
      <c r="MKL293" s="579"/>
      <c r="MKM293" s="579"/>
      <c r="MKN293" s="579"/>
      <c r="MKO293" s="579"/>
      <c r="MKP293" s="579"/>
      <c r="MKQ293" s="579"/>
      <c r="MKR293" s="579"/>
      <c r="MKS293" s="579"/>
      <c r="MKT293" s="579"/>
      <c r="MKU293" s="579"/>
      <c r="MKV293" s="579"/>
      <c r="MKW293" s="579"/>
      <c r="MKX293" s="579"/>
      <c r="MKY293" s="579"/>
      <c r="MKZ293" s="579"/>
      <c r="MLA293" s="579"/>
      <c r="MLB293" s="579"/>
      <c r="MLC293" s="579"/>
      <c r="MLD293" s="579"/>
      <c r="MLE293" s="579"/>
      <c r="MLF293" s="579"/>
      <c r="MLG293" s="579"/>
      <c r="MLH293" s="579"/>
      <c r="MLI293" s="579"/>
      <c r="MLJ293" s="579"/>
      <c r="MLK293" s="579"/>
      <c r="MLL293" s="579"/>
      <c r="MLM293" s="579"/>
      <c r="MLN293" s="579"/>
      <c r="MLO293" s="579"/>
      <c r="MLP293" s="579"/>
      <c r="MLQ293" s="579"/>
      <c r="MLR293" s="579"/>
      <c r="MLS293" s="579"/>
      <c r="MLT293" s="579"/>
      <c r="MLU293" s="579"/>
      <c r="MLV293" s="579"/>
      <c r="MLW293" s="579"/>
      <c r="MLX293" s="579"/>
      <c r="MLY293" s="579"/>
      <c r="MLZ293" s="579"/>
      <c r="MMA293" s="579"/>
      <c r="MMB293" s="579"/>
      <c r="MMC293" s="579"/>
      <c r="MMD293" s="579"/>
      <c r="MME293" s="579"/>
      <c r="MMF293" s="579"/>
      <c r="MMG293" s="579"/>
      <c r="MMH293" s="579"/>
      <c r="MMI293" s="579"/>
      <c r="MMJ293" s="579"/>
      <c r="MMK293" s="579"/>
      <c r="MML293" s="579"/>
      <c r="MMM293" s="579"/>
      <c r="MMN293" s="579"/>
      <c r="MMO293" s="579"/>
      <c r="MMP293" s="579"/>
      <c r="MMQ293" s="579"/>
      <c r="MMR293" s="579"/>
      <c r="MMS293" s="579"/>
      <c r="MMT293" s="579"/>
      <c r="MMU293" s="579"/>
      <c r="MMV293" s="579"/>
      <c r="MMW293" s="579"/>
      <c r="MMX293" s="579"/>
      <c r="MMY293" s="579"/>
      <c r="MMZ293" s="579"/>
      <c r="MNA293" s="579"/>
      <c r="MNB293" s="579"/>
      <c r="MNC293" s="579"/>
      <c r="MND293" s="579"/>
      <c r="MNE293" s="579"/>
      <c r="MNF293" s="579"/>
      <c r="MNG293" s="579"/>
      <c r="MNH293" s="579"/>
      <c r="MNI293" s="579"/>
      <c r="MNJ293" s="579"/>
      <c r="MNK293" s="579"/>
      <c r="MNL293" s="579"/>
      <c r="MNM293" s="579"/>
      <c r="MNN293" s="579"/>
      <c r="MNO293" s="579"/>
      <c r="MNP293" s="579"/>
      <c r="MNQ293" s="579"/>
      <c r="MNR293" s="579"/>
      <c r="MNS293" s="579"/>
      <c r="MNT293" s="579"/>
      <c r="MNU293" s="579"/>
      <c r="MNV293" s="579"/>
      <c r="MNW293" s="579"/>
      <c r="MNX293" s="579"/>
      <c r="MNY293" s="579"/>
      <c r="MNZ293" s="579"/>
      <c r="MOA293" s="579"/>
      <c r="MOB293" s="579"/>
      <c r="MOC293" s="579"/>
      <c r="MOD293" s="579"/>
      <c r="MOE293" s="579"/>
      <c r="MOF293" s="579"/>
      <c r="MOG293" s="579"/>
      <c r="MOH293" s="579"/>
      <c r="MOI293" s="579"/>
      <c r="MOJ293" s="579"/>
      <c r="MOK293" s="579"/>
      <c r="MOL293" s="579"/>
      <c r="MOM293" s="579"/>
      <c r="MON293" s="579"/>
      <c r="MOO293" s="579"/>
      <c r="MOP293" s="579"/>
      <c r="MOQ293" s="579"/>
      <c r="MOR293" s="579"/>
      <c r="MOS293" s="579"/>
      <c r="MOT293" s="579"/>
      <c r="MOU293" s="579"/>
      <c r="MOV293" s="579"/>
      <c r="MOW293" s="579"/>
      <c r="MOX293" s="579"/>
      <c r="MOY293" s="579"/>
      <c r="MOZ293" s="579"/>
      <c r="MPA293" s="579"/>
      <c r="MPB293" s="579"/>
      <c r="MPC293" s="579"/>
      <c r="MPD293" s="579"/>
      <c r="MPE293" s="579"/>
      <c r="MPF293" s="579"/>
      <c r="MPG293" s="579"/>
      <c r="MPH293" s="579"/>
      <c r="MPI293" s="579"/>
      <c r="MPJ293" s="579"/>
      <c r="MPK293" s="579"/>
      <c r="MPL293" s="579"/>
      <c r="MPM293" s="579"/>
      <c r="MPN293" s="579"/>
      <c r="MPO293" s="579"/>
      <c r="MPP293" s="579"/>
      <c r="MPQ293" s="579"/>
      <c r="MPR293" s="579"/>
      <c r="MPS293" s="579"/>
      <c r="MPT293" s="579"/>
      <c r="MPU293" s="579"/>
      <c r="MPV293" s="579"/>
      <c r="MPW293" s="579"/>
      <c r="MPX293" s="579"/>
      <c r="MPY293" s="579"/>
      <c r="MPZ293" s="579"/>
      <c r="MQA293" s="579"/>
      <c r="MQB293" s="579"/>
      <c r="MQC293" s="579"/>
      <c r="MQD293" s="579"/>
      <c r="MQE293" s="579"/>
      <c r="MQF293" s="579"/>
      <c r="MQG293" s="579"/>
      <c r="MQH293" s="579"/>
      <c r="MQI293" s="579"/>
      <c r="MQJ293" s="579"/>
      <c r="MQK293" s="579"/>
      <c r="MQL293" s="579"/>
      <c r="MQM293" s="579"/>
      <c r="MQN293" s="579"/>
      <c r="MQO293" s="579"/>
      <c r="MQP293" s="579"/>
      <c r="MQQ293" s="579"/>
      <c r="MQR293" s="579"/>
      <c r="MQS293" s="579"/>
      <c r="MQT293" s="579"/>
      <c r="MQU293" s="579"/>
      <c r="MQV293" s="579"/>
      <c r="MQW293" s="579"/>
      <c r="MQX293" s="579"/>
      <c r="MQY293" s="579"/>
      <c r="MQZ293" s="579"/>
      <c r="MRA293" s="579"/>
      <c r="MRB293" s="579"/>
      <c r="MRC293" s="579"/>
      <c r="MRD293" s="579"/>
      <c r="MRE293" s="579"/>
      <c r="MRF293" s="579"/>
      <c r="MRG293" s="579"/>
      <c r="MRH293" s="579"/>
      <c r="MRI293" s="579"/>
      <c r="MRJ293" s="579"/>
      <c r="MRK293" s="579"/>
      <c r="MRL293" s="579"/>
      <c r="MRM293" s="579"/>
      <c r="MRN293" s="579"/>
      <c r="MRO293" s="579"/>
      <c r="MRP293" s="579"/>
      <c r="MRQ293" s="579"/>
      <c r="MRR293" s="579"/>
      <c r="MRS293" s="579"/>
      <c r="MRT293" s="579"/>
      <c r="MRU293" s="579"/>
      <c r="MRV293" s="579"/>
      <c r="MRW293" s="579"/>
      <c r="MRX293" s="579"/>
      <c r="MRY293" s="579"/>
      <c r="MRZ293" s="579"/>
      <c r="MSA293" s="579"/>
      <c r="MSB293" s="579"/>
      <c r="MSC293" s="579"/>
      <c r="MSD293" s="579"/>
      <c r="MSE293" s="579"/>
      <c r="MSF293" s="579"/>
      <c r="MSG293" s="579"/>
      <c r="MSH293" s="579"/>
      <c r="MSI293" s="579"/>
      <c r="MSJ293" s="579"/>
      <c r="MSK293" s="579"/>
      <c r="MSL293" s="579"/>
      <c r="MSM293" s="579"/>
      <c r="MSN293" s="579"/>
      <c r="MSO293" s="579"/>
      <c r="MSP293" s="579"/>
      <c r="MSQ293" s="579"/>
      <c r="MSR293" s="579"/>
      <c r="MSS293" s="579"/>
      <c r="MST293" s="579"/>
      <c r="MSU293" s="579"/>
      <c r="MSV293" s="579"/>
      <c r="MSW293" s="579"/>
      <c r="MSX293" s="579"/>
      <c r="MSY293" s="579"/>
      <c r="MSZ293" s="579"/>
      <c r="MTA293" s="579"/>
      <c r="MTB293" s="579"/>
      <c r="MTC293" s="579"/>
      <c r="MTD293" s="579"/>
      <c r="MTE293" s="579"/>
      <c r="MTF293" s="579"/>
      <c r="MTG293" s="579"/>
      <c r="MTH293" s="579"/>
      <c r="MTI293" s="579"/>
      <c r="MTJ293" s="579"/>
      <c r="MTK293" s="579"/>
      <c r="MTL293" s="579"/>
      <c r="MTM293" s="579"/>
      <c r="MTN293" s="579"/>
      <c r="MTO293" s="579"/>
      <c r="MTP293" s="579"/>
      <c r="MTQ293" s="579"/>
      <c r="MTR293" s="579"/>
      <c r="MTS293" s="579"/>
      <c r="MTT293" s="579"/>
      <c r="MTU293" s="579"/>
      <c r="MTV293" s="579"/>
      <c r="MTW293" s="579"/>
      <c r="MTX293" s="579"/>
      <c r="MTY293" s="579"/>
      <c r="MTZ293" s="579"/>
      <c r="MUA293" s="579"/>
      <c r="MUB293" s="579"/>
      <c r="MUC293" s="579"/>
      <c r="MUD293" s="579"/>
      <c r="MUE293" s="579"/>
      <c r="MUF293" s="579"/>
      <c r="MUG293" s="579"/>
      <c r="MUH293" s="579"/>
      <c r="MUI293" s="579"/>
      <c r="MUJ293" s="579"/>
      <c r="MUK293" s="579"/>
      <c r="MUL293" s="579"/>
      <c r="MUM293" s="579"/>
      <c r="MUN293" s="579"/>
      <c r="MUO293" s="579"/>
      <c r="MUP293" s="579"/>
      <c r="MUQ293" s="579"/>
      <c r="MUR293" s="579"/>
      <c r="MUS293" s="579"/>
      <c r="MUT293" s="579"/>
      <c r="MUU293" s="579"/>
      <c r="MUV293" s="579"/>
      <c r="MUW293" s="579"/>
      <c r="MUX293" s="579"/>
      <c r="MUY293" s="579"/>
      <c r="MUZ293" s="579"/>
      <c r="MVA293" s="579"/>
      <c r="MVB293" s="579"/>
      <c r="MVC293" s="579"/>
      <c r="MVD293" s="579"/>
      <c r="MVE293" s="579"/>
      <c r="MVF293" s="579"/>
      <c r="MVG293" s="579"/>
      <c r="MVH293" s="579"/>
      <c r="MVI293" s="579"/>
      <c r="MVJ293" s="579"/>
      <c r="MVK293" s="579"/>
      <c r="MVL293" s="579"/>
      <c r="MVM293" s="579"/>
      <c r="MVN293" s="579"/>
      <c r="MVO293" s="579"/>
      <c r="MVP293" s="579"/>
      <c r="MVQ293" s="579"/>
      <c r="MVR293" s="579"/>
      <c r="MVS293" s="579"/>
      <c r="MVT293" s="579"/>
      <c r="MVU293" s="579"/>
      <c r="MVV293" s="579"/>
      <c r="MVW293" s="579"/>
      <c r="MVX293" s="579"/>
      <c r="MVY293" s="579"/>
      <c r="MVZ293" s="579"/>
      <c r="MWA293" s="579"/>
      <c r="MWB293" s="579"/>
      <c r="MWC293" s="579"/>
      <c r="MWD293" s="579"/>
      <c r="MWE293" s="579"/>
      <c r="MWF293" s="579"/>
      <c r="MWG293" s="579"/>
      <c r="MWH293" s="579"/>
      <c r="MWI293" s="579"/>
      <c r="MWJ293" s="579"/>
      <c r="MWK293" s="579"/>
      <c r="MWL293" s="579"/>
      <c r="MWM293" s="579"/>
      <c r="MWN293" s="579"/>
      <c r="MWO293" s="579"/>
      <c r="MWP293" s="579"/>
      <c r="MWQ293" s="579"/>
      <c r="MWR293" s="579"/>
      <c r="MWS293" s="579"/>
      <c r="MWT293" s="579"/>
      <c r="MWU293" s="579"/>
      <c r="MWV293" s="579"/>
      <c r="MWW293" s="579"/>
      <c r="MWX293" s="579"/>
      <c r="MWY293" s="579"/>
      <c r="MWZ293" s="579"/>
      <c r="MXA293" s="579"/>
      <c r="MXB293" s="579"/>
      <c r="MXC293" s="579"/>
      <c r="MXD293" s="579"/>
      <c r="MXE293" s="579"/>
      <c r="MXF293" s="579"/>
      <c r="MXG293" s="579"/>
      <c r="MXH293" s="579"/>
      <c r="MXI293" s="579"/>
      <c r="MXJ293" s="579"/>
      <c r="MXK293" s="579"/>
      <c r="MXL293" s="579"/>
      <c r="MXM293" s="579"/>
      <c r="MXN293" s="579"/>
      <c r="MXO293" s="579"/>
      <c r="MXP293" s="579"/>
      <c r="MXQ293" s="579"/>
      <c r="MXR293" s="579"/>
      <c r="MXS293" s="579"/>
      <c r="MXT293" s="579"/>
      <c r="MXU293" s="579"/>
      <c r="MXV293" s="579"/>
      <c r="MXW293" s="579"/>
      <c r="MXX293" s="579"/>
      <c r="MXY293" s="579"/>
      <c r="MXZ293" s="579"/>
      <c r="MYA293" s="579"/>
      <c r="MYB293" s="579"/>
      <c r="MYC293" s="579"/>
      <c r="MYD293" s="579"/>
      <c r="MYE293" s="579"/>
      <c r="MYF293" s="579"/>
      <c r="MYG293" s="579"/>
      <c r="MYH293" s="579"/>
      <c r="MYI293" s="579"/>
      <c r="MYJ293" s="579"/>
      <c r="MYK293" s="579"/>
      <c r="MYL293" s="579"/>
      <c r="MYM293" s="579"/>
      <c r="MYN293" s="579"/>
      <c r="MYO293" s="579"/>
      <c r="MYP293" s="579"/>
      <c r="MYQ293" s="579"/>
      <c r="MYR293" s="579"/>
      <c r="MYS293" s="579"/>
      <c r="MYT293" s="579"/>
      <c r="MYU293" s="579"/>
      <c r="MYV293" s="579"/>
      <c r="MYW293" s="579"/>
      <c r="MYX293" s="579"/>
      <c r="MYY293" s="579"/>
      <c r="MYZ293" s="579"/>
      <c r="MZA293" s="579"/>
      <c r="MZB293" s="579"/>
      <c r="MZC293" s="579"/>
      <c r="MZD293" s="579"/>
      <c r="MZE293" s="579"/>
      <c r="MZF293" s="579"/>
      <c r="MZG293" s="579"/>
      <c r="MZH293" s="579"/>
      <c r="MZI293" s="579"/>
      <c r="MZJ293" s="579"/>
      <c r="MZK293" s="579"/>
      <c r="MZL293" s="579"/>
      <c r="MZM293" s="579"/>
      <c r="MZN293" s="579"/>
      <c r="MZO293" s="579"/>
      <c r="MZP293" s="579"/>
      <c r="MZQ293" s="579"/>
      <c r="MZR293" s="579"/>
      <c r="MZS293" s="579"/>
      <c r="MZT293" s="579"/>
      <c r="MZU293" s="579"/>
      <c r="MZV293" s="579"/>
      <c r="MZW293" s="579"/>
      <c r="MZX293" s="579"/>
      <c r="MZY293" s="579"/>
      <c r="MZZ293" s="579"/>
      <c r="NAA293" s="579"/>
      <c r="NAB293" s="579"/>
      <c r="NAC293" s="579"/>
      <c r="NAD293" s="579"/>
      <c r="NAE293" s="579"/>
      <c r="NAF293" s="579"/>
      <c r="NAG293" s="579"/>
      <c r="NAH293" s="579"/>
      <c r="NAI293" s="579"/>
      <c r="NAJ293" s="579"/>
      <c r="NAK293" s="579"/>
      <c r="NAL293" s="579"/>
      <c r="NAM293" s="579"/>
      <c r="NAN293" s="579"/>
      <c r="NAO293" s="579"/>
      <c r="NAP293" s="579"/>
      <c r="NAQ293" s="579"/>
      <c r="NAR293" s="579"/>
      <c r="NAS293" s="579"/>
      <c r="NAT293" s="579"/>
      <c r="NAU293" s="579"/>
      <c r="NAV293" s="579"/>
      <c r="NAW293" s="579"/>
      <c r="NAX293" s="579"/>
      <c r="NAY293" s="579"/>
      <c r="NAZ293" s="579"/>
      <c r="NBA293" s="579"/>
      <c r="NBB293" s="579"/>
      <c r="NBC293" s="579"/>
      <c r="NBD293" s="579"/>
      <c r="NBE293" s="579"/>
      <c r="NBF293" s="579"/>
      <c r="NBG293" s="579"/>
      <c r="NBH293" s="579"/>
      <c r="NBI293" s="579"/>
      <c r="NBJ293" s="579"/>
      <c r="NBK293" s="579"/>
      <c r="NBL293" s="579"/>
      <c r="NBM293" s="579"/>
      <c r="NBN293" s="579"/>
      <c r="NBO293" s="579"/>
      <c r="NBP293" s="579"/>
      <c r="NBQ293" s="579"/>
      <c r="NBR293" s="579"/>
      <c r="NBS293" s="579"/>
      <c r="NBT293" s="579"/>
      <c r="NBU293" s="579"/>
      <c r="NBV293" s="579"/>
      <c r="NBW293" s="579"/>
      <c r="NBX293" s="579"/>
      <c r="NBY293" s="579"/>
      <c r="NBZ293" s="579"/>
      <c r="NCA293" s="579"/>
      <c r="NCB293" s="579"/>
      <c r="NCC293" s="579"/>
      <c r="NCD293" s="579"/>
      <c r="NCE293" s="579"/>
      <c r="NCF293" s="579"/>
      <c r="NCG293" s="579"/>
      <c r="NCH293" s="579"/>
      <c r="NCI293" s="579"/>
      <c r="NCJ293" s="579"/>
      <c r="NCK293" s="579"/>
      <c r="NCL293" s="579"/>
      <c r="NCM293" s="579"/>
      <c r="NCN293" s="579"/>
      <c r="NCO293" s="579"/>
      <c r="NCP293" s="579"/>
      <c r="NCQ293" s="579"/>
      <c r="NCR293" s="579"/>
      <c r="NCS293" s="579"/>
      <c r="NCT293" s="579"/>
      <c r="NCU293" s="579"/>
      <c r="NCV293" s="579"/>
      <c r="NCW293" s="579"/>
      <c r="NCX293" s="579"/>
      <c r="NCY293" s="579"/>
      <c r="NCZ293" s="579"/>
      <c r="NDA293" s="579"/>
      <c r="NDB293" s="579"/>
      <c r="NDC293" s="579"/>
      <c r="NDD293" s="579"/>
      <c r="NDE293" s="579"/>
      <c r="NDF293" s="579"/>
      <c r="NDG293" s="579"/>
      <c r="NDH293" s="579"/>
      <c r="NDI293" s="579"/>
      <c r="NDJ293" s="579"/>
      <c r="NDK293" s="579"/>
      <c r="NDL293" s="579"/>
      <c r="NDM293" s="579"/>
      <c r="NDN293" s="579"/>
      <c r="NDO293" s="579"/>
      <c r="NDP293" s="579"/>
      <c r="NDQ293" s="579"/>
      <c r="NDR293" s="579"/>
      <c r="NDS293" s="579"/>
      <c r="NDT293" s="579"/>
      <c r="NDU293" s="579"/>
      <c r="NDV293" s="579"/>
      <c r="NDW293" s="579"/>
      <c r="NDX293" s="579"/>
      <c r="NDY293" s="579"/>
      <c r="NDZ293" s="579"/>
      <c r="NEA293" s="579"/>
      <c r="NEB293" s="579"/>
      <c r="NEC293" s="579"/>
      <c r="NED293" s="579"/>
      <c r="NEE293" s="579"/>
      <c r="NEF293" s="579"/>
      <c r="NEG293" s="579"/>
      <c r="NEH293" s="579"/>
      <c r="NEI293" s="579"/>
      <c r="NEJ293" s="579"/>
      <c r="NEK293" s="579"/>
      <c r="NEL293" s="579"/>
      <c r="NEM293" s="579"/>
      <c r="NEN293" s="579"/>
      <c r="NEO293" s="579"/>
      <c r="NEP293" s="579"/>
      <c r="NEQ293" s="579"/>
      <c r="NER293" s="579"/>
      <c r="NES293" s="579"/>
      <c r="NET293" s="579"/>
      <c r="NEU293" s="579"/>
      <c r="NEV293" s="579"/>
      <c r="NEW293" s="579"/>
      <c r="NEX293" s="579"/>
      <c r="NEY293" s="579"/>
      <c r="NEZ293" s="579"/>
      <c r="NFA293" s="579"/>
      <c r="NFB293" s="579"/>
      <c r="NFC293" s="579"/>
      <c r="NFD293" s="579"/>
      <c r="NFE293" s="579"/>
      <c r="NFF293" s="579"/>
      <c r="NFG293" s="579"/>
      <c r="NFH293" s="579"/>
      <c r="NFI293" s="579"/>
      <c r="NFJ293" s="579"/>
      <c r="NFK293" s="579"/>
      <c r="NFL293" s="579"/>
      <c r="NFM293" s="579"/>
      <c r="NFN293" s="579"/>
      <c r="NFO293" s="579"/>
      <c r="NFP293" s="579"/>
      <c r="NFQ293" s="579"/>
      <c r="NFR293" s="579"/>
      <c r="NFS293" s="579"/>
      <c r="NFT293" s="579"/>
      <c r="NFU293" s="579"/>
      <c r="NFV293" s="579"/>
      <c r="NFW293" s="579"/>
      <c r="NFX293" s="579"/>
      <c r="NFY293" s="579"/>
      <c r="NFZ293" s="579"/>
      <c r="NGA293" s="579"/>
      <c r="NGB293" s="579"/>
      <c r="NGC293" s="579"/>
      <c r="NGD293" s="579"/>
      <c r="NGE293" s="579"/>
      <c r="NGF293" s="579"/>
      <c r="NGG293" s="579"/>
      <c r="NGH293" s="579"/>
      <c r="NGI293" s="579"/>
      <c r="NGJ293" s="579"/>
      <c r="NGK293" s="579"/>
      <c r="NGL293" s="579"/>
      <c r="NGM293" s="579"/>
      <c r="NGN293" s="579"/>
      <c r="NGO293" s="579"/>
      <c r="NGP293" s="579"/>
      <c r="NGQ293" s="579"/>
      <c r="NGR293" s="579"/>
      <c r="NGS293" s="579"/>
      <c r="NGT293" s="579"/>
      <c r="NGU293" s="579"/>
      <c r="NGV293" s="579"/>
      <c r="NGW293" s="579"/>
      <c r="NGX293" s="579"/>
      <c r="NGY293" s="579"/>
      <c r="NGZ293" s="579"/>
      <c r="NHA293" s="579"/>
      <c r="NHB293" s="579"/>
      <c r="NHC293" s="579"/>
      <c r="NHD293" s="579"/>
      <c r="NHE293" s="579"/>
      <c r="NHF293" s="579"/>
      <c r="NHG293" s="579"/>
      <c r="NHH293" s="579"/>
      <c r="NHI293" s="579"/>
      <c r="NHJ293" s="579"/>
      <c r="NHK293" s="579"/>
      <c r="NHL293" s="579"/>
      <c r="NHM293" s="579"/>
      <c r="NHN293" s="579"/>
      <c r="NHO293" s="579"/>
      <c r="NHP293" s="579"/>
      <c r="NHQ293" s="579"/>
      <c r="NHR293" s="579"/>
      <c r="NHS293" s="579"/>
      <c r="NHT293" s="579"/>
      <c r="NHU293" s="579"/>
      <c r="NHV293" s="579"/>
      <c r="NHW293" s="579"/>
      <c r="NHX293" s="579"/>
      <c r="NHY293" s="579"/>
      <c r="NHZ293" s="579"/>
      <c r="NIA293" s="579"/>
      <c r="NIB293" s="579"/>
      <c r="NIC293" s="579"/>
      <c r="NID293" s="579"/>
      <c r="NIE293" s="579"/>
      <c r="NIF293" s="579"/>
      <c r="NIG293" s="579"/>
      <c r="NIH293" s="579"/>
      <c r="NII293" s="579"/>
      <c r="NIJ293" s="579"/>
      <c r="NIK293" s="579"/>
      <c r="NIL293" s="579"/>
      <c r="NIM293" s="579"/>
      <c r="NIN293" s="579"/>
      <c r="NIO293" s="579"/>
      <c r="NIP293" s="579"/>
      <c r="NIQ293" s="579"/>
      <c r="NIR293" s="579"/>
      <c r="NIS293" s="579"/>
      <c r="NIT293" s="579"/>
      <c r="NIU293" s="579"/>
      <c r="NIV293" s="579"/>
      <c r="NIW293" s="579"/>
      <c r="NIX293" s="579"/>
      <c r="NIY293" s="579"/>
      <c r="NIZ293" s="579"/>
      <c r="NJA293" s="579"/>
      <c r="NJB293" s="579"/>
      <c r="NJC293" s="579"/>
      <c r="NJD293" s="579"/>
      <c r="NJE293" s="579"/>
      <c r="NJF293" s="579"/>
      <c r="NJG293" s="579"/>
      <c r="NJH293" s="579"/>
      <c r="NJI293" s="579"/>
      <c r="NJJ293" s="579"/>
      <c r="NJK293" s="579"/>
      <c r="NJL293" s="579"/>
      <c r="NJM293" s="579"/>
      <c r="NJN293" s="579"/>
      <c r="NJO293" s="579"/>
      <c r="NJP293" s="579"/>
      <c r="NJQ293" s="579"/>
      <c r="NJR293" s="579"/>
      <c r="NJS293" s="579"/>
      <c r="NJT293" s="579"/>
      <c r="NJU293" s="579"/>
      <c r="NJV293" s="579"/>
      <c r="NJW293" s="579"/>
      <c r="NJX293" s="579"/>
      <c r="NJY293" s="579"/>
      <c r="NJZ293" s="579"/>
      <c r="NKA293" s="579"/>
      <c r="NKB293" s="579"/>
      <c r="NKC293" s="579"/>
      <c r="NKD293" s="579"/>
      <c r="NKE293" s="579"/>
      <c r="NKF293" s="579"/>
      <c r="NKG293" s="579"/>
      <c r="NKH293" s="579"/>
      <c r="NKI293" s="579"/>
      <c r="NKJ293" s="579"/>
      <c r="NKK293" s="579"/>
      <c r="NKL293" s="579"/>
      <c r="NKM293" s="579"/>
      <c r="NKN293" s="579"/>
      <c r="NKO293" s="579"/>
      <c r="NKP293" s="579"/>
      <c r="NKQ293" s="579"/>
      <c r="NKR293" s="579"/>
      <c r="NKS293" s="579"/>
      <c r="NKT293" s="579"/>
      <c r="NKU293" s="579"/>
      <c r="NKV293" s="579"/>
      <c r="NKW293" s="579"/>
      <c r="NKX293" s="579"/>
      <c r="NKY293" s="579"/>
      <c r="NKZ293" s="579"/>
      <c r="NLA293" s="579"/>
      <c r="NLB293" s="579"/>
      <c r="NLC293" s="579"/>
      <c r="NLD293" s="579"/>
      <c r="NLE293" s="579"/>
      <c r="NLF293" s="579"/>
      <c r="NLG293" s="579"/>
      <c r="NLH293" s="579"/>
      <c r="NLI293" s="579"/>
      <c r="NLJ293" s="579"/>
      <c r="NLK293" s="579"/>
      <c r="NLL293" s="579"/>
      <c r="NLM293" s="579"/>
      <c r="NLN293" s="579"/>
      <c r="NLO293" s="579"/>
      <c r="NLP293" s="579"/>
      <c r="NLQ293" s="579"/>
      <c r="NLR293" s="579"/>
      <c r="NLS293" s="579"/>
      <c r="NLT293" s="579"/>
      <c r="NLU293" s="579"/>
      <c r="NLV293" s="579"/>
      <c r="NLW293" s="579"/>
      <c r="NLX293" s="579"/>
      <c r="NLY293" s="579"/>
      <c r="NLZ293" s="579"/>
      <c r="NMA293" s="579"/>
      <c r="NMB293" s="579"/>
      <c r="NMC293" s="579"/>
      <c r="NMD293" s="579"/>
      <c r="NME293" s="579"/>
      <c r="NMF293" s="579"/>
      <c r="NMG293" s="579"/>
      <c r="NMH293" s="579"/>
      <c r="NMI293" s="579"/>
      <c r="NMJ293" s="579"/>
      <c r="NMK293" s="579"/>
      <c r="NML293" s="579"/>
      <c r="NMM293" s="579"/>
      <c r="NMN293" s="579"/>
      <c r="NMO293" s="579"/>
      <c r="NMP293" s="579"/>
      <c r="NMQ293" s="579"/>
      <c r="NMR293" s="579"/>
      <c r="NMS293" s="579"/>
      <c r="NMT293" s="579"/>
      <c r="NMU293" s="579"/>
      <c r="NMV293" s="579"/>
      <c r="NMW293" s="579"/>
      <c r="NMX293" s="579"/>
      <c r="NMY293" s="579"/>
      <c r="NMZ293" s="579"/>
      <c r="NNA293" s="579"/>
      <c r="NNB293" s="579"/>
      <c r="NNC293" s="579"/>
      <c r="NND293" s="579"/>
      <c r="NNE293" s="579"/>
      <c r="NNF293" s="579"/>
      <c r="NNG293" s="579"/>
      <c r="NNH293" s="579"/>
      <c r="NNI293" s="579"/>
      <c r="NNJ293" s="579"/>
      <c r="NNK293" s="579"/>
      <c r="NNL293" s="579"/>
      <c r="NNM293" s="579"/>
      <c r="NNN293" s="579"/>
      <c r="NNO293" s="579"/>
      <c r="NNP293" s="579"/>
      <c r="NNQ293" s="579"/>
      <c r="NNR293" s="579"/>
      <c r="NNS293" s="579"/>
      <c r="NNT293" s="579"/>
      <c r="NNU293" s="579"/>
      <c r="NNV293" s="579"/>
      <c r="NNW293" s="579"/>
      <c r="NNX293" s="579"/>
      <c r="NNY293" s="579"/>
      <c r="NNZ293" s="579"/>
      <c r="NOA293" s="579"/>
      <c r="NOB293" s="579"/>
      <c r="NOC293" s="579"/>
      <c r="NOD293" s="579"/>
      <c r="NOE293" s="579"/>
      <c r="NOF293" s="579"/>
      <c r="NOG293" s="579"/>
      <c r="NOH293" s="579"/>
      <c r="NOI293" s="579"/>
      <c r="NOJ293" s="579"/>
      <c r="NOK293" s="579"/>
      <c r="NOL293" s="579"/>
      <c r="NOM293" s="579"/>
      <c r="NON293" s="579"/>
      <c r="NOO293" s="579"/>
      <c r="NOP293" s="579"/>
      <c r="NOQ293" s="579"/>
      <c r="NOR293" s="579"/>
      <c r="NOS293" s="579"/>
      <c r="NOT293" s="579"/>
      <c r="NOU293" s="579"/>
      <c r="NOV293" s="579"/>
      <c r="NOW293" s="579"/>
      <c r="NOX293" s="579"/>
      <c r="NOY293" s="579"/>
      <c r="NOZ293" s="579"/>
      <c r="NPA293" s="579"/>
      <c r="NPB293" s="579"/>
      <c r="NPC293" s="579"/>
      <c r="NPD293" s="579"/>
      <c r="NPE293" s="579"/>
      <c r="NPF293" s="579"/>
      <c r="NPG293" s="579"/>
      <c r="NPH293" s="579"/>
      <c r="NPI293" s="579"/>
      <c r="NPJ293" s="579"/>
      <c r="NPK293" s="579"/>
      <c r="NPL293" s="579"/>
      <c r="NPM293" s="579"/>
      <c r="NPN293" s="579"/>
      <c r="NPO293" s="579"/>
      <c r="NPP293" s="579"/>
      <c r="NPQ293" s="579"/>
      <c r="NPR293" s="579"/>
      <c r="NPS293" s="579"/>
      <c r="NPT293" s="579"/>
      <c r="NPU293" s="579"/>
      <c r="NPV293" s="579"/>
      <c r="NPW293" s="579"/>
      <c r="NPX293" s="579"/>
      <c r="NPY293" s="579"/>
      <c r="NPZ293" s="579"/>
      <c r="NQA293" s="579"/>
      <c r="NQB293" s="579"/>
      <c r="NQC293" s="579"/>
      <c r="NQD293" s="579"/>
      <c r="NQE293" s="579"/>
      <c r="NQF293" s="579"/>
      <c r="NQG293" s="579"/>
      <c r="NQH293" s="579"/>
      <c r="NQI293" s="579"/>
      <c r="NQJ293" s="579"/>
      <c r="NQK293" s="579"/>
      <c r="NQL293" s="579"/>
      <c r="NQM293" s="579"/>
      <c r="NQN293" s="579"/>
      <c r="NQO293" s="579"/>
      <c r="NQP293" s="579"/>
      <c r="NQQ293" s="579"/>
      <c r="NQR293" s="579"/>
      <c r="NQS293" s="579"/>
      <c r="NQT293" s="579"/>
      <c r="NQU293" s="579"/>
      <c r="NQV293" s="579"/>
      <c r="NQW293" s="579"/>
      <c r="NQX293" s="579"/>
      <c r="NQY293" s="579"/>
      <c r="NQZ293" s="579"/>
      <c r="NRA293" s="579"/>
      <c r="NRB293" s="579"/>
      <c r="NRC293" s="579"/>
      <c r="NRD293" s="579"/>
      <c r="NRE293" s="579"/>
      <c r="NRF293" s="579"/>
      <c r="NRG293" s="579"/>
      <c r="NRH293" s="579"/>
      <c r="NRI293" s="579"/>
      <c r="NRJ293" s="579"/>
      <c r="NRK293" s="579"/>
      <c r="NRL293" s="579"/>
      <c r="NRM293" s="579"/>
      <c r="NRN293" s="579"/>
      <c r="NRO293" s="579"/>
      <c r="NRP293" s="579"/>
      <c r="NRQ293" s="579"/>
      <c r="NRR293" s="579"/>
      <c r="NRS293" s="579"/>
      <c r="NRT293" s="579"/>
      <c r="NRU293" s="579"/>
      <c r="NRV293" s="579"/>
      <c r="NRW293" s="579"/>
      <c r="NRX293" s="579"/>
      <c r="NRY293" s="579"/>
      <c r="NRZ293" s="579"/>
      <c r="NSA293" s="579"/>
      <c r="NSB293" s="579"/>
      <c r="NSC293" s="579"/>
      <c r="NSD293" s="579"/>
      <c r="NSE293" s="579"/>
      <c r="NSF293" s="579"/>
      <c r="NSG293" s="579"/>
      <c r="NSH293" s="579"/>
      <c r="NSI293" s="579"/>
      <c r="NSJ293" s="579"/>
      <c r="NSK293" s="579"/>
      <c r="NSL293" s="579"/>
      <c r="NSM293" s="579"/>
      <c r="NSN293" s="579"/>
      <c r="NSO293" s="579"/>
      <c r="NSP293" s="579"/>
      <c r="NSQ293" s="579"/>
      <c r="NSR293" s="579"/>
      <c r="NSS293" s="579"/>
      <c r="NST293" s="579"/>
      <c r="NSU293" s="579"/>
      <c r="NSV293" s="579"/>
      <c r="NSW293" s="579"/>
      <c r="NSX293" s="579"/>
      <c r="NSY293" s="579"/>
      <c r="NSZ293" s="579"/>
      <c r="NTA293" s="579"/>
      <c r="NTB293" s="579"/>
      <c r="NTC293" s="579"/>
      <c r="NTD293" s="579"/>
      <c r="NTE293" s="579"/>
      <c r="NTF293" s="579"/>
      <c r="NTG293" s="579"/>
      <c r="NTH293" s="579"/>
      <c r="NTI293" s="579"/>
      <c r="NTJ293" s="579"/>
      <c r="NTK293" s="579"/>
      <c r="NTL293" s="579"/>
      <c r="NTM293" s="579"/>
      <c r="NTN293" s="579"/>
      <c r="NTO293" s="579"/>
      <c r="NTP293" s="579"/>
      <c r="NTQ293" s="579"/>
      <c r="NTR293" s="579"/>
      <c r="NTS293" s="579"/>
      <c r="NTT293" s="579"/>
      <c r="NTU293" s="579"/>
      <c r="NTV293" s="579"/>
      <c r="NTW293" s="579"/>
      <c r="NTX293" s="579"/>
      <c r="NTY293" s="579"/>
      <c r="NTZ293" s="579"/>
      <c r="NUA293" s="579"/>
      <c r="NUB293" s="579"/>
      <c r="NUC293" s="579"/>
      <c r="NUD293" s="579"/>
      <c r="NUE293" s="579"/>
      <c r="NUF293" s="579"/>
      <c r="NUG293" s="579"/>
      <c r="NUH293" s="579"/>
      <c r="NUI293" s="579"/>
      <c r="NUJ293" s="579"/>
      <c r="NUK293" s="579"/>
      <c r="NUL293" s="579"/>
      <c r="NUM293" s="579"/>
      <c r="NUN293" s="579"/>
      <c r="NUO293" s="579"/>
      <c r="NUP293" s="579"/>
      <c r="NUQ293" s="579"/>
      <c r="NUR293" s="579"/>
      <c r="NUS293" s="579"/>
      <c r="NUT293" s="579"/>
      <c r="NUU293" s="579"/>
      <c r="NUV293" s="579"/>
      <c r="NUW293" s="579"/>
      <c r="NUX293" s="579"/>
      <c r="NUY293" s="579"/>
      <c r="NUZ293" s="579"/>
      <c r="NVA293" s="579"/>
      <c r="NVB293" s="579"/>
      <c r="NVC293" s="579"/>
      <c r="NVD293" s="579"/>
      <c r="NVE293" s="579"/>
      <c r="NVF293" s="579"/>
      <c r="NVG293" s="579"/>
      <c r="NVH293" s="579"/>
      <c r="NVI293" s="579"/>
      <c r="NVJ293" s="579"/>
      <c r="NVK293" s="579"/>
      <c r="NVL293" s="579"/>
      <c r="NVM293" s="579"/>
      <c r="NVN293" s="579"/>
      <c r="NVO293" s="579"/>
      <c r="NVP293" s="579"/>
      <c r="NVQ293" s="579"/>
      <c r="NVR293" s="579"/>
      <c r="NVS293" s="579"/>
      <c r="NVT293" s="579"/>
      <c r="NVU293" s="579"/>
      <c r="NVV293" s="579"/>
      <c r="NVW293" s="579"/>
      <c r="NVX293" s="579"/>
      <c r="NVY293" s="579"/>
      <c r="NVZ293" s="579"/>
      <c r="NWA293" s="579"/>
      <c r="NWB293" s="579"/>
      <c r="NWC293" s="579"/>
      <c r="NWD293" s="579"/>
      <c r="NWE293" s="579"/>
      <c r="NWF293" s="579"/>
      <c r="NWG293" s="579"/>
      <c r="NWH293" s="579"/>
      <c r="NWI293" s="579"/>
      <c r="NWJ293" s="579"/>
      <c r="NWK293" s="579"/>
      <c r="NWL293" s="579"/>
      <c r="NWM293" s="579"/>
      <c r="NWN293" s="579"/>
      <c r="NWO293" s="579"/>
      <c r="NWP293" s="579"/>
      <c r="NWQ293" s="579"/>
      <c r="NWR293" s="579"/>
      <c r="NWS293" s="579"/>
      <c r="NWT293" s="579"/>
      <c r="NWU293" s="579"/>
      <c r="NWV293" s="579"/>
      <c r="NWW293" s="579"/>
      <c r="NWX293" s="579"/>
      <c r="NWY293" s="579"/>
      <c r="NWZ293" s="579"/>
      <c r="NXA293" s="579"/>
      <c r="NXB293" s="579"/>
      <c r="NXC293" s="579"/>
      <c r="NXD293" s="579"/>
      <c r="NXE293" s="579"/>
      <c r="NXF293" s="579"/>
      <c r="NXG293" s="579"/>
      <c r="NXH293" s="579"/>
      <c r="NXI293" s="579"/>
      <c r="NXJ293" s="579"/>
      <c r="NXK293" s="579"/>
      <c r="NXL293" s="579"/>
      <c r="NXM293" s="579"/>
      <c r="NXN293" s="579"/>
      <c r="NXO293" s="579"/>
      <c r="NXP293" s="579"/>
      <c r="NXQ293" s="579"/>
      <c r="NXR293" s="579"/>
      <c r="NXS293" s="579"/>
      <c r="NXT293" s="579"/>
      <c r="NXU293" s="579"/>
      <c r="NXV293" s="579"/>
      <c r="NXW293" s="579"/>
      <c r="NXX293" s="579"/>
      <c r="NXY293" s="579"/>
      <c r="NXZ293" s="579"/>
      <c r="NYA293" s="579"/>
      <c r="NYB293" s="579"/>
      <c r="NYC293" s="579"/>
      <c r="NYD293" s="579"/>
      <c r="NYE293" s="579"/>
      <c r="NYF293" s="579"/>
      <c r="NYG293" s="579"/>
      <c r="NYH293" s="579"/>
      <c r="NYI293" s="579"/>
      <c r="NYJ293" s="579"/>
      <c r="NYK293" s="579"/>
      <c r="NYL293" s="579"/>
      <c r="NYM293" s="579"/>
      <c r="NYN293" s="579"/>
      <c r="NYO293" s="579"/>
      <c r="NYP293" s="579"/>
      <c r="NYQ293" s="579"/>
      <c r="NYR293" s="579"/>
      <c r="NYS293" s="579"/>
      <c r="NYT293" s="579"/>
      <c r="NYU293" s="579"/>
      <c r="NYV293" s="579"/>
      <c r="NYW293" s="579"/>
      <c r="NYX293" s="579"/>
      <c r="NYY293" s="579"/>
      <c r="NYZ293" s="579"/>
      <c r="NZA293" s="579"/>
      <c r="NZB293" s="579"/>
      <c r="NZC293" s="579"/>
      <c r="NZD293" s="579"/>
      <c r="NZE293" s="579"/>
      <c r="NZF293" s="579"/>
      <c r="NZG293" s="579"/>
      <c r="NZH293" s="579"/>
      <c r="NZI293" s="579"/>
      <c r="NZJ293" s="579"/>
      <c r="NZK293" s="579"/>
      <c r="NZL293" s="579"/>
      <c r="NZM293" s="579"/>
      <c r="NZN293" s="579"/>
      <c r="NZO293" s="579"/>
      <c r="NZP293" s="579"/>
      <c r="NZQ293" s="579"/>
      <c r="NZR293" s="579"/>
      <c r="NZS293" s="579"/>
      <c r="NZT293" s="579"/>
      <c r="NZU293" s="579"/>
      <c r="NZV293" s="579"/>
      <c r="NZW293" s="579"/>
      <c r="NZX293" s="579"/>
      <c r="NZY293" s="579"/>
      <c r="NZZ293" s="579"/>
      <c r="OAA293" s="579"/>
      <c r="OAB293" s="579"/>
      <c r="OAC293" s="579"/>
      <c r="OAD293" s="579"/>
      <c r="OAE293" s="579"/>
      <c r="OAF293" s="579"/>
      <c r="OAG293" s="579"/>
      <c r="OAH293" s="579"/>
      <c r="OAI293" s="579"/>
      <c r="OAJ293" s="579"/>
      <c r="OAK293" s="579"/>
      <c r="OAL293" s="579"/>
      <c r="OAM293" s="579"/>
      <c r="OAN293" s="579"/>
      <c r="OAO293" s="579"/>
      <c r="OAP293" s="579"/>
      <c r="OAQ293" s="579"/>
      <c r="OAR293" s="579"/>
      <c r="OAS293" s="579"/>
      <c r="OAT293" s="579"/>
      <c r="OAU293" s="579"/>
      <c r="OAV293" s="579"/>
      <c r="OAW293" s="579"/>
      <c r="OAX293" s="579"/>
      <c r="OAY293" s="579"/>
      <c r="OAZ293" s="579"/>
      <c r="OBA293" s="579"/>
      <c r="OBB293" s="579"/>
      <c r="OBC293" s="579"/>
      <c r="OBD293" s="579"/>
      <c r="OBE293" s="579"/>
      <c r="OBF293" s="579"/>
      <c r="OBG293" s="579"/>
      <c r="OBH293" s="579"/>
      <c r="OBI293" s="579"/>
      <c r="OBJ293" s="579"/>
      <c r="OBK293" s="579"/>
      <c r="OBL293" s="579"/>
      <c r="OBM293" s="579"/>
      <c r="OBN293" s="579"/>
      <c r="OBO293" s="579"/>
      <c r="OBP293" s="579"/>
      <c r="OBQ293" s="579"/>
      <c r="OBR293" s="579"/>
      <c r="OBS293" s="579"/>
      <c r="OBT293" s="579"/>
      <c r="OBU293" s="579"/>
      <c r="OBV293" s="579"/>
      <c r="OBW293" s="579"/>
      <c r="OBX293" s="579"/>
      <c r="OBY293" s="579"/>
      <c r="OBZ293" s="579"/>
      <c r="OCA293" s="579"/>
      <c r="OCB293" s="579"/>
      <c r="OCC293" s="579"/>
      <c r="OCD293" s="579"/>
      <c r="OCE293" s="579"/>
      <c r="OCF293" s="579"/>
      <c r="OCG293" s="579"/>
      <c r="OCH293" s="579"/>
      <c r="OCI293" s="579"/>
      <c r="OCJ293" s="579"/>
      <c r="OCK293" s="579"/>
      <c r="OCL293" s="579"/>
      <c r="OCM293" s="579"/>
      <c r="OCN293" s="579"/>
      <c r="OCO293" s="579"/>
      <c r="OCP293" s="579"/>
      <c r="OCQ293" s="579"/>
      <c r="OCR293" s="579"/>
      <c r="OCS293" s="579"/>
      <c r="OCT293" s="579"/>
      <c r="OCU293" s="579"/>
      <c r="OCV293" s="579"/>
      <c r="OCW293" s="579"/>
      <c r="OCX293" s="579"/>
      <c r="OCY293" s="579"/>
      <c r="OCZ293" s="579"/>
      <c r="ODA293" s="579"/>
      <c r="ODB293" s="579"/>
      <c r="ODC293" s="579"/>
      <c r="ODD293" s="579"/>
      <c r="ODE293" s="579"/>
      <c r="ODF293" s="579"/>
      <c r="ODG293" s="579"/>
      <c r="ODH293" s="579"/>
      <c r="ODI293" s="579"/>
      <c r="ODJ293" s="579"/>
      <c r="ODK293" s="579"/>
      <c r="ODL293" s="579"/>
      <c r="ODM293" s="579"/>
      <c r="ODN293" s="579"/>
      <c r="ODO293" s="579"/>
      <c r="ODP293" s="579"/>
      <c r="ODQ293" s="579"/>
      <c r="ODR293" s="579"/>
      <c r="ODS293" s="579"/>
      <c r="ODT293" s="579"/>
      <c r="ODU293" s="579"/>
      <c r="ODV293" s="579"/>
      <c r="ODW293" s="579"/>
      <c r="ODX293" s="579"/>
      <c r="ODY293" s="579"/>
      <c r="ODZ293" s="579"/>
      <c r="OEA293" s="579"/>
      <c r="OEB293" s="579"/>
      <c r="OEC293" s="579"/>
      <c r="OED293" s="579"/>
      <c r="OEE293" s="579"/>
      <c r="OEF293" s="579"/>
      <c r="OEG293" s="579"/>
      <c r="OEH293" s="579"/>
      <c r="OEI293" s="579"/>
      <c r="OEJ293" s="579"/>
      <c r="OEK293" s="579"/>
      <c r="OEL293" s="579"/>
      <c r="OEM293" s="579"/>
      <c r="OEN293" s="579"/>
      <c r="OEO293" s="579"/>
      <c r="OEP293" s="579"/>
      <c r="OEQ293" s="579"/>
      <c r="OER293" s="579"/>
      <c r="OES293" s="579"/>
      <c r="OET293" s="579"/>
      <c r="OEU293" s="579"/>
      <c r="OEV293" s="579"/>
      <c r="OEW293" s="579"/>
      <c r="OEX293" s="579"/>
      <c r="OEY293" s="579"/>
      <c r="OEZ293" s="579"/>
      <c r="OFA293" s="579"/>
      <c r="OFB293" s="579"/>
      <c r="OFC293" s="579"/>
      <c r="OFD293" s="579"/>
      <c r="OFE293" s="579"/>
      <c r="OFF293" s="579"/>
      <c r="OFG293" s="579"/>
      <c r="OFH293" s="579"/>
      <c r="OFI293" s="579"/>
      <c r="OFJ293" s="579"/>
      <c r="OFK293" s="579"/>
      <c r="OFL293" s="579"/>
      <c r="OFM293" s="579"/>
      <c r="OFN293" s="579"/>
      <c r="OFO293" s="579"/>
      <c r="OFP293" s="579"/>
      <c r="OFQ293" s="579"/>
      <c r="OFR293" s="579"/>
      <c r="OFS293" s="579"/>
      <c r="OFT293" s="579"/>
      <c r="OFU293" s="579"/>
      <c r="OFV293" s="579"/>
      <c r="OFW293" s="579"/>
      <c r="OFX293" s="579"/>
      <c r="OFY293" s="579"/>
      <c r="OFZ293" s="579"/>
      <c r="OGA293" s="579"/>
      <c r="OGB293" s="579"/>
      <c r="OGC293" s="579"/>
      <c r="OGD293" s="579"/>
      <c r="OGE293" s="579"/>
      <c r="OGF293" s="579"/>
      <c r="OGG293" s="579"/>
      <c r="OGH293" s="579"/>
      <c r="OGI293" s="579"/>
      <c r="OGJ293" s="579"/>
      <c r="OGK293" s="579"/>
      <c r="OGL293" s="579"/>
      <c r="OGM293" s="579"/>
      <c r="OGN293" s="579"/>
      <c r="OGO293" s="579"/>
      <c r="OGP293" s="579"/>
      <c r="OGQ293" s="579"/>
      <c r="OGR293" s="579"/>
      <c r="OGS293" s="579"/>
      <c r="OGT293" s="579"/>
      <c r="OGU293" s="579"/>
      <c r="OGV293" s="579"/>
      <c r="OGW293" s="579"/>
      <c r="OGX293" s="579"/>
      <c r="OGY293" s="579"/>
      <c r="OGZ293" s="579"/>
      <c r="OHA293" s="579"/>
      <c r="OHB293" s="579"/>
      <c r="OHC293" s="579"/>
      <c r="OHD293" s="579"/>
      <c r="OHE293" s="579"/>
      <c r="OHF293" s="579"/>
      <c r="OHG293" s="579"/>
      <c r="OHH293" s="579"/>
      <c r="OHI293" s="579"/>
      <c r="OHJ293" s="579"/>
      <c r="OHK293" s="579"/>
      <c r="OHL293" s="579"/>
      <c r="OHM293" s="579"/>
      <c r="OHN293" s="579"/>
      <c r="OHO293" s="579"/>
      <c r="OHP293" s="579"/>
      <c r="OHQ293" s="579"/>
      <c r="OHR293" s="579"/>
      <c r="OHS293" s="579"/>
      <c r="OHT293" s="579"/>
      <c r="OHU293" s="579"/>
      <c r="OHV293" s="579"/>
      <c r="OHW293" s="579"/>
      <c r="OHX293" s="579"/>
      <c r="OHY293" s="579"/>
      <c r="OHZ293" s="579"/>
      <c r="OIA293" s="579"/>
      <c r="OIB293" s="579"/>
      <c r="OIC293" s="579"/>
      <c r="OID293" s="579"/>
      <c r="OIE293" s="579"/>
      <c r="OIF293" s="579"/>
      <c r="OIG293" s="579"/>
      <c r="OIH293" s="579"/>
      <c r="OII293" s="579"/>
      <c r="OIJ293" s="579"/>
      <c r="OIK293" s="579"/>
      <c r="OIL293" s="579"/>
      <c r="OIM293" s="579"/>
      <c r="OIN293" s="579"/>
      <c r="OIO293" s="579"/>
      <c r="OIP293" s="579"/>
      <c r="OIQ293" s="579"/>
      <c r="OIR293" s="579"/>
      <c r="OIS293" s="579"/>
      <c r="OIT293" s="579"/>
      <c r="OIU293" s="579"/>
      <c r="OIV293" s="579"/>
      <c r="OIW293" s="579"/>
      <c r="OIX293" s="579"/>
      <c r="OIY293" s="579"/>
      <c r="OIZ293" s="579"/>
      <c r="OJA293" s="579"/>
      <c r="OJB293" s="579"/>
      <c r="OJC293" s="579"/>
      <c r="OJD293" s="579"/>
      <c r="OJE293" s="579"/>
      <c r="OJF293" s="579"/>
      <c r="OJG293" s="579"/>
      <c r="OJH293" s="579"/>
      <c r="OJI293" s="579"/>
      <c r="OJJ293" s="579"/>
      <c r="OJK293" s="579"/>
      <c r="OJL293" s="579"/>
      <c r="OJM293" s="579"/>
      <c r="OJN293" s="579"/>
      <c r="OJO293" s="579"/>
      <c r="OJP293" s="579"/>
      <c r="OJQ293" s="579"/>
      <c r="OJR293" s="579"/>
      <c r="OJS293" s="579"/>
      <c r="OJT293" s="579"/>
      <c r="OJU293" s="579"/>
      <c r="OJV293" s="579"/>
      <c r="OJW293" s="579"/>
      <c r="OJX293" s="579"/>
      <c r="OJY293" s="579"/>
      <c r="OJZ293" s="579"/>
      <c r="OKA293" s="579"/>
      <c r="OKB293" s="579"/>
      <c r="OKC293" s="579"/>
      <c r="OKD293" s="579"/>
      <c r="OKE293" s="579"/>
      <c r="OKF293" s="579"/>
      <c r="OKG293" s="579"/>
      <c r="OKH293" s="579"/>
      <c r="OKI293" s="579"/>
      <c r="OKJ293" s="579"/>
      <c r="OKK293" s="579"/>
      <c r="OKL293" s="579"/>
      <c r="OKM293" s="579"/>
      <c r="OKN293" s="579"/>
      <c r="OKO293" s="579"/>
      <c r="OKP293" s="579"/>
      <c r="OKQ293" s="579"/>
      <c r="OKR293" s="579"/>
      <c r="OKS293" s="579"/>
      <c r="OKT293" s="579"/>
      <c r="OKU293" s="579"/>
      <c r="OKV293" s="579"/>
      <c r="OKW293" s="579"/>
      <c r="OKX293" s="579"/>
      <c r="OKY293" s="579"/>
      <c r="OKZ293" s="579"/>
      <c r="OLA293" s="579"/>
      <c r="OLB293" s="579"/>
      <c r="OLC293" s="579"/>
      <c r="OLD293" s="579"/>
      <c r="OLE293" s="579"/>
      <c r="OLF293" s="579"/>
      <c r="OLG293" s="579"/>
      <c r="OLH293" s="579"/>
      <c r="OLI293" s="579"/>
      <c r="OLJ293" s="579"/>
      <c r="OLK293" s="579"/>
      <c r="OLL293" s="579"/>
      <c r="OLM293" s="579"/>
      <c r="OLN293" s="579"/>
      <c r="OLO293" s="579"/>
      <c r="OLP293" s="579"/>
      <c r="OLQ293" s="579"/>
      <c r="OLR293" s="579"/>
      <c r="OLS293" s="579"/>
      <c r="OLT293" s="579"/>
      <c r="OLU293" s="579"/>
      <c r="OLV293" s="579"/>
      <c r="OLW293" s="579"/>
      <c r="OLX293" s="579"/>
      <c r="OLY293" s="579"/>
      <c r="OLZ293" s="579"/>
      <c r="OMA293" s="579"/>
      <c r="OMB293" s="579"/>
      <c r="OMC293" s="579"/>
      <c r="OMD293" s="579"/>
      <c r="OME293" s="579"/>
      <c r="OMF293" s="579"/>
      <c r="OMG293" s="579"/>
      <c r="OMH293" s="579"/>
      <c r="OMI293" s="579"/>
      <c r="OMJ293" s="579"/>
      <c r="OMK293" s="579"/>
      <c r="OML293" s="579"/>
      <c r="OMM293" s="579"/>
      <c r="OMN293" s="579"/>
      <c r="OMO293" s="579"/>
      <c r="OMP293" s="579"/>
      <c r="OMQ293" s="579"/>
      <c r="OMR293" s="579"/>
      <c r="OMS293" s="579"/>
      <c r="OMT293" s="579"/>
      <c r="OMU293" s="579"/>
      <c r="OMV293" s="579"/>
      <c r="OMW293" s="579"/>
      <c r="OMX293" s="579"/>
      <c r="OMY293" s="579"/>
      <c r="OMZ293" s="579"/>
      <c r="ONA293" s="579"/>
      <c r="ONB293" s="579"/>
      <c r="ONC293" s="579"/>
      <c r="OND293" s="579"/>
      <c r="ONE293" s="579"/>
      <c r="ONF293" s="579"/>
      <c r="ONG293" s="579"/>
      <c r="ONH293" s="579"/>
      <c r="ONI293" s="579"/>
      <c r="ONJ293" s="579"/>
      <c r="ONK293" s="579"/>
      <c r="ONL293" s="579"/>
      <c r="ONM293" s="579"/>
      <c r="ONN293" s="579"/>
      <c r="ONO293" s="579"/>
      <c r="ONP293" s="579"/>
      <c r="ONQ293" s="579"/>
      <c r="ONR293" s="579"/>
      <c r="ONS293" s="579"/>
      <c r="ONT293" s="579"/>
      <c r="ONU293" s="579"/>
      <c r="ONV293" s="579"/>
      <c r="ONW293" s="579"/>
      <c r="ONX293" s="579"/>
      <c r="ONY293" s="579"/>
      <c r="ONZ293" s="579"/>
      <c r="OOA293" s="579"/>
      <c r="OOB293" s="579"/>
      <c r="OOC293" s="579"/>
      <c r="OOD293" s="579"/>
      <c r="OOE293" s="579"/>
      <c r="OOF293" s="579"/>
      <c r="OOG293" s="579"/>
      <c r="OOH293" s="579"/>
      <c r="OOI293" s="579"/>
      <c r="OOJ293" s="579"/>
      <c r="OOK293" s="579"/>
      <c r="OOL293" s="579"/>
      <c r="OOM293" s="579"/>
      <c r="OON293" s="579"/>
      <c r="OOO293" s="579"/>
      <c r="OOP293" s="579"/>
      <c r="OOQ293" s="579"/>
      <c r="OOR293" s="579"/>
      <c r="OOS293" s="579"/>
      <c r="OOT293" s="579"/>
      <c r="OOU293" s="579"/>
      <c r="OOV293" s="579"/>
      <c r="OOW293" s="579"/>
      <c r="OOX293" s="579"/>
      <c r="OOY293" s="579"/>
      <c r="OOZ293" s="579"/>
      <c r="OPA293" s="579"/>
      <c r="OPB293" s="579"/>
      <c r="OPC293" s="579"/>
      <c r="OPD293" s="579"/>
      <c r="OPE293" s="579"/>
      <c r="OPF293" s="579"/>
      <c r="OPG293" s="579"/>
      <c r="OPH293" s="579"/>
      <c r="OPI293" s="579"/>
      <c r="OPJ293" s="579"/>
      <c r="OPK293" s="579"/>
      <c r="OPL293" s="579"/>
      <c r="OPM293" s="579"/>
      <c r="OPN293" s="579"/>
      <c r="OPO293" s="579"/>
      <c r="OPP293" s="579"/>
      <c r="OPQ293" s="579"/>
      <c r="OPR293" s="579"/>
      <c r="OPS293" s="579"/>
      <c r="OPT293" s="579"/>
      <c r="OPU293" s="579"/>
      <c r="OPV293" s="579"/>
      <c r="OPW293" s="579"/>
      <c r="OPX293" s="579"/>
      <c r="OPY293" s="579"/>
      <c r="OPZ293" s="579"/>
      <c r="OQA293" s="579"/>
      <c r="OQB293" s="579"/>
      <c r="OQC293" s="579"/>
      <c r="OQD293" s="579"/>
      <c r="OQE293" s="579"/>
      <c r="OQF293" s="579"/>
      <c r="OQG293" s="579"/>
      <c r="OQH293" s="579"/>
      <c r="OQI293" s="579"/>
      <c r="OQJ293" s="579"/>
      <c r="OQK293" s="579"/>
      <c r="OQL293" s="579"/>
      <c r="OQM293" s="579"/>
      <c r="OQN293" s="579"/>
      <c r="OQO293" s="579"/>
      <c r="OQP293" s="579"/>
      <c r="OQQ293" s="579"/>
      <c r="OQR293" s="579"/>
      <c r="OQS293" s="579"/>
      <c r="OQT293" s="579"/>
      <c r="OQU293" s="579"/>
      <c r="OQV293" s="579"/>
      <c r="OQW293" s="579"/>
      <c r="OQX293" s="579"/>
      <c r="OQY293" s="579"/>
      <c r="OQZ293" s="579"/>
      <c r="ORA293" s="579"/>
      <c r="ORB293" s="579"/>
      <c r="ORC293" s="579"/>
      <c r="ORD293" s="579"/>
      <c r="ORE293" s="579"/>
      <c r="ORF293" s="579"/>
      <c r="ORG293" s="579"/>
      <c r="ORH293" s="579"/>
      <c r="ORI293" s="579"/>
      <c r="ORJ293" s="579"/>
      <c r="ORK293" s="579"/>
      <c r="ORL293" s="579"/>
      <c r="ORM293" s="579"/>
      <c r="ORN293" s="579"/>
      <c r="ORO293" s="579"/>
      <c r="ORP293" s="579"/>
      <c r="ORQ293" s="579"/>
      <c r="ORR293" s="579"/>
      <c r="ORS293" s="579"/>
      <c r="ORT293" s="579"/>
      <c r="ORU293" s="579"/>
      <c r="ORV293" s="579"/>
      <c r="ORW293" s="579"/>
      <c r="ORX293" s="579"/>
      <c r="ORY293" s="579"/>
      <c r="ORZ293" s="579"/>
      <c r="OSA293" s="579"/>
      <c r="OSB293" s="579"/>
      <c r="OSC293" s="579"/>
      <c r="OSD293" s="579"/>
      <c r="OSE293" s="579"/>
      <c r="OSF293" s="579"/>
      <c r="OSG293" s="579"/>
      <c r="OSH293" s="579"/>
      <c r="OSI293" s="579"/>
      <c r="OSJ293" s="579"/>
      <c r="OSK293" s="579"/>
      <c r="OSL293" s="579"/>
      <c r="OSM293" s="579"/>
      <c r="OSN293" s="579"/>
      <c r="OSO293" s="579"/>
      <c r="OSP293" s="579"/>
      <c r="OSQ293" s="579"/>
      <c r="OSR293" s="579"/>
      <c r="OSS293" s="579"/>
      <c r="OST293" s="579"/>
      <c r="OSU293" s="579"/>
      <c r="OSV293" s="579"/>
      <c r="OSW293" s="579"/>
      <c r="OSX293" s="579"/>
      <c r="OSY293" s="579"/>
      <c r="OSZ293" s="579"/>
      <c r="OTA293" s="579"/>
      <c r="OTB293" s="579"/>
      <c r="OTC293" s="579"/>
      <c r="OTD293" s="579"/>
      <c r="OTE293" s="579"/>
      <c r="OTF293" s="579"/>
      <c r="OTG293" s="579"/>
      <c r="OTH293" s="579"/>
      <c r="OTI293" s="579"/>
      <c r="OTJ293" s="579"/>
      <c r="OTK293" s="579"/>
      <c r="OTL293" s="579"/>
      <c r="OTM293" s="579"/>
      <c r="OTN293" s="579"/>
      <c r="OTO293" s="579"/>
      <c r="OTP293" s="579"/>
      <c r="OTQ293" s="579"/>
      <c r="OTR293" s="579"/>
      <c r="OTS293" s="579"/>
      <c r="OTT293" s="579"/>
      <c r="OTU293" s="579"/>
      <c r="OTV293" s="579"/>
      <c r="OTW293" s="579"/>
      <c r="OTX293" s="579"/>
      <c r="OTY293" s="579"/>
      <c r="OTZ293" s="579"/>
      <c r="OUA293" s="579"/>
      <c r="OUB293" s="579"/>
      <c r="OUC293" s="579"/>
      <c r="OUD293" s="579"/>
      <c r="OUE293" s="579"/>
      <c r="OUF293" s="579"/>
      <c r="OUG293" s="579"/>
      <c r="OUH293" s="579"/>
      <c r="OUI293" s="579"/>
      <c r="OUJ293" s="579"/>
      <c r="OUK293" s="579"/>
      <c r="OUL293" s="579"/>
      <c r="OUM293" s="579"/>
      <c r="OUN293" s="579"/>
      <c r="OUO293" s="579"/>
      <c r="OUP293" s="579"/>
      <c r="OUQ293" s="579"/>
      <c r="OUR293" s="579"/>
      <c r="OUS293" s="579"/>
      <c r="OUT293" s="579"/>
      <c r="OUU293" s="579"/>
      <c r="OUV293" s="579"/>
      <c r="OUW293" s="579"/>
      <c r="OUX293" s="579"/>
      <c r="OUY293" s="579"/>
      <c r="OUZ293" s="579"/>
      <c r="OVA293" s="579"/>
      <c r="OVB293" s="579"/>
      <c r="OVC293" s="579"/>
      <c r="OVD293" s="579"/>
      <c r="OVE293" s="579"/>
      <c r="OVF293" s="579"/>
      <c r="OVG293" s="579"/>
      <c r="OVH293" s="579"/>
      <c r="OVI293" s="579"/>
      <c r="OVJ293" s="579"/>
      <c r="OVK293" s="579"/>
      <c r="OVL293" s="579"/>
      <c r="OVM293" s="579"/>
      <c r="OVN293" s="579"/>
      <c r="OVO293" s="579"/>
      <c r="OVP293" s="579"/>
      <c r="OVQ293" s="579"/>
      <c r="OVR293" s="579"/>
      <c r="OVS293" s="579"/>
      <c r="OVT293" s="579"/>
      <c r="OVU293" s="579"/>
      <c r="OVV293" s="579"/>
      <c r="OVW293" s="579"/>
      <c r="OVX293" s="579"/>
      <c r="OVY293" s="579"/>
      <c r="OVZ293" s="579"/>
      <c r="OWA293" s="579"/>
      <c r="OWB293" s="579"/>
      <c r="OWC293" s="579"/>
      <c r="OWD293" s="579"/>
      <c r="OWE293" s="579"/>
      <c r="OWF293" s="579"/>
      <c r="OWG293" s="579"/>
      <c r="OWH293" s="579"/>
      <c r="OWI293" s="579"/>
      <c r="OWJ293" s="579"/>
      <c r="OWK293" s="579"/>
      <c r="OWL293" s="579"/>
      <c r="OWM293" s="579"/>
      <c r="OWN293" s="579"/>
      <c r="OWO293" s="579"/>
      <c r="OWP293" s="579"/>
      <c r="OWQ293" s="579"/>
      <c r="OWR293" s="579"/>
      <c r="OWS293" s="579"/>
      <c r="OWT293" s="579"/>
      <c r="OWU293" s="579"/>
      <c r="OWV293" s="579"/>
      <c r="OWW293" s="579"/>
      <c r="OWX293" s="579"/>
      <c r="OWY293" s="579"/>
      <c r="OWZ293" s="579"/>
      <c r="OXA293" s="579"/>
      <c r="OXB293" s="579"/>
      <c r="OXC293" s="579"/>
      <c r="OXD293" s="579"/>
      <c r="OXE293" s="579"/>
      <c r="OXF293" s="579"/>
      <c r="OXG293" s="579"/>
      <c r="OXH293" s="579"/>
      <c r="OXI293" s="579"/>
      <c r="OXJ293" s="579"/>
      <c r="OXK293" s="579"/>
      <c r="OXL293" s="579"/>
      <c r="OXM293" s="579"/>
      <c r="OXN293" s="579"/>
      <c r="OXO293" s="579"/>
      <c r="OXP293" s="579"/>
      <c r="OXQ293" s="579"/>
      <c r="OXR293" s="579"/>
      <c r="OXS293" s="579"/>
      <c r="OXT293" s="579"/>
      <c r="OXU293" s="579"/>
      <c r="OXV293" s="579"/>
      <c r="OXW293" s="579"/>
      <c r="OXX293" s="579"/>
      <c r="OXY293" s="579"/>
      <c r="OXZ293" s="579"/>
      <c r="OYA293" s="579"/>
      <c r="OYB293" s="579"/>
      <c r="OYC293" s="579"/>
      <c r="OYD293" s="579"/>
      <c r="OYE293" s="579"/>
      <c r="OYF293" s="579"/>
      <c r="OYG293" s="579"/>
      <c r="OYH293" s="579"/>
      <c r="OYI293" s="579"/>
      <c r="OYJ293" s="579"/>
      <c r="OYK293" s="579"/>
      <c r="OYL293" s="579"/>
      <c r="OYM293" s="579"/>
      <c r="OYN293" s="579"/>
      <c r="OYO293" s="579"/>
      <c r="OYP293" s="579"/>
      <c r="OYQ293" s="579"/>
      <c r="OYR293" s="579"/>
      <c r="OYS293" s="579"/>
      <c r="OYT293" s="579"/>
      <c r="OYU293" s="579"/>
      <c r="OYV293" s="579"/>
      <c r="OYW293" s="579"/>
      <c r="OYX293" s="579"/>
      <c r="OYY293" s="579"/>
      <c r="OYZ293" s="579"/>
      <c r="OZA293" s="579"/>
      <c r="OZB293" s="579"/>
      <c r="OZC293" s="579"/>
      <c r="OZD293" s="579"/>
      <c r="OZE293" s="579"/>
      <c r="OZF293" s="579"/>
      <c r="OZG293" s="579"/>
      <c r="OZH293" s="579"/>
      <c r="OZI293" s="579"/>
      <c r="OZJ293" s="579"/>
      <c r="OZK293" s="579"/>
      <c r="OZL293" s="579"/>
      <c r="OZM293" s="579"/>
      <c r="OZN293" s="579"/>
      <c r="OZO293" s="579"/>
      <c r="OZP293" s="579"/>
      <c r="OZQ293" s="579"/>
      <c r="OZR293" s="579"/>
      <c r="OZS293" s="579"/>
      <c r="OZT293" s="579"/>
      <c r="OZU293" s="579"/>
      <c r="OZV293" s="579"/>
      <c r="OZW293" s="579"/>
      <c r="OZX293" s="579"/>
      <c r="OZY293" s="579"/>
      <c r="OZZ293" s="579"/>
      <c r="PAA293" s="579"/>
      <c r="PAB293" s="579"/>
      <c r="PAC293" s="579"/>
      <c r="PAD293" s="579"/>
      <c r="PAE293" s="579"/>
      <c r="PAF293" s="579"/>
      <c r="PAG293" s="579"/>
      <c r="PAH293" s="579"/>
      <c r="PAI293" s="579"/>
      <c r="PAJ293" s="579"/>
      <c r="PAK293" s="579"/>
      <c r="PAL293" s="579"/>
      <c r="PAM293" s="579"/>
      <c r="PAN293" s="579"/>
      <c r="PAO293" s="579"/>
      <c r="PAP293" s="579"/>
      <c r="PAQ293" s="579"/>
      <c r="PAR293" s="579"/>
      <c r="PAS293" s="579"/>
      <c r="PAT293" s="579"/>
      <c r="PAU293" s="579"/>
      <c r="PAV293" s="579"/>
      <c r="PAW293" s="579"/>
      <c r="PAX293" s="579"/>
      <c r="PAY293" s="579"/>
      <c r="PAZ293" s="579"/>
      <c r="PBA293" s="579"/>
      <c r="PBB293" s="579"/>
      <c r="PBC293" s="579"/>
      <c r="PBD293" s="579"/>
      <c r="PBE293" s="579"/>
      <c r="PBF293" s="579"/>
      <c r="PBG293" s="579"/>
      <c r="PBH293" s="579"/>
      <c r="PBI293" s="579"/>
      <c r="PBJ293" s="579"/>
      <c r="PBK293" s="579"/>
      <c r="PBL293" s="579"/>
      <c r="PBM293" s="579"/>
      <c r="PBN293" s="579"/>
      <c r="PBO293" s="579"/>
      <c r="PBP293" s="579"/>
      <c r="PBQ293" s="579"/>
      <c r="PBR293" s="579"/>
      <c r="PBS293" s="579"/>
      <c r="PBT293" s="579"/>
      <c r="PBU293" s="579"/>
      <c r="PBV293" s="579"/>
      <c r="PBW293" s="579"/>
      <c r="PBX293" s="579"/>
      <c r="PBY293" s="579"/>
      <c r="PBZ293" s="579"/>
      <c r="PCA293" s="579"/>
      <c r="PCB293" s="579"/>
      <c r="PCC293" s="579"/>
      <c r="PCD293" s="579"/>
      <c r="PCE293" s="579"/>
      <c r="PCF293" s="579"/>
      <c r="PCG293" s="579"/>
      <c r="PCH293" s="579"/>
      <c r="PCI293" s="579"/>
      <c r="PCJ293" s="579"/>
      <c r="PCK293" s="579"/>
      <c r="PCL293" s="579"/>
      <c r="PCM293" s="579"/>
      <c r="PCN293" s="579"/>
      <c r="PCO293" s="579"/>
      <c r="PCP293" s="579"/>
      <c r="PCQ293" s="579"/>
      <c r="PCR293" s="579"/>
      <c r="PCS293" s="579"/>
      <c r="PCT293" s="579"/>
      <c r="PCU293" s="579"/>
      <c r="PCV293" s="579"/>
      <c r="PCW293" s="579"/>
      <c r="PCX293" s="579"/>
      <c r="PCY293" s="579"/>
      <c r="PCZ293" s="579"/>
      <c r="PDA293" s="579"/>
      <c r="PDB293" s="579"/>
      <c r="PDC293" s="579"/>
      <c r="PDD293" s="579"/>
      <c r="PDE293" s="579"/>
      <c r="PDF293" s="579"/>
      <c r="PDG293" s="579"/>
      <c r="PDH293" s="579"/>
      <c r="PDI293" s="579"/>
      <c r="PDJ293" s="579"/>
      <c r="PDK293" s="579"/>
      <c r="PDL293" s="579"/>
      <c r="PDM293" s="579"/>
      <c r="PDN293" s="579"/>
      <c r="PDO293" s="579"/>
      <c r="PDP293" s="579"/>
      <c r="PDQ293" s="579"/>
      <c r="PDR293" s="579"/>
      <c r="PDS293" s="579"/>
      <c r="PDT293" s="579"/>
      <c r="PDU293" s="579"/>
      <c r="PDV293" s="579"/>
      <c r="PDW293" s="579"/>
      <c r="PDX293" s="579"/>
      <c r="PDY293" s="579"/>
      <c r="PDZ293" s="579"/>
      <c r="PEA293" s="579"/>
      <c r="PEB293" s="579"/>
      <c r="PEC293" s="579"/>
      <c r="PED293" s="579"/>
      <c r="PEE293" s="579"/>
      <c r="PEF293" s="579"/>
      <c r="PEG293" s="579"/>
      <c r="PEH293" s="579"/>
      <c r="PEI293" s="579"/>
      <c r="PEJ293" s="579"/>
      <c r="PEK293" s="579"/>
      <c r="PEL293" s="579"/>
      <c r="PEM293" s="579"/>
      <c r="PEN293" s="579"/>
      <c r="PEO293" s="579"/>
      <c r="PEP293" s="579"/>
      <c r="PEQ293" s="579"/>
      <c r="PER293" s="579"/>
      <c r="PES293" s="579"/>
      <c r="PET293" s="579"/>
      <c r="PEU293" s="579"/>
      <c r="PEV293" s="579"/>
      <c r="PEW293" s="579"/>
      <c r="PEX293" s="579"/>
      <c r="PEY293" s="579"/>
      <c r="PEZ293" s="579"/>
      <c r="PFA293" s="579"/>
      <c r="PFB293" s="579"/>
      <c r="PFC293" s="579"/>
      <c r="PFD293" s="579"/>
      <c r="PFE293" s="579"/>
      <c r="PFF293" s="579"/>
      <c r="PFG293" s="579"/>
      <c r="PFH293" s="579"/>
      <c r="PFI293" s="579"/>
      <c r="PFJ293" s="579"/>
      <c r="PFK293" s="579"/>
      <c r="PFL293" s="579"/>
      <c r="PFM293" s="579"/>
      <c r="PFN293" s="579"/>
      <c r="PFO293" s="579"/>
      <c r="PFP293" s="579"/>
      <c r="PFQ293" s="579"/>
      <c r="PFR293" s="579"/>
      <c r="PFS293" s="579"/>
      <c r="PFT293" s="579"/>
      <c r="PFU293" s="579"/>
      <c r="PFV293" s="579"/>
      <c r="PFW293" s="579"/>
      <c r="PFX293" s="579"/>
      <c r="PFY293" s="579"/>
      <c r="PFZ293" s="579"/>
      <c r="PGA293" s="579"/>
      <c r="PGB293" s="579"/>
      <c r="PGC293" s="579"/>
      <c r="PGD293" s="579"/>
      <c r="PGE293" s="579"/>
      <c r="PGF293" s="579"/>
      <c r="PGG293" s="579"/>
      <c r="PGH293" s="579"/>
      <c r="PGI293" s="579"/>
      <c r="PGJ293" s="579"/>
      <c r="PGK293" s="579"/>
      <c r="PGL293" s="579"/>
      <c r="PGM293" s="579"/>
      <c r="PGN293" s="579"/>
      <c r="PGO293" s="579"/>
      <c r="PGP293" s="579"/>
      <c r="PGQ293" s="579"/>
      <c r="PGR293" s="579"/>
      <c r="PGS293" s="579"/>
      <c r="PGT293" s="579"/>
      <c r="PGU293" s="579"/>
      <c r="PGV293" s="579"/>
      <c r="PGW293" s="579"/>
      <c r="PGX293" s="579"/>
      <c r="PGY293" s="579"/>
      <c r="PGZ293" s="579"/>
      <c r="PHA293" s="579"/>
      <c r="PHB293" s="579"/>
      <c r="PHC293" s="579"/>
      <c r="PHD293" s="579"/>
      <c r="PHE293" s="579"/>
      <c r="PHF293" s="579"/>
      <c r="PHG293" s="579"/>
      <c r="PHH293" s="579"/>
      <c r="PHI293" s="579"/>
      <c r="PHJ293" s="579"/>
      <c r="PHK293" s="579"/>
      <c r="PHL293" s="579"/>
      <c r="PHM293" s="579"/>
      <c r="PHN293" s="579"/>
      <c r="PHO293" s="579"/>
      <c r="PHP293" s="579"/>
      <c r="PHQ293" s="579"/>
      <c r="PHR293" s="579"/>
      <c r="PHS293" s="579"/>
      <c r="PHT293" s="579"/>
      <c r="PHU293" s="579"/>
      <c r="PHV293" s="579"/>
      <c r="PHW293" s="579"/>
      <c r="PHX293" s="579"/>
      <c r="PHY293" s="579"/>
      <c r="PHZ293" s="579"/>
      <c r="PIA293" s="579"/>
      <c r="PIB293" s="579"/>
      <c r="PIC293" s="579"/>
      <c r="PID293" s="579"/>
      <c r="PIE293" s="579"/>
      <c r="PIF293" s="579"/>
      <c r="PIG293" s="579"/>
      <c r="PIH293" s="579"/>
      <c r="PII293" s="579"/>
      <c r="PIJ293" s="579"/>
      <c r="PIK293" s="579"/>
      <c r="PIL293" s="579"/>
      <c r="PIM293" s="579"/>
      <c r="PIN293" s="579"/>
      <c r="PIO293" s="579"/>
      <c r="PIP293" s="579"/>
      <c r="PIQ293" s="579"/>
      <c r="PIR293" s="579"/>
      <c r="PIS293" s="579"/>
      <c r="PIT293" s="579"/>
      <c r="PIU293" s="579"/>
      <c r="PIV293" s="579"/>
      <c r="PIW293" s="579"/>
      <c r="PIX293" s="579"/>
      <c r="PIY293" s="579"/>
      <c r="PIZ293" s="579"/>
      <c r="PJA293" s="579"/>
      <c r="PJB293" s="579"/>
      <c r="PJC293" s="579"/>
      <c r="PJD293" s="579"/>
      <c r="PJE293" s="579"/>
      <c r="PJF293" s="579"/>
      <c r="PJG293" s="579"/>
      <c r="PJH293" s="579"/>
      <c r="PJI293" s="579"/>
      <c r="PJJ293" s="579"/>
      <c r="PJK293" s="579"/>
      <c r="PJL293" s="579"/>
      <c r="PJM293" s="579"/>
      <c r="PJN293" s="579"/>
      <c r="PJO293" s="579"/>
      <c r="PJP293" s="579"/>
      <c r="PJQ293" s="579"/>
      <c r="PJR293" s="579"/>
      <c r="PJS293" s="579"/>
      <c r="PJT293" s="579"/>
      <c r="PJU293" s="579"/>
      <c r="PJV293" s="579"/>
      <c r="PJW293" s="579"/>
      <c r="PJX293" s="579"/>
      <c r="PJY293" s="579"/>
      <c r="PJZ293" s="579"/>
      <c r="PKA293" s="579"/>
      <c r="PKB293" s="579"/>
      <c r="PKC293" s="579"/>
      <c r="PKD293" s="579"/>
      <c r="PKE293" s="579"/>
      <c r="PKF293" s="579"/>
      <c r="PKG293" s="579"/>
      <c r="PKH293" s="579"/>
      <c r="PKI293" s="579"/>
      <c r="PKJ293" s="579"/>
      <c r="PKK293" s="579"/>
      <c r="PKL293" s="579"/>
      <c r="PKM293" s="579"/>
      <c r="PKN293" s="579"/>
      <c r="PKO293" s="579"/>
      <c r="PKP293" s="579"/>
      <c r="PKQ293" s="579"/>
      <c r="PKR293" s="579"/>
      <c r="PKS293" s="579"/>
      <c r="PKT293" s="579"/>
      <c r="PKU293" s="579"/>
      <c r="PKV293" s="579"/>
      <c r="PKW293" s="579"/>
      <c r="PKX293" s="579"/>
      <c r="PKY293" s="579"/>
      <c r="PKZ293" s="579"/>
      <c r="PLA293" s="579"/>
      <c r="PLB293" s="579"/>
      <c r="PLC293" s="579"/>
      <c r="PLD293" s="579"/>
      <c r="PLE293" s="579"/>
      <c r="PLF293" s="579"/>
      <c r="PLG293" s="579"/>
      <c r="PLH293" s="579"/>
      <c r="PLI293" s="579"/>
      <c r="PLJ293" s="579"/>
      <c r="PLK293" s="579"/>
      <c r="PLL293" s="579"/>
      <c r="PLM293" s="579"/>
      <c r="PLN293" s="579"/>
      <c r="PLO293" s="579"/>
      <c r="PLP293" s="579"/>
      <c r="PLQ293" s="579"/>
      <c r="PLR293" s="579"/>
      <c r="PLS293" s="579"/>
      <c r="PLT293" s="579"/>
      <c r="PLU293" s="579"/>
      <c r="PLV293" s="579"/>
      <c r="PLW293" s="579"/>
      <c r="PLX293" s="579"/>
      <c r="PLY293" s="579"/>
      <c r="PLZ293" s="579"/>
      <c r="PMA293" s="579"/>
      <c r="PMB293" s="579"/>
      <c r="PMC293" s="579"/>
      <c r="PMD293" s="579"/>
      <c r="PME293" s="579"/>
      <c r="PMF293" s="579"/>
      <c r="PMG293" s="579"/>
      <c r="PMH293" s="579"/>
      <c r="PMI293" s="579"/>
      <c r="PMJ293" s="579"/>
      <c r="PMK293" s="579"/>
      <c r="PML293" s="579"/>
      <c r="PMM293" s="579"/>
      <c r="PMN293" s="579"/>
      <c r="PMO293" s="579"/>
      <c r="PMP293" s="579"/>
      <c r="PMQ293" s="579"/>
      <c r="PMR293" s="579"/>
      <c r="PMS293" s="579"/>
      <c r="PMT293" s="579"/>
      <c r="PMU293" s="579"/>
      <c r="PMV293" s="579"/>
      <c r="PMW293" s="579"/>
      <c r="PMX293" s="579"/>
      <c r="PMY293" s="579"/>
      <c r="PMZ293" s="579"/>
      <c r="PNA293" s="579"/>
      <c r="PNB293" s="579"/>
      <c r="PNC293" s="579"/>
      <c r="PND293" s="579"/>
      <c r="PNE293" s="579"/>
      <c r="PNF293" s="579"/>
      <c r="PNG293" s="579"/>
      <c r="PNH293" s="579"/>
      <c r="PNI293" s="579"/>
      <c r="PNJ293" s="579"/>
      <c r="PNK293" s="579"/>
      <c r="PNL293" s="579"/>
      <c r="PNM293" s="579"/>
      <c r="PNN293" s="579"/>
      <c r="PNO293" s="579"/>
      <c r="PNP293" s="579"/>
      <c r="PNQ293" s="579"/>
      <c r="PNR293" s="579"/>
      <c r="PNS293" s="579"/>
      <c r="PNT293" s="579"/>
      <c r="PNU293" s="579"/>
      <c r="PNV293" s="579"/>
      <c r="PNW293" s="579"/>
      <c r="PNX293" s="579"/>
      <c r="PNY293" s="579"/>
      <c r="PNZ293" s="579"/>
      <c r="POA293" s="579"/>
      <c r="POB293" s="579"/>
      <c r="POC293" s="579"/>
      <c r="POD293" s="579"/>
      <c r="POE293" s="579"/>
      <c r="POF293" s="579"/>
      <c r="POG293" s="579"/>
      <c r="POH293" s="579"/>
      <c r="POI293" s="579"/>
      <c r="POJ293" s="579"/>
      <c r="POK293" s="579"/>
      <c r="POL293" s="579"/>
      <c r="POM293" s="579"/>
      <c r="PON293" s="579"/>
      <c r="POO293" s="579"/>
      <c r="POP293" s="579"/>
      <c r="POQ293" s="579"/>
      <c r="POR293" s="579"/>
      <c r="POS293" s="579"/>
      <c r="POT293" s="579"/>
      <c r="POU293" s="579"/>
      <c r="POV293" s="579"/>
      <c r="POW293" s="579"/>
      <c r="POX293" s="579"/>
      <c r="POY293" s="579"/>
      <c r="POZ293" s="579"/>
      <c r="PPA293" s="579"/>
      <c r="PPB293" s="579"/>
      <c r="PPC293" s="579"/>
      <c r="PPD293" s="579"/>
      <c r="PPE293" s="579"/>
      <c r="PPF293" s="579"/>
      <c r="PPG293" s="579"/>
      <c r="PPH293" s="579"/>
      <c r="PPI293" s="579"/>
      <c r="PPJ293" s="579"/>
      <c r="PPK293" s="579"/>
      <c r="PPL293" s="579"/>
      <c r="PPM293" s="579"/>
      <c r="PPN293" s="579"/>
      <c r="PPO293" s="579"/>
      <c r="PPP293" s="579"/>
      <c r="PPQ293" s="579"/>
      <c r="PPR293" s="579"/>
      <c r="PPS293" s="579"/>
      <c r="PPT293" s="579"/>
      <c r="PPU293" s="579"/>
      <c r="PPV293" s="579"/>
      <c r="PPW293" s="579"/>
      <c r="PPX293" s="579"/>
      <c r="PPY293" s="579"/>
      <c r="PPZ293" s="579"/>
      <c r="PQA293" s="579"/>
      <c r="PQB293" s="579"/>
      <c r="PQC293" s="579"/>
      <c r="PQD293" s="579"/>
      <c r="PQE293" s="579"/>
      <c r="PQF293" s="579"/>
      <c r="PQG293" s="579"/>
      <c r="PQH293" s="579"/>
      <c r="PQI293" s="579"/>
      <c r="PQJ293" s="579"/>
      <c r="PQK293" s="579"/>
      <c r="PQL293" s="579"/>
      <c r="PQM293" s="579"/>
      <c r="PQN293" s="579"/>
      <c r="PQO293" s="579"/>
      <c r="PQP293" s="579"/>
      <c r="PQQ293" s="579"/>
      <c r="PQR293" s="579"/>
      <c r="PQS293" s="579"/>
      <c r="PQT293" s="579"/>
      <c r="PQU293" s="579"/>
      <c r="PQV293" s="579"/>
      <c r="PQW293" s="579"/>
      <c r="PQX293" s="579"/>
      <c r="PQY293" s="579"/>
      <c r="PQZ293" s="579"/>
      <c r="PRA293" s="579"/>
      <c r="PRB293" s="579"/>
      <c r="PRC293" s="579"/>
      <c r="PRD293" s="579"/>
      <c r="PRE293" s="579"/>
      <c r="PRF293" s="579"/>
      <c r="PRG293" s="579"/>
      <c r="PRH293" s="579"/>
      <c r="PRI293" s="579"/>
      <c r="PRJ293" s="579"/>
      <c r="PRK293" s="579"/>
      <c r="PRL293" s="579"/>
      <c r="PRM293" s="579"/>
      <c r="PRN293" s="579"/>
      <c r="PRO293" s="579"/>
      <c r="PRP293" s="579"/>
      <c r="PRQ293" s="579"/>
      <c r="PRR293" s="579"/>
      <c r="PRS293" s="579"/>
      <c r="PRT293" s="579"/>
      <c r="PRU293" s="579"/>
      <c r="PRV293" s="579"/>
      <c r="PRW293" s="579"/>
      <c r="PRX293" s="579"/>
      <c r="PRY293" s="579"/>
      <c r="PRZ293" s="579"/>
      <c r="PSA293" s="579"/>
      <c r="PSB293" s="579"/>
      <c r="PSC293" s="579"/>
      <c r="PSD293" s="579"/>
      <c r="PSE293" s="579"/>
      <c r="PSF293" s="579"/>
      <c r="PSG293" s="579"/>
      <c r="PSH293" s="579"/>
      <c r="PSI293" s="579"/>
      <c r="PSJ293" s="579"/>
      <c r="PSK293" s="579"/>
      <c r="PSL293" s="579"/>
      <c r="PSM293" s="579"/>
      <c r="PSN293" s="579"/>
      <c r="PSO293" s="579"/>
      <c r="PSP293" s="579"/>
      <c r="PSQ293" s="579"/>
      <c r="PSR293" s="579"/>
      <c r="PSS293" s="579"/>
      <c r="PST293" s="579"/>
      <c r="PSU293" s="579"/>
      <c r="PSV293" s="579"/>
      <c r="PSW293" s="579"/>
      <c r="PSX293" s="579"/>
      <c r="PSY293" s="579"/>
      <c r="PSZ293" s="579"/>
      <c r="PTA293" s="579"/>
      <c r="PTB293" s="579"/>
      <c r="PTC293" s="579"/>
      <c r="PTD293" s="579"/>
      <c r="PTE293" s="579"/>
      <c r="PTF293" s="579"/>
      <c r="PTG293" s="579"/>
      <c r="PTH293" s="579"/>
      <c r="PTI293" s="579"/>
      <c r="PTJ293" s="579"/>
      <c r="PTK293" s="579"/>
      <c r="PTL293" s="579"/>
      <c r="PTM293" s="579"/>
      <c r="PTN293" s="579"/>
      <c r="PTO293" s="579"/>
      <c r="PTP293" s="579"/>
      <c r="PTQ293" s="579"/>
      <c r="PTR293" s="579"/>
      <c r="PTS293" s="579"/>
      <c r="PTT293" s="579"/>
      <c r="PTU293" s="579"/>
      <c r="PTV293" s="579"/>
      <c r="PTW293" s="579"/>
      <c r="PTX293" s="579"/>
      <c r="PTY293" s="579"/>
      <c r="PTZ293" s="579"/>
      <c r="PUA293" s="579"/>
      <c r="PUB293" s="579"/>
      <c r="PUC293" s="579"/>
      <c r="PUD293" s="579"/>
      <c r="PUE293" s="579"/>
      <c r="PUF293" s="579"/>
      <c r="PUG293" s="579"/>
      <c r="PUH293" s="579"/>
      <c r="PUI293" s="579"/>
      <c r="PUJ293" s="579"/>
      <c r="PUK293" s="579"/>
      <c r="PUL293" s="579"/>
      <c r="PUM293" s="579"/>
      <c r="PUN293" s="579"/>
      <c r="PUO293" s="579"/>
      <c r="PUP293" s="579"/>
      <c r="PUQ293" s="579"/>
      <c r="PUR293" s="579"/>
      <c r="PUS293" s="579"/>
      <c r="PUT293" s="579"/>
      <c r="PUU293" s="579"/>
      <c r="PUV293" s="579"/>
      <c r="PUW293" s="579"/>
      <c r="PUX293" s="579"/>
      <c r="PUY293" s="579"/>
      <c r="PUZ293" s="579"/>
      <c r="PVA293" s="579"/>
      <c r="PVB293" s="579"/>
      <c r="PVC293" s="579"/>
      <c r="PVD293" s="579"/>
      <c r="PVE293" s="579"/>
      <c r="PVF293" s="579"/>
      <c r="PVG293" s="579"/>
      <c r="PVH293" s="579"/>
      <c r="PVI293" s="579"/>
      <c r="PVJ293" s="579"/>
      <c r="PVK293" s="579"/>
      <c r="PVL293" s="579"/>
      <c r="PVM293" s="579"/>
      <c r="PVN293" s="579"/>
      <c r="PVO293" s="579"/>
      <c r="PVP293" s="579"/>
      <c r="PVQ293" s="579"/>
      <c r="PVR293" s="579"/>
      <c r="PVS293" s="579"/>
      <c r="PVT293" s="579"/>
      <c r="PVU293" s="579"/>
      <c r="PVV293" s="579"/>
      <c r="PVW293" s="579"/>
      <c r="PVX293" s="579"/>
      <c r="PVY293" s="579"/>
      <c r="PVZ293" s="579"/>
      <c r="PWA293" s="579"/>
      <c r="PWB293" s="579"/>
      <c r="PWC293" s="579"/>
      <c r="PWD293" s="579"/>
      <c r="PWE293" s="579"/>
      <c r="PWF293" s="579"/>
      <c r="PWG293" s="579"/>
      <c r="PWH293" s="579"/>
      <c r="PWI293" s="579"/>
      <c r="PWJ293" s="579"/>
      <c r="PWK293" s="579"/>
      <c r="PWL293" s="579"/>
      <c r="PWM293" s="579"/>
      <c r="PWN293" s="579"/>
      <c r="PWO293" s="579"/>
      <c r="PWP293" s="579"/>
      <c r="PWQ293" s="579"/>
      <c r="PWR293" s="579"/>
      <c r="PWS293" s="579"/>
      <c r="PWT293" s="579"/>
      <c r="PWU293" s="579"/>
      <c r="PWV293" s="579"/>
      <c r="PWW293" s="579"/>
      <c r="PWX293" s="579"/>
      <c r="PWY293" s="579"/>
      <c r="PWZ293" s="579"/>
      <c r="PXA293" s="579"/>
      <c r="PXB293" s="579"/>
      <c r="PXC293" s="579"/>
      <c r="PXD293" s="579"/>
      <c r="PXE293" s="579"/>
      <c r="PXF293" s="579"/>
      <c r="PXG293" s="579"/>
      <c r="PXH293" s="579"/>
      <c r="PXI293" s="579"/>
      <c r="PXJ293" s="579"/>
      <c r="PXK293" s="579"/>
      <c r="PXL293" s="579"/>
      <c r="PXM293" s="579"/>
      <c r="PXN293" s="579"/>
      <c r="PXO293" s="579"/>
      <c r="PXP293" s="579"/>
      <c r="PXQ293" s="579"/>
      <c r="PXR293" s="579"/>
      <c r="PXS293" s="579"/>
      <c r="PXT293" s="579"/>
      <c r="PXU293" s="579"/>
      <c r="PXV293" s="579"/>
      <c r="PXW293" s="579"/>
      <c r="PXX293" s="579"/>
      <c r="PXY293" s="579"/>
      <c r="PXZ293" s="579"/>
      <c r="PYA293" s="579"/>
      <c r="PYB293" s="579"/>
      <c r="PYC293" s="579"/>
      <c r="PYD293" s="579"/>
      <c r="PYE293" s="579"/>
      <c r="PYF293" s="579"/>
      <c r="PYG293" s="579"/>
      <c r="PYH293" s="579"/>
      <c r="PYI293" s="579"/>
      <c r="PYJ293" s="579"/>
      <c r="PYK293" s="579"/>
      <c r="PYL293" s="579"/>
      <c r="PYM293" s="579"/>
      <c r="PYN293" s="579"/>
      <c r="PYO293" s="579"/>
      <c r="PYP293" s="579"/>
      <c r="PYQ293" s="579"/>
      <c r="PYR293" s="579"/>
      <c r="PYS293" s="579"/>
      <c r="PYT293" s="579"/>
      <c r="PYU293" s="579"/>
      <c r="PYV293" s="579"/>
      <c r="PYW293" s="579"/>
      <c r="PYX293" s="579"/>
      <c r="PYY293" s="579"/>
      <c r="PYZ293" s="579"/>
      <c r="PZA293" s="579"/>
      <c r="PZB293" s="579"/>
      <c r="PZC293" s="579"/>
      <c r="PZD293" s="579"/>
      <c r="PZE293" s="579"/>
      <c r="PZF293" s="579"/>
      <c r="PZG293" s="579"/>
      <c r="PZH293" s="579"/>
      <c r="PZI293" s="579"/>
      <c r="PZJ293" s="579"/>
      <c r="PZK293" s="579"/>
      <c r="PZL293" s="579"/>
      <c r="PZM293" s="579"/>
      <c r="PZN293" s="579"/>
      <c r="PZO293" s="579"/>
      <c r="PZP293" s="579"/>
      <c r="PZQ293" s="579"/>
      <c r="PZR293" s="579"/>
      <c r="PZS293" s="579"/>
      <c r="PZT293" s="579"/>
      <c r="PZU293" s="579"/>
      <c r="PZV293" s="579"/>
      <c r="PZW293" s="579"/>
      <c r="PZX293" s="579"/>
      <c r="PZY293" s="579"/>
      <c r="PZZ293" s="579"/>
      <c r="QAA293" s="579"/>
      <c r="QAB293" s="579"/>
      <c r="QAC293" s="579"/>
      <c r="QAD293" s="579"/>
      <c r="QAE293" s="579"/>
      <c r="QAF293" s="579"/>
      <c r="QAG293" s="579"/>
      <c r="QAH293" s="579"/>
      <c r="QAI293" s="579"/>
      <c r="QAJ293" s="579"/>
      <c r="QAK293" s="579"/>
      <c r="QAL293" s="579"/>
      <c r="QAM293" s="579"/>
      <c r="QAN293" s="579"/>
      <c r="QAO293" s="579"/>
      <c r="QAP293" s="579"/>
      <c r="QAQ293" s="579"/>
      <c r="QAR293" s="579"/>
      <c r="QAS293" s="579"/>
      <c r="QAT293" s="579"/>
      <c r="QAU293" s="579"/>
      <c r="QAV293" s="579"/>
      <c r="QAW293" s="579"/>
      <c r="QAX293" s="579"/>
      <c r="QAY293" s="579"/>
      <c r="QAZ293" s="579"/>
      <c r="QBA293" s="579"/>
      <c r="QBB293" s="579"/>
      <c r="QBC293" s="579"/>
      <c r="QBD293" s="579"/>
      <c r="QBE293" s="579"/>
      <c r="QBF293" s="579"/>
      <c r="QBG293" s="579"/>
      <c r="QBH293" s="579"/>
      <c r="QBI293" s="579"/>
      <c r="QBJ293" s="579"/>
      <c r="QBK293" s="579"/>
      <c r="QBL293" s="579"/>
      <c r="QBM293" s="579"/>
      <c r="QBN293" s="579"/>
      <c r="QBO293" s="579"/>
      <c r="QBP293" s="579"/>
      <c r="QBQ293" s="579"/>
      <c r="QBR293" s="579"/>
      <c r="QBS293" s="579"/>
      <c r="QBT293" s="579"/>
      <c r="QBU293" s="579"/>
      <c r="QBV293" s="579"/>
      <c r="QBW293" s="579"/>
      <c r="QBX293" s="579"/>
      <c r="QBY293" s="579"/>
      <c r="QBZ293" s="579"/>
      <c r="QCA293" s="579"/>
      <c r="QCB293" s="579"/>
      <c r="QCC293" s="579"/>
      <c r="QCD293" s="579"/>
      <c r="QCE293" s="579"/>
      <c r="QCF293" s="579"/>
      <c r="QCG293" s="579"/>
      <c r="QCH293" s="579"/>
      <c r="QCI293" s="579"/>
      <c r="QCJ293" s="579"/>
      <c r="QCK293" s="579"/>
      <c r="QCL293" s="579"/>
      <c r="QCM293" s="579"/>
      <c r="QCN293" s="579"/>
      <c r="QCO293" s="579"/>
      <c r="QCP293" s="579"/>
      <c r="QCQ293" s="579"/>
      <c r="QCR293" s="579"/>
      <c r="QCS293" s="579"/>
      <c r="QCT293" s="579"/>
      <c r="QCU293" s="579"/>
      <c r="QCV293" s="579"/>
      <c r="QCW293" s="579"/>
      <c r="QCX293" s="579"/>
      <c r="QCY293" s="579"/>
      <c r="QCZ293" s="579"/>
      <c r="QDA293" s="579"/>
      <c r="QDB293" s="579"/>
      <c r="QDC293" s="579"/>
      <c r="QDD293" s="579"/>
      <c r="QDE293" s="579"/>
      <c r="QDF293" s="579"/>
      <c r="QDG293" s="579"/>
      <c r="QDH293" s="579"/>
      <c r="QDI293" s="579"/>
      <c r="QDJ293" s="579"/>
      <c r="QDK293" s="579"/>
      <c r="QDL293" s="579"/>
      <c r="QDM293" s="579"/>
      <c r="QDN293" s="579"/>
      <c r="QDO293" s="579"/>
      <c r="QDP293" s="579"/>
      <c r="QDQ293" s="579"/>
      <c r="QDR293" s="579"/>
      <c r="QDS293" s="579"/>
      <c r="QDT293" s="579"/>
      <c r="QDU293" s="579"/>
      <c r="QDV293" s="579"/>
      <c r="QDW293" s="579"/>
      <c r="QDX293" s="579"/>
      <c r="QDY293" s="579"/>
      <c r="QDZ293" s="579"/>
      <c r="QEA293" s="579"/>
      <c r="QEB293" s="579"/>
      <c r="QEC293" s="579"/>
      <c r="QED293" s="579"/>
      <c r="QEE293" s="579"/>
      <c r="QEF293" s="579"/>
      <c r="QEG293" s="579"/>
      <c r="QEH293" s="579"/>
      <c r="QEI293" s="579"/>
      <c r="QEJ293" s="579"/>
      <c r="QEK293" s="579"/>
      <c r="QEL293" s="579"/>
      <c r="QEM293" s="579"/>
      <c r="QEN293" s="579"/>
      <c r="QEO293" s="579"/>
      <c r="QEP293" s="579"/>
      <c r="QEQ293" s="579"/>
      <c r="QER293" s="579"/>
      <c r="QES293" s="579"/>
      <c r="QET293" s="579"/>
      <c r="QEU293" s="579"/>
      <c r="QEV293" s="579"/>
      <c r="QEW293" s="579"/>
      <c r="QEX293" s="579"/>
      <c r="QEY293" s="579"/>
      <c r="QEZ293" s="579"/>
      <c r="QFA293" s="579"/>
      <c r="QFB293" s="579"/>
      <c r="QFC293" s="579"/>
      <c r="QFD293" s="579"/>
      <c r="QFE293" s="579"/>
      <c r="QFF293" s="579"/>
      <c r="QFG293" s="579"/>
      <c r="QFH293" s="579"/>
      <c r="QFI293" s="579"/>
      <c r="QFJ293" s="579"/>
      <c r="QFK293" s="579"/>
      <c r="QFL293" s="579"/>
      <c r="QFM293" s="579"/>
      <c r="QFN293" s="579"/>
      <c r="QFO293" s="579"/>
      <c r="QFP293" s="579"/>
      <c r="QFQ293" s="579"/>
      <c r="QFR293" s="579"/>
      <c r="QFS293" s="579"/>
      <c r="QFT293" s="579"/>
      <c r="QFU293" s="579"/>
      <c r="QFV293" s="579"/>
      <c r="QFW293" s="579"/>
      <c r="QFX293" s="579"/>
      <c r="QFY293" s="579"/>
      <c r="QFZ293" s="579"/>
      <c r="QGA293" s="579"/>
      <c r="QGB293" s="579"/>
      <c r="QGC293" s="579"/>
      <c r="QGD293" s="579"/>
      <c r="QGE293" s="579"/>
      <c r="QGF293" s="579"/>
      <c r="QGG293" s="579"/>
      <c r="QGH293" s="579"/>
      <c r="QGI293" s="579"/>
      <c r="QGJ293" s="579"/>
      <c r="QGK293" s="579"/>
      <c r="QGL293" s="579"/>
      <c r="QGM293" s="579"/>
      <c r="QGN293" s="579"/>
      <c r="QGO293" s="579"/>
      <c r="QGP293" s="579"/>
      <c r="QGQ293" s="579"/>
      <c r="QGR293" s="579"/>
      <c r="QGS293" s="579"/>
      <c r="QGT293" s="579"/>
      <c r="QGU293" s="579"/>
      <c r="QGV293" s="579"/>
      <c r="QGW293" s="579"/>
      <c r="QGX293" s="579"/>
      <c r="QGY293" s="579"/>
      <c r="QGZ293" s="579"/>
      <c r="QHA293" s="579"/>
      <c r="QHB293" s="579"/>
      <c r="QHC293" s="579"/>
      <c r="QHD293" s="579"/>
      <c r="QHE293" s="579"/>
      <c r="QHF293" s="579"/>
      <c r="QHG293" s="579"/>
      <c r="QHH293" s="579"/>
      <c r="QHI293" s="579"/>
      <c r="QHJ293" s="579"/>
      <c r="QHK293" s="579"/>
      <c r="QHL293" s="579"/>
      <c r="QHM293" s="579"/>
      <c r="QHN293" s="579"/>
      <c r="QHO293" s="579"/>
      <c r="QHP293" s="579"/>
      <c r="QHQ293" s="579"/>
      <c r="QHR293" s="579"/>
      <c r="QHS293" s="579"/>
      <c r="QHT293" s="579"/>
      <c r="QHU293" s="579"/>
      <c r="QHV293" s="579"/>
      <c r="QHW293" s="579"/>
      <c r="QHX293" s="579"/>
      <c r="QHY293" s="579"/>
      <c r="QHZ293" s="579"/>
      <c r="QIA293" s="579"/>
      <c r="QIB293" s="579"/>
      <c r="QIC293" s="579"/>
      <c r="QID293" s="579"/>
      <c r="QIE293" s="579"/>
      <c r="QIF293" s="579"/>
      <c r="QIG293" s="579"/>
      <c r="QIH293" s="579"/>
      <c r="QII293" s="579"/>
      <c r="QIJ293" s="579"/>
      <c r="QIK293" s="579"/>
      <c r="QIL293" s="579"/>
      <c r="QIM293" s="579"/>
      <c r="QIN293" s="579"/>
      <c r="QIO293" s="579"/>
      <c r="QIP293" s="579"/>
      <c r="QIQ293" s="579"/>
      <c r="QIR293" s="579"/>
      <c r="QIS293" s="579"/>
      <c r="QIT293" s="579"/>
      <c r="QIU293" s="579"/>
      <c r="QIV293" s="579"/>
      <c r="QIW293" s="579"/>
      <c r="QIX293" s="579"/>
      <c r="QIY293" s="579"/>
      <c r="QIZ293" s="579"/>
      <c r="QJA293" s="579"/>
      <c r="QJB293" s="579"/>
      <c r="QJC293" s="579"/>
      <c r="QJD293" s="579"/>
      <c r="QJE293" s="579"/>
      <c r="QJF293" s="579"/>
      <c r="QJG293" s="579"/>
      <c r="QJH293" s="579"/>
      <c r="QJI293" s="579"/>
      <c r="QJJ293" s="579"/>
      <c r="QJK293" s="579"/>
      <c r="QJL293" s="579"/>
      <c r="QJM293" s="579"/>
      <c r="QJN293" s="579"/>
      <c r="QJO293" s="579"/>
      <c r="QJP293" s="579"/>
      <c r="QJQ293" s="579"/>
      <c r="QJR293" s="579"/>
      <c r="QJS293" s="579"/>
      <c r="QJT293" s="579"/>
      <c r="QJU293" s="579"/>
      <c r="QJV293" s="579"/>
      <c r="QJW293" s="579"/>
      <c r="QJX293" s="579"/>
      <c r="QJY293" s="579"/>
      <c r="QJZ293" s="579"/>
      <c r="QKA293" s="579"/>
      <c r="QKB293" s="579"/>
      <c r="QKC293" s="579"/>
      <c r="QKD293" s="579"/>
      <c r="QKE293" s="579"/>
      <c r="QKF293" s="579"/>
      <c r="QKG293" s="579"/>
      <c r="QKH293" s="579"/>
      <c r="QKI293" s="579"/>
      <c r="QKJ293" s="579"/>
      <c r="QKK293" s="579"/>
      <c r="QKL293" s="579"/>
      <c r="QKM293" s="579"/>
      <c r="QKN293" s="579"/>
      <c r="QKO293" s="579"/>
      <c r="QKP293" s="579"/>
      <c r="QKQ293" s="579"/>
      <c r="QKR293" s="579"/>
      <c r="QKS293" s="579"/>
      <c r="QKT293" s="579"/>
      <c r="QKU293" s="579"/>
      <c r="QKV293" s="579"/>
      <c r="QKW293" s="579"/>
      <c r="QKX293" s="579"/>
      <c r="QKY293" s="579"/>
      <c r="QKZ293" s="579"/>
      <c r="QLA293" s="579"/>
      <c r="QLB293" s="579"/>
      <c r="QLC293" s="579"/>
      <c r="QLD293" s="579"/>
      <c r="QLE293" s="579"/>
      <c r="QLF293" s="579"/>
      <c r="QLG293" s="579"/>
      <c r="QLH293" s="579"/>
      <c r="QLI293" s="579"/>
      <c r="QLJ293" s="579"/>
      <c r="QLK293" s="579"/>
      <c r="QLL293" s="579"/>
      <c r="QLM293" s="579"/>
      <c r="QLN293" s="579"/>
      <c r="QLO293" s="579"/>
      <c r="QLP293" s="579"/>
      <c r="QLQ293" s="579"/>
      <c r="QLR293" s="579"/>
      <c r="QLS293" s="579"/>
      <c r="QLT293" s="579"/>
      <c r="QLU293" s="579"/>
      <c r="QLV293" s="579"/>
      <c r="QLW293" s="579"/>
      <c r="QLX293" s="579"/>
      <c r="QLY293" s="579"/>
      <c r="QLZ293" s="579"/>
      <c r="QMA293" s="579"/>
      <c r="QMB293" s="579"/>
      <c r="QMC293" s="579"/>
      <c r="QMD293" s="579"/>
      <c r="QME293" s="579"/>
      <c r="QMF293" s="579"/>
      <c r="QMG293" s="579"/>
      <c r="QMH293" s="579"/>
      <c r="QMI293" s="579"/>
      <c r="QMJ293" s="579"/>
      <c r="QMK293" s="579"/>
      <c r="QML293" s="579"/>
      <c r="QMM293" s="579"/>
      <c r="QMN293" s="579"/>
      <c r="QMO293" s="579"/>
      <c r="QMP293" s="579"/>
      <c r="QMQ293" s="579"/>
      <c r="QMR293" s="579"/>
      <c r="QMS293" s="579"/>
      <c r="QMT293" s="579"/>
      <c r="QMU293" s="579"/>
      <c r="QMV293" s="579"/>
      <c r="QMW293" s="579"/>
      <c r="QMX293" s="579"/>
      <c r="QMY293" s="579"/>
      <c r="QMZ293" s="579"/>
      <c r="QNA293" s="579"/>
      <c r="QNB293" s="579"/>
      <c r="QNC293" s="579"/>
      <c r="QND293" s="579"/>
      <c r="QNE293" s="579"/>
      <c r="QNF293" s="579"/>
      <c r="QNG293" s="579"/>
      <c r="QNH293" s="579"/>
      <c r="QNI293" s="579"/>
      <c r="QNJ293" s="579"/>
      <c r="QNK293" s="579"/>
      <c r="QNL293" s="579"/>
      <c r="QNM293" s="579"/>
      <c r="QNN293" s="579"/>
      <c r="QNO293" s="579"/>
      <c r="QNP293" s="579"/>
      <c r="QNQ293" s="579"/>
      <c r="QNR293" s="579"/>
      <c r="QNS293" s="579"/>
      <c r="QNT293" s="579"/>
      <c r="QNU293" s="579"/>
      <c r="QNV293" s="579"/>
      <c r="QNW293" s="579"/>
      <c r="QNX293" s="579"/>
      <c r="QNY293" s="579"/>
      <c r="QNZ293" s="579"/>
      <c r="QOA293" s="579"/>
      <c r="QOB293" s="579"/>
      <c r="QOC293" s="579"/>
      <c r="QOD293" s="579"/>
      <c r="QOE293" s="579"/>
      <c r="QOF293" s="579"/>
      <c r="QOG293" s="579"/>
      <c r="QOH293" s="579"/>
      <c r="QOI293" s="579"/>
      <c r="QOJ293" s="579"/>
      <c r="QOK293" s="579"/>
      <c r="QOL293" s="579"/>
      <c r="QOM293" s="579"/>
      <c r="QON293" s="579"/>
      <c r="QOO293" s="579"/>
      <c r="QOP293" s="579"/>
      <c r="QOQ293" s="579"/>
      <c r="QOR293" s="579"/>
      <c r="QOS293" s="579"/>
      <c r="QOT293" s="579"/>
      <c r="QOU293" s="579"/>
      <c r="QOV293" s="579"/>
      <c r="QOW293" s="579"/>
      <c r="QOX293" s="579"/>
      <c r="QOY293" s="579"/>
      <c r="QOZ293" s="579"/>
      <c r="QPA293" s="579"/>
      <c r="QPB293" s="579"/>
      <c r="QPC293" s="579"/>
      <c r="QPD293" s="579"/>
      <c r="QPE293" s="579"/>
      <c r="QPF293" s="579"/>
      <c r="QPG293" s="579"/>
      <c r="QPH293" s="579"/>
      <c r="QPI293" s="579"/>
      <c r="QPJ293" s="579"/>
      <c r="QPK293" s="579"/>
      <c r="QPL293" s="579"/>
      <c r="QPM293" s="579"/>
      <c r="QPN293" s="579"/>
      <c r="QPO293" s="579"/>
      <c r="QPP293" s="579"/>
      <c r="QPQ293" s="579"/>
      <c r="QPR293" s="579"/>
      <c r="QPS293" s="579"/>
      <c r="QPT293" s="579"/>
      <c r="QPU293" s="579"/>
      <c r="QPV293" s="579"/>
      <c r="QPW293" s="579"/>
      <c r="QPX293" s="579"/>
      <c r="QPY293" s="579"/>
      <c r="QPZ293" s="579"/>
      <c r="QQA293" s="579"/>
      <c r="QQB293" s="579"/>
      <c r="QQC293" s="579"/>
      <c r="QQD293" s="579"/>
      <c r="QQE293" s="579"/>
      <c r="QQF293" s="579"/>
      <c r="QQG293" s="579"/>
      <c r="QQH293" s="579"/>
      <c r="QQI293" s="579"/>
      <c r="QQJ293" s="579"/>
      <c r="QQK293" s="579"/>
      <c r="QQL293" s="579"/>
      <c r="QQM293" s="579"/>
      <c r="QQN293" s="579"/>
      <c r="QQO293" s="579"/>
      <c r="QQP293" s="579"/>
      <c r="QQQ293" s="579"/>
      <c r="QQR293" s="579"/>
      <c r="QQS293" s="579"/>
      <c r="QQT293" s="579"/>
      <c r="QQU293" s="579"/>
      <c r="QQV293" s="579"/>
      <c r="QQW293" s="579"/>
      <c r="QQX293" s="579"/>
      <c r="QQY293" s="579"/>
      <c r="QQZ293" s="579"/>
      <c r="QRA293" s="579"/>
      <c r="QRB293" s="579"/>
      <c r="QRC293" s="579"/>
      <c r="QRD293" s="579"/>
      <c r="QRE293" s="579"/>
      <c r="QRF293" s="579"/>
      <c r="QRG293" s="579"/>
      <c r="QRH293" s="579"/>
      <c r="QRI293" s="579"/>
      <c r="QRJ293" s="579"/>
      <c r="QRK293" s="579"/>
      <c r="QRL293" s="579"/>
      <c r="QRM293" s="579"/>
      <c r="QRN293" s="579"/>
      <c r="QRO293" s="579"/>
      <c r="QRP293" s="579"/>
      <c r="QRQ293" s="579"/>
      <c r="QRR293" s="579"/>
      <c r="QRS293" s="579"/>
      <c r="QRT293" s="579"/>
      <c r="QRU293" s="579"/>
      <c r="QRV293" s="579"/>
      <c r="QRW293" s="579"/>
      <c r="QRX293" s="579"/>
      <c r="QRY293" s="579"/>
      <c r="QRZ293" s="579"/>
      <c r="QSA293" s="579"/>
      <c r="QSB293" s="579"/>
      <c r="QSC293" s="579"/>
      <c r="QSD293" s="579"/>
      <c r="QSE293" s="579"/>
      <c r="QSF293" s="579"/>
      <c r="QSG293" s="579"/>
      <c r="QSH293" s="579"/>
      <c r="QSI293" s="579"/>
      <c r="QSJ293" s="579"/>
      <c r="QSK293" s="579"/>
      <c r="QSL293" s="579"/>
      <c r="QSM293" s="579"/>
      <c r="QSN293" s="579"/>
      <c r="QSO293" s="579"/>
      <c r="QSP293" s="579"/>
      <c r="QSQ293" s="579"/>
      <c r="QSR293" s="579"/>
      <c r="QSS293" s="579"/>
      <c r="QST293" s="579"/>
      <c r="QSU293" s="579"/>
      <c r="QSV293" s="579"/>
      <c r="QSW293" s="579"/>
      <c r="QSX293" s="579"/>
      <c r="QSY293" s="579"/>
      <c r="QSZ293" s="579"/>
      <c r="QTA293" s="579"/>
      <c r="QTB293" s="579"/>
      <c r="QTC293" s="579"/>
      <c r="QTD293" s="579"/>
      <c r="QTE293" s="579"/>
      <c r="QTF293" s="579"/>
      <c r="QTG293" s="579"/>
      <c r="QTH293" s="579"/>
      <c r="QTI293" s="579"/>
      <c r="QTJ293" s="579"/>
      <c r="QTK293" s="579"/>
      <c r="QTL293" s="579"/>
      <c r="QTM293" s="579"/>
      <c r="QTN293" s="579"/>
      <c r="QTO293" s="579"/>
      <c r="QTP293" s="579"/>
      <c r="QTQ293" s="579"/>
      <c r="QTR293" s="579"/>
      <c r="QTS293" s="579"/>
      <c r="QTT293" s="579"/>
      <c r="QTU293" s="579"/>
      <c r="QTV293" s="579"/>
      <c r="QTW293" s="579"/>
      <c r="QTX293" s="579"/>
      <c r="QTY293" s="579"/>
      <c r="QTZ293" s="579"/>
      <c r="QUA293" s="579"/>
      <c r="QUB293" s="579"/>
      <c r="QUC293" s="579"/>
      <c r="QUD293" s="579"/>
      <c r="QUE293" s="579"/>
      <c r="QUF293" s="579"/>
      <c r="QUG293" s="579"/>
      <c r="QUH293" s="579"/>
      <c r="QUI293" s="579"/>
      <c r="QUJ293" s="579"/>
      <c r="QUK293" s="579"/>
      <c r="QUL293" s="579"/>
      <c r="QUM293" s="579"/>
      <c r="QUN293" s="579"/>
      <c r="QUO293" s="579"/>
      <c r="QUP293" s="579"/>
      <c r="QUQ293" s="579"/>
      <c r="QUR293" s="579"/>
      <c r="QUS293" s="579"/>
      <c r="QUT293" s="579"/>
      <c r="QUU293" s="579"/>
      <c r="QUV293" s="579"/>
      <c r="QUW293" s="579"/>
      <c r="QUX293" s="579"/>
      <c r="QUY293" s="579"/>
      <c r="QUZ293" s="579"/>
      <c r="QVA293" s="579"/>
      <c r="QVB293" s="579"/>
      <c r="QVC293" s="579"/>
      <c r="QVD293" s="579"/>
      <c r="QVE293" s="579"/>
      <c r="QVF293" s="579"/>
      <c r="QVG293" s="579"/>
      <c r="QVH293" s="579"/>
      <c r="QVI293" s="579"/>
      <c r="QVJ293" s="579"/>
      <c r="QVK293" s="579"/>
      <c r="QVL293" s="579"/>
      <c r="QVM293" s="579"/>
      <c r="QVN293" s="579"/>
      <c r="QVO293" s="579"/>
      <c r="QVP293" s="579"/>
      <c r="QVQ293" s="579"/>
      <c r="QVR293" s="579"/>
      <c r="QVS293" s="579"/>
      <c r="QVT293" s="579"/>
      <c r="QVU293" s="579"/>
      <c r="QVV293" s="579"/>
      <c r="QVW293" s="579"/>
      <c r="QVX293" s="579"/>
      <c r="QVY293" s="579"/>
      <c r="QVZ293" s="579"/>
      <c r="QWA293" s="579"/>
      <c r="QWB293" s="579"/>
      <c r="QWC293" s="579"/>
      <c r="QWD293" s="579"/>
      <c r="QWE293" s="579"/>
      <c r="QWF293" s="579"/>
      <c r="QWG293" s="579"/>
      <c r="QWH293" s="579"/>
      <c r="QWI293" s="579"/>
      <c r="QWJ293" s="579"/>
      <c r="QWK293" s="579"/>
      <c r="QWL293" s="579"/>
      <c r="QWM293" s="579"/>
      <c r="QWN293" s="579"/>
      <c r="QWO293" s="579"/>
      <c r="QWP293" s="579"/>
      <c r="QWQ293" s="579"/>
      <c r="QWR293" s="579"/>
      <c r="QWS293" s="579"/>
      <c r="QWT293" s="579"/>
      <c r="QWU293" s="579"/>
      <c r="QWV293" s="579"/>
      <c r="QWW293" s="579"/>
      <c r="QWX293" s="579"/>
      <c r="QWY293" s="579"/>
      <c r="QWZ293" s="579"/>
      <c r="QXA293" s="579"/>
      <c r="QXB293" s="579"/>
      <c r="QXC293" s="579"/>
      <c r="QXD293" s="579"/>
      <c r="QXE293" s="579"/>
      <c r="QXF293" s="579"/>
      <c r="QXG293" s="579"/>
      <c r="QXH293" s="579"/>
      <c r="QXI293" s="579"/>
      <c r="QXJ293" s="579"/>
      <c r="QXK293" s="579"/>
      <c r="QXL293" s="579"/>
      <c r="QXM293" s="579"/>
      <c r="QXN293" s="579"/>
      <c r="QXO293" s="579"/>
      <c r="QXP293" s="579"/>
      <c r="QXQ293" s="579"/>
      <c r="QXR293" s="579"/>
      <c r="QXS293" s="579"/>
      <c r="QXT293" s="579"/>
      <c r="QXU293" s="579"/>
      <c r="QXV293" s="579"/>
      <c r="QXW293" s="579"/>
      <c r="QXX293" s="579"/>
      <c r="QXY293" s="579"/>
      <c r="QXZ293" s="579"/>
      <c r="QYA293" s="579"/>
      <c r="QYB293" s="579"/>
      <c r="QYC293" s="579"/>
      <c r="QYD293" s="579"/>
      <c r="QYE293" s="579"/>
      <c r="QYF293" s="579"/>
      <c r="QYG293" s="579"/>
      <c r="QYH293" s="579"/>
      <c r="QYI293" s="579"/>
      <c r="QYJ293" s="579"/>
      <c r="QYK293" s="579"/>
      <c r="QYL293" s="579"/>
      <c r="QYM293" s="579"/>
      <c r="QYN293" s="579"/>
      <c r="QYO293" s="579"/>
      <c r="QYP293" s="579"/>
      <c r="QYQ293" s="579"/>
      <c r="QYR293" s="579"/>
      <c r="QYS293" s="579"/>
      <c r="QYT293" s="579"/>
      <c r="QYU293" s="579"/>
      <c r="QYV293" s="579"/>
      <c r="QYW293" s="579"/>
      <c r="QYX293" s="579"/>
      <c r="QYY293" s="579"/>
      <c r="QYZ293" s="579"/>
      <c r="QZA293" s="579"/>
      <c r="QZB293" s="579"/>
      <c r="QZC293" s="579"/>
      <c r="QZD293" s="579"/>
      <c r="QZE293" s="579"/>
      <c r="QZF293" s="579"/>
      <c r="QZG293" s="579"/>
      <c r="QZH293" s="579"/>
      <c r="QZI293" s="579"/>
      <c r="QZJ293" s="579"/>
      <c r="QZK293" s="579"/>
      <c r="QZL293" s="579"/>
      <c r="QZM293" s="579"/>
      <c r="QZN293" s="579"/>
      <c r="QZO293" s="579"/>
      <c r="QZP293" s="579"/>
      <c r="QZQ293" s="579"/>
      <c r="QZR293" s="579"/>
      <c r="QZS293" s="579"/>
      <c r="QZT293" s="579"/>
      <c r="QZU293" s="579"/>
      <c r="QZV293" s="579"/>
      <c r="QZW293" s="579"/>
      <c r="QZX293" s="579"/>
      <c r="QZY293" s="579"/>
      <c r="QZZ293" s="579"/>
      <c r="RAA293" s="579"/>
      <c r="RAB293" s="579"/>
      <c r="RAC293" s="579"/>
      <c r="RAD293" s="579"/>
      <c r="RAE293" s="579"/>
      <c r="RAF293" s="579"/>
      <c r="RAG293" s="579"/>
      <c r="RAH293" s="579"/>
      <c r="RAI293" s="579"/>
      <c r="RAJ293" s="579"/>
      <c r="RAK293" s="579"/>
      <c r="RAL293" s="579"/>
      <c r="RAM293" s="579"/>
      <c r="RAN293" s="579"/>
      <c r="RAO293" s="579"/>
      <c r="RAP293" s="579"/>
      <c r="RAQ293" s="579"/>
      <c r="RAR293" s="579"/>
      <c r="RAS293" s="579"/>
      <c r="RAT293" s="579"/>
      <c r="RAU293" s="579"/>
      <c r="RAV293" s="579"/>
      <c r="RAW293" s="579"/>
      <c r="RAX293" s="579"/>
      <c r="RAY293" s="579"/>
      <c r="RAZ293" s="579"/>
      <c r="RBA293" s="579"/>
      <c r="RBB293" s="579"/>
      <c r="RBC293" s="579"/>
      <c r="RBD293" s="579"/>
      <c r="RBE293" s="579"/>
      <c r="RBF293" s="579"/>
      <c r="RBG293" s="579"/>
      <c r="RBH293" s="579"/>
      <c r="RBI293" s="579"/>
      <c r="RBJ293" s="579"/>
      <c r="RBK293" s="579"/>
      <c r="RBL293" s="579"/>
      <c r="RBM293" s="579"/>
      <c r="RBN293" s="579"/>
      <c r="RBO293" s="579"/>
      <c r="RBP293" s="579"/>
      <c r="RBQ293" s="579"/>
      <c r="RBR293" s="579"/>
      <c r="RBS293" s="579"/>
      <c r="RBT293" s="579"/>
      <c r="RBU293" s="579"/>
      <c r="RBV293" s="579"/>
      <c r="RBW293" s="579"/>
      <c r="RBX293" s="579"/>
      <c r="RBY293" s="579"/>
      <c r="RBZ293" s="579"/>
      <c r="RCA293" s="579"/>
      <c r="RCB293" s="579"/>
      <c r="RCC293" s="579"/>
      <c r="RCD293" s="579"/>
      <c r="RCE293" s="579"/>
      <c r="RCF293" s="579"/>
      <c r="RCG293" s="579"/>
      <c r="RCH293" s="579"/>
      <c r="RCI293" s="579"/>
      <c r="RCJ293" s="579"/>
      <c r="RCK293" s="579"/>
      <c r="RCL293" s="579"/>
      <c r="RCM293" s="579"/>
      <c r="RCN293" s="579"/>
      <c r="RCO293" s="579"/>
      <c r="RCP293" s="579"/>
      <c r="RCQ293" s="579"/>
      <c r="RCR293" s="579"/>
      <c r="RCS293" s="579"/>
      <c r="RCT293" s="579"/>
      <c r="RCU293" s="579"/>
      <c r="RCV293" s="579"/>
      <c r="RCW293" s="579"/>
      <c r="RCX293" s="579"/>
      <c r="RCY293" s="579"/>
      <c r="RCZ293" s="579"/>
      <c r="RDA293" s="579"/>
      <c r="RDB293" s="579"/>
      <c r="RDC293" s="579"/>
      <c r="RDD293" s="579"/>
      <c r="RDE293" s="579"/>
      <c r="RDF293" s="579"/>
      <c r="RDG293" s="579"/>
      <c r="RDH293" s="579"/>
      <c r="RDI293" s="579"/>
      <c r="RDJ293" s="579"/>
      <c r="RDK293" s="579"/>
      <c r="RDL293" s="579"/>
      <c r="RDM293" s="579"/>
      <c r="RDN293" s="579"/>
      <c r="RDO293" s="579"/>
      <c r="RDP293" s="579"/>
      <c r="RDQ293" s="579"/>
      <c r="RDR293" s="579"/>
      <c r="RDS293" s="579"/>
      <c r="RDT293" s="579"/>
      <c r="RDU293" s="579"/>
      <c r="RDV293" s="579"/>
      <c r="RDW293" s="579"/>
      <c r="RDX293" s="579"/>
      <c r="RDY293" s="579"/>
      <c r="RDZ293" s="579"/>
      <c r="REA293" s="579"/>
      <c r="REB293" s="579"/>
      <c r="REC293" s="579"/>
      <c r="RED293" s="579"/>
      <c r="REE293" s="579"/>
      <c r="REF293" s="579"/>
      <c r="REG293" s="579"/>
      <c r="REH293" s="579"/>
      <c r="REI293" s="579"/>
      <c r="REJ293" s="579"/>
      <c r="REK293" s="579"/>
      <c r="REL293" s="579"/>
      <c r="REM293" s="579"/>
      <c r="REN293" s="579"/>
      <c r="REO293" s="579"/>
      <c r="REP293" s="579"/>
      <c r="REQ293" s="579"/>
      <c r="RER293" s="579"/>
      <c r="RES293" s="579"/>
      <c r="RET293" s="579"/>
      <c r="REU293" s="579"/>
      <c r="REV293" s="579"/>
      <c r="REW293" s="579"/>
      <c r="REX293" s="579"/>
      <c r="REY293" s="579"/>
      <c r="REZ293" s="579"/>
      <c r="RFA293" s="579"/>
      <c r="RFB293" s="579"/>
      <c r="RFC293" s="579"/>
      <c r="RFD293" s="579"/>
      <c r="RFE293" s="579"/>
      <c r="RFF293" s="579"/>
      <c r="RFG293" s="579"/>
      <c r="RFH293" s="579"/>
      <c r="RFI293" s="579"/>
      <c r="RFJ293" s="579"/>
      <c r="RFK293" s="579"/>
      <c r="RFL293" s="579"/>
      <c r="RFM293" s="579"/>
      <c r="RFN293" s="579"/>
      <c r="RFO293" s="579"/>
      <c r="RFP293" s="579"/>
      <c r="RFQ293" s="579"/>
      <c r="RFR293" s="579"/>
      <c r="RFS293" s="579"/>
      <c r="RFT293" s="579"/>
      <c r="RFU293" s="579"/>
      <c r="RFV293" s="579"/>
      <c r="RFW293" s="579"/>
      <c r="RFX293" s="579"/>
      <c r="RFY293" s="579"/>
      <c r="RFZ293" s="579"/>
      <c r="RGA293" s="579"/>
      <c r="RGB293" s="579"/>
      <c r="RGC293" s="579"/>
      <c r="RGD293" s="579"/>
      <c r="RGE293" s="579"/>
      <c r="RGF293" s="579"/>
      <c r="RGG293" s="579"/>
      <c r="RGH293" s="579"/>
      <c r="RGI293" s="579"/>
      <c r="RGJ293" s="579"/>
      <c r="RGK293" s="579"/>
      <c r="RGL293" s="579"/>
      <c r="RGM293" s="579"/>
      <c r="RGN293" s="579"/>
      <c r="RGO293" s="579"/>
      <c r="RGP293" s="579"/>
      <c r="RGQ293" s="579"/>
      <c r="RGR293" s="579"/>
      <c r="RGS293" s="579"/>
      <c r="RGT293" s="579"/>
      <c r="RGU293" s="579"/>
      <c r="RGV293" s="579"/>
      <c r="RGW293" s="579"/>
      <c r="RGX293" s="579"/>
      <c r="RGY293" s="579"/>
      <c r="RGZ293" s="579"/>
      <c r="RHA293" s="579"/>
      <c r="RHB293" s="579"/>
      <c r="RHC293" s="579"/>
      <c r="RHD293" s="579"/>
      <c r="RHE293" s="579"/>
      <c r="RHF293" s="579"/>
      <c r="RHG293" s="579"/>
      <c r="RHH293" s="579"/>
      <c r="RHI293" s="579"/>
      <c r="RHJ293" s="579"/>
      <c r="RHK293" s="579"/>
      <c r="RHL293" s="579"/>
      <c r="RHM293" s="579"/>
      <c r="RHN293" s="579"/>
      <c r="RHO293" s="579"/>
      <c r="RHP293" s="579"/>
      <c r="RHQ293" s="579"/>
      <c r="RHR293" s="579"/>
      <c r="RHS293" s="579"/>
      <c r="RHT293" s="579"/>
      <c r="RHU293" s="579"/>
      <c r="RHV293" s="579"/>
      <c r="RHW293" s="579"/>
      <c r="RHX293" s="579"/>
      <c r="RHY293" s="579"/>
      <c r="RHZ293" s="579"/>
      <c r="RIA293" s="579"/>
      <c r="RIB293" s="579"/>
      <c r="RIC293" s="579"/>
      <c r="RID293" s="579"/>
      <c r="RIE293" s="579"/>
      <c r="RIF293" s="579"/>
      <c r="RIG293" s="579"/>
      <c r="RIH293" s="579"/>
      <c r="RII293" s="579"/>
      <c r="RIJ293" s="579"/>
      <c r="RIK293" s="579"/>
      <c r="RIL293" s="579"/>
      <c r="RIM293" s="579"/>
      <c r="RIN293" s="579"/>
      <c r="RIO293" s="579"/>
      <c r="RIP293" s="579"/>
      <c r="RIQ293" s="579"/>
      <c r="RIR293" s="579"/>
      <c r="RIS293" s="579"/>
      <c r="RIT293" s="579"/>
      <c r="RIU293" s="579"/>
      <c r="RIV293" s="579"/>
      <c r="RIW293" s="579"/>
      <c r="RIX293" s="579"/>
      <c r="RIY293" s="579"/>
      <c r="RIZ293" s="579"/>
      <c r="RJA293" s="579"/>
      <c r="RJB293" s="579"/>
      <c r="RJC293" s="579"/>
      <c r="RJD293" s="579"/>
      <c r="RJE293" s="579"/>
      <c r="RJF293" s="579"/>
      <c r="RJG293" s="579"/>
      <c r="RJH293" s="579"/>
      <c r="RJI293" s="579"/>
      <c r="RJJ293" s="579"/>
      <c r="RJK293" s="579"/>
      <c r="RJL293" s="579"/>
      <c r="RJM293" s="579"/>
      <c r="RJN293" s="579"/>
      <c r="RJO293" s="579"/>
      <c r="RJP293" s="579"/>
      <c r="RJQ293" s="579"/>
      <c r="RJR293" s="579"/>
      <c r="RJS293" s="579"/>
      <c r="RJT293" s="579"/>
      <c r="RJU293" s="579"/>
      <c r="RJV293" s="579"/>
      <c r="RJW293" s="579"/>
      <c r="RJX293" s="579"/>
      <c r="RJY293" s="579"/>
      <c r="RJZ293" s="579"/>
      <c r="RKA293" s="579"/>
      <c r="RKB293" s="579"/>
      <c r="RKC293" s="579"/>
      <c r="RKD293" s="579"/>
      <c r="RKE293" s="579"/>
      <c r="RKF293" s="579"/>
      <c r="RKG293" s="579"/>
      <c r="RKH293" s="579"/>
      <c r="RKI293" s="579"/>
      <c r="RKJ293" s="579"/>
      <c r="RKK293" s="579"/>
      <c r="RKL293" s="579"/>
      <c r="RKM293" s="579"/>
      <c r="RKN293" s="579"/>
      <c r="RKO293" s="579"/>
      <c r="RKP293" s="579"/>
      <c r="RKQ293" s="579"/>
      <c r="RKR293" s="579"/>
      <c r="RKS293" s="579"/>
      <c r="RKT293" s="579"/>
      <c r="RKU293" s="579"/>
      <c r="RKV293" s="579"/>
      <c r="RKW293" s="579"/>
      <c r="RKX293" s="579"/>
      <c r="RKY293" s="579"/>
      <c r="RKZ293" s="579"/>
      <c r="RLA293" s="579"/>
      <c r="RLB293" s="579"/>
      <c r="RLC293" s="579"/>
      <c r="RLD293" s="579"/>
      <c r="RLE293" s="579"/>
      <c r="RLF293" s="579"/>
      <c r="RLG293" s="579"/>
      <c r="RLH293" s="579"/>
      <c r="RLI293" s="579"/>
      <c r="RLJ293" s="579"/>
      <c r="RLK293" s="579"/>
      <c r="RLL293" s="579"/>
      <c r="RLM293" s="579"/>
      <c r="RLN293" s="579"/>
      <c r="RLO293" s="579"/>
      <c r="RLP293" s="579"/>
      <c r="RLQ293" s="579"/>
      <c r="RLR293" s="579"/>
      <c r="RLS293" s="579"/>
      <c r="RLT293" s="579"/>
      <c r="RLU293" s="579"/>
      <c r="RLV293" s="579"/>
      <c r="RLW293" s="579"/>
      <c r="RLX293" s="579"/>
      <c r="RLY293" s="579"/>
      <c r="RLZ293" s="579"/>
      <c r="RMA293" s="579"/>
      <c r="RMB293" s="579"/>
      <c r="RMC293" s="579"/>
      <c r="RMD293" s="579"/>
      <c r="RME293" s="579"/>
      <c r="RMF293" s="579"/>
      <c r="RMG293" s="579"/>
      <c r="RMH293" s="579"/>
      <c r="RMI293" s="579"/>
      <c r="RMJ293" s="579"/>
      <c r="RMK293" s="579"/>
      <c r="RML293" s="579"/>
      <c r="RMM293" s="579"/>
      <c r="RMN293" s="579"/>
      <c r="RMO293" s="579"/>
      <c r="RMP293" s="579"/>
      <c r="RMQ293" s="579"/>
      <c r="RMR293" s="579"/>
      <c r="RMS293" s="579"/>
      <c r="RMT293" s="579"/>
      <c r="RMU293" s="579"/>
      <c r="RMV293" s="579"/>
      <c r="RMW293" s="579"/>
      <c r="RMX293" s="579"/>
      <c r="RMY293" s="579"/>
      <c r="RMZ293" s="579"/>
      <c r="RNA293" s="579"/>
      <c r="RNB293" s="579"/>
      <c r="RNC293" s="579"/>
      <c r="RND293" s="579"/>
      <c r="RNE293" s="579"/>
      <c r="RNF293" s="579"/>
      <c r="RNG293" s="579"/>
      <c r="RNH293" s="579"/>
      <c r="RNI293" s="579"/>
      <c r="RNJ293" s="579"/>
      <c r="RNK293" s="579"/>
      <c r="RNL293" s="579"/>
      <c r="RNM293" s="579"/>
      <c r="RNN293" s="579"/>
      <c r="RNO293" s="579"/>
      <c r="RNP293" s="579"/>
      <c r="RNQ293" s="579"/>
      <c r="RNR293" s="579"/>
      <c r="RNS293" s="579"/>
      <c r="RNT293" s="579"/>
      <c r="RNU293" s="579"/>
      <c r="RNV293" s="579"/>
      <c r="RNW293" s="579"/>
      <c r="RNX293" s="579"/>
      <c r="RNY293" s="579"/>
      <c r="RNZ293" s="579"/>
      <c r="ROA293" s="579"/>
      <c r="ROB293" s="579"/>
      <c r="ROC293" s="579"/>
      <c r="ROD293" s="579"/>
      <c r="ROE293" s="579"/>
      <c r="ROF293" s="579"/>
      <c r="ROG293" s="579"/>
      <c r="ROH293" s="579"/>
      <c r="ROI293" s="579"/>
      <c r="ROJ293" s="579"/>
      <c r="ROK293" s="579"/>
      <c r="ROL293" s="579"/>
      <c r="ROM293" s="579"/>
      <c r="RON293" s="579"/>
      <c r="ROO293" s="579"/>
      <c r="ROP293" s="579"/>
      <c r="ROQ293" s="579"/>
      <c r="ROR293" s="579"/>
      <c r="ROS293" s="579"/>
      <c r="ROT293" s="579"/>
      <c r="ROU293" s="579"/>
      <c r="ROV293" s="579"/>
      <c r="ROW293" s="579"/>
      <c r="ROX293" s="579"/>
      <c r="ROY293" s="579"/>
      <c r="ROZ293" s="579"/>
      <c r="RPA293" s="579"/>
      <c r="RPB293" s="579"/>
      <c r="RPC293" s="579"/>
      <c r="RPD293" s="579"/>
      <c r="RPE293" s="579"/>
      <c r="RPF293" s="579"/>
      <c r="RPG293" s="579"/>
      <c r="RPH293" s="579"/>
      <c r="RPI293" s="579"/>
      <c r="RPJ293" s="579"/>
      <c r="RPK293" s="579"/>
      <c r="RPL293" s="579"/>
      <c r="RPM293" s="579"/>
      <c r="RPN293" s="579"/>
      <c r="RPO293" s="579"/>
      <c r="RPP293" s="579"/>
      <c r="RPQ293" s="579"/>
      <c r="RPR293" s="579"/>
      <c r="RPS293" s="579"/>
      <c r="RPT293" s="579"/>
      <c r="RPU293" s="579"/>
      <c r="RPV293" s="579"/>
      <c r="RPW293" s="579"/>
      <c r="RPX293" s="579"/>
      <c r="RPY293" s="579"/>
      <c r="RPZ293" s="579"/>
      <c r="RQA293" s="579"/>
      <c r="RQB293" s="579"/>
      <c r="RQC293" s="579"/>
      <c r="RQD293" s="579"/>
      <c r="RQE293" s="579"/>
      <c r="RQF293" s="579"/>
      <c r="RQG293" s="579"/>
      <c r="RQH293" s="579"/>
      <c r="RQI293" s="579"/>
      <c r="RQJ293" s="579"/>
      <c r="RQK293" s="579"/>
      <c r="RQL293" s="579"/>
      <c r="RQM293" s="579"/>
      <c r="RQN293" s="579"/>
      <c r="RQO293" s="579"/>
      <c r="RQP293" s="579"/>
      <c r="RQQ293" s="579"/>
      <c r="RQR293" s="579"/>
      <c r="RQS293" s="579"/>
      <c r="RQT293" s="579"/>
      <c r="RQU293" s="579"/>
      <c r="RQV293" s="579"/>
      <c r="RQW293" s="579"/>
      <c r="RQX293" s="579"/>
      <c r="RQY293" s="579"/>
      <c r="RQZ293" s="579"/>
      <c r="RRA293" s="579"/>
      <c r="RRB293" s="579"/>
      <c r="RRC293" s="579"/>
      <c r="RRD293" s="579"/>
      <c r="RRE293" s="579"/>
      <c r="RRF293" s="579"/>
      <c r="RRG293" s="579"/>
      <c r="RRH293" s="579"/>
      <c r="RRI293" s="579"/>
      <c r="RRJ293" s="579"/>
      <c r="RRK293" s="579"/>
      <c r="RRL293" s="579"/>
      <c r="RRM293" s="579"/>
      <c r="RRN293" s="579"/>
      <c r="RRO293" s="579"/>
      <c r="RRP293" s="579"/>
      <c r="RRQ293" s="579"/>
      <c r="RRR293" s="579"/>
      <c r="RRS293" s="579"/>
      <c r="RRT293" s="579"/>
      <c r="RRU293" s="579"/>
      <c r="RRV293" s="579"/>
      <c r="RRW293" s="579"/>
      <c r="RRX293" s="579"/>
      <c r="RRY293" s="579"/>
      <c r="RRZ293" s="579"/>
      <c r="RSA293" s="579"/>
      <c r="RSB293" s="579"/>
      <c r="RSC293" s="579"/>
      <c r="RSD293" s="579"/>
      <c r="RSE293" s="579"/>
      <c r="RSF293" s="579"/>
      <c r="RSG293" s="579"/>
      <c r="RSH293" s="579"/>
      <c r="RSI293" s="579"/>
      <c r="RSJ293" s="579"/>
      <c r="RSK293" s="579"/>
      <c r="RSL293" s="579"/>
      <c r="RSM293" s="579"/>
      <c r="RSN293" s="579"/>
      <c r="RSO293" s="579"/>
      <c r="RSP293" s="579"/>
      <c r="RSQ293" s="579"/>
      <c r="RSR293" s="579"/>
      <c r="RSS293" s="579"/>
      <c r="RST293" s="579"/>
      <c r="RSU293" s="579"/>
      <c r="RSV293" s="579"/>
      <c r="RSW293" s="579"/>
      <c r="RSX293" s="579"/>
      <c r="RSY293" s="579"/>
      <c r="RSZ293" s="579"/>
      <c r="RTA293" s="579"/>
      <c r="RTB293" s="579"/>
      <c r="RTC293" s="579"/>
      <c r="RTD293" s="579"/>
      <c r="RTE293" s="579"/>
      <c r="RTF293" s="579"/>
      <c r="RTG293" s="579"/>
      <c r="RTH293" s="579"/>
      <c r="RTI293" s="579"/>
      <c r="RTJ293" s="579"/>
      <c r="RTK293" s="579"/>
      <c r="RTL293" s="579"/>
      <c r="RTM293" s="579"/>
      <c r="RTN293" s="579"/>
      <c r="RTO293" s="579"/>
      <c r="RTP293" s="579"/>
      <c r="RTQ293" s="579"/>
      <c r="RTR293" s="579"/>
      <c r="RTS293" s="579"/>
      <c r="RTT293" s="579"/>
      <c r="RTU293" s="579"/>
      <c r="RTV293" s="579"/>
      <c r="RTW293" s="579"/>
      <c r="RTX293" s="579"/>
      <c r="RTY293" s="579"/>
      <c r="RTZ293" s="579"/>
      <c r="RUA293" s="579"/>
      <c r="RUB293" s="579"/>
      <c r="RUC293" s="579"/>
      <c r="RUD293" s="579"/>
      <c r="RUE293" s="579"/>
      <c r="RUF293" s="579"/>
      <c r="RUG293" s="579"/>
      <c r="RUH293" s="579"/>
      <c r="RUI293" s="579"/>
      <c r="RUJ293" s="579"/>
      <c r="RUK293" s="579"/>
      <c r="RUL293" s="579"/>
      <c r="RUM293" s="579"/>
      <c r="RUN293" s="579"/>
      <c r="RUO293" s="579"/>
      <c r="RUP293" s="579"/>
      <c r="RUQ293" s="579"/>
      <c r="RUR293" s="579"/>
      <c r="RUS293" s="579"/>
      <c r="RUT293" s="579"/>
      <c r="RUU293" s="579"/>
      <c r="RUV293" s="579"/>
      <c r="RUW293" s="579"/>
      <c r="RUX293" s="579"/>
      <c r="RUY293" s="579"/>
      <c r="RUZ293" s="579"/>
      <c r="RVA293" s="579"/>
      <c r="RVB293" s="579"/>
      <c r="RVC293" s="579"/>
      <c r="RVD293" s="579"/>
      <c r="RVE293" s="579"/>
      <c r="RVF293" s="579"/>
      <c r="RVG293" s="579"/>
      <c r="RVH293" s="579"/>
      <c r="RVI293" s="579"/>
      <c r="RVJ293" s="579"/>
      <c r="RVK293" s="579"/>
      <c r="RVL293" s="579"/>
      <c r="RVM293" s="579"/>
      <c r="RVN293" s="579"/>
      <c r="RVO293" s="579"/>
      <c r="RVP293" s="579"/>
      <c r="RVQ293" s="579"/>
      <c r="RVR293" s="579"/>
      <c r="RVS293" s="579"/>
      <c r="RVT293" s="579"/>
      <c r="RVU293" s="579"/>
      <c r="RVV293" s="579"/>
      <c r="RVW293" s="579"/>
      <c r="RVX293" s="579"/>
      <c r="RVY293" s="579"/>
      <c r="RVZ293" s="579"/>
      <c r="RWA293" s="579"/>
      <c r="RWB293" s="579"/>
      <c r="RWC293" s="579"/>
      <c r="RWD293" s="579"/>
      <c r="RWE293" s="579"/>
      <c r="RWF293" s="579"/>
      <c r="RWG293" s="579"/>
      <c r="RWH293" s="579"/>
      <c r="RWI293" s="579"/>
      <c r="RWJ293" s="579"/>
      <c r="RWK293" s="579"/>
      <c r="RWL293" s="579"/>
      <c r="RWM293" s="579"/>
      <c r="RWN293" s="579"/>
      <c r="RWO293" s="579"/>
      <c r="RWP293" s="579"/>
      <c r="RWQ293" s="579"/>
      <c r="RWR293" s="579"/>
      <c r="RWS293" s="579"/>
      <c r="RWT293" s="579"/>
      <c r="RWU293" s="579"/>
      <c r="RWV293" s="579"/>
      <c r="RWW293" s="579"/>
      <c r="RWX293" s="579"/>
      <c r="RWY293" s="579"/>
      <c r="RWZ293" s="579"/>
      <c r="RXA293" s="579"/>
      <c r="RXB293" s="579"/>
      <c r="RXC293" s="579"/>
      <c r="RXD293" s="579"/>
      <c r="RXE293" s="579"/>
      <c r="RXF293" s="579"/>
      <c r="RXG293" s="579"/>
      <c r="RXH293" s="579"/>
      <c r="RXI293" s="579"/>
      <c r="RXJ293" s="579"/>
      <c r="RXK293" s="579"/>
      <c r="RXL293" s="579"/>
      <c r="RXM293" s="579"/>
      <c r="RXN293" s="579"/>
      <c r="RXO293" s="579"/>
      <c r="RXP293" s="579"/>
      <c r="RXQ293" s="579"/>
      <c r="RXR293" s="579"/>
      <c r="RXS293" s="579"/>
      <c r="RXT293" s="579"/>
      <c r="RXU293" s="579"/>
      <c r="RXV293" s="579"/>
      <c r="RXW293" s="579"/>
      <c r="RXX293" s="579"/>
      <c r="RXY293" s="579"/>
      <c r="RXZ293" s="579"/>
      <c r="RYA293" s="579"/>
      <c r="RYB293" s="579"/>
      <c r="RYC293" s="579"/>
      <c r="RYD293" s="579"/>
      <c r="RYE293" s="579"/>
      <c r="RYF293" s="579"/>
      <c r="RYG293" s="579"/>
      <c r="RYH293" s="579"/>
      <c r="RYI293" s="579"/>
      <c r="RYJ293" s="579"/>
      <c r="RYK293" s="579"/>
      <c r="RYL293" s="579"/>
      <c r="RYM293" s="579"/>
      <c r="RYN293" s="579"/>
      <c r="RYO293" s="579"/>
      <c r="RYP293" s="579"/>
      <c r="RYQ293" s="579"/>
      <c r="RYR293" s="579"/>
      <c r="RYS293" s="579"/>
      <c r="RYT293" s="579"/>
      <c r="RYU293" s="579"/>
      <c r="RYV293" s="579"/>
      <c r="RYW293" s="579"/>
      <c r="RYX293" s="579"/>
      <c r="RYY293" s="579"/>
      <c r="RYZ293" s="579"/>
      <c r="RZA293" s="579"/>
      <c r="RZB293" s="579"/>
      <c r="RZC293" s="579"/>
      <c r="RZD293" s="579"/>
      <c r="RZE293" s="579"/>
      <c r="RZF293" s="579"/>
      <c r="RZG293" s="579"/>
      <c r="RZH293" s="579"/>
      <c r="RZI293" s="579"/>
      <c r="RZJ293" s="579"/>
      <c r="RZK293" s="579"/>
      <c r="RZL293" s="579"/>
      <c r="RZM293" s="579"/>
      <c r="RZN293" s="579"/>
      <c r="RZO293" s="579"/>
      <c r="RZP293" s="579"/>
      <c r="RZQ293" s="579"/>
      <c r="RZR293" s="579"/>
      <c r="RZS293" s="579"/>
      <c r="RZT293" s="579"/>
      <c r="RZU293" s="579"/>
      <c r="RZV293" s="579"/>
      <c r="RZW293" s="579"/>
      <c r="RZX293" s="579"/>
      <c r="RZY293" s="579"/>
      <c r="RZZ293" s="579"/>
      <c r="SAA293" s="579"/>
      <c r="SAB293" s="579"/>
      <c r="SAC293" s="579"/>
      <c r="SAD293" s="579"/>
      <c r="SAE293" s="579"/>
      <c r="SAF293" s="579"/>
      <c r="SAG293" s="579"/>
      <c r="SAH293" s="579"/>
      <c r="SAI293" s="579"/>
      <c r="SAJ293" s="579"/>
      <c r="SAK293" s="579"/>
      <c r="SAL293" s="579"/>
      <c r="SAM293" s="579"/>
      <c r="SAN293" s="579"/>
      <c r="SAO293" s="579"/>
      <c r="SAP293" s="579"/>
      <c r="SAQ293" s="579"/>
      <c r="SAR293" s="579"/>
      <c r="SAS293" s="579"/>
      <c r="SAT293" s="579"/>
      <c r="SAU293" s="579"/>
      <c r="SAV293" s="579"/>
      <c r="SAW293" s="579"/>
      <c r="SAX293" s="579"/>
      <c r="SAY293" s="579"/>
      <c r="SAZ293" s="579"/>
      <c r="SBA293" s="579"/>
      <c r="SBB293" s="579"/>
      <c r="SBC293" s="579"/>
      <c r="SBD293" s="579"/>
      <c r="SBE293" s="579"/>
      <c r="SBF293" s="579"/>
      <c r="SBG293" s="579"/>
      <c r="SBH293" s="579"/>
      <c r="SBI293" s="579"/>
      <c r="SBJ293" s="579"/>
      <c r="SBK293" s="579"/>
      <c r="SBL293" s="579"/>
      <c r="SBM293" s="579"/>
      <c r="SBN293" s="579"/>
      <c r="SBO293" s="579"/>
      <c r="SBP293" s="579"/>
      <c r="SBQ293" s="579"/>
      <c r="SBR293" s="579"/>
      <c r="SBS293" s="579"/>
      <c r="SBT293" s="579"/>
      <c r="SBU293" s="579"/>
      <c r="SBV293" s="579"/>
      <c r="SBW293" s="579"/>
      <c r="SBX293" s="579"/>
      <c r="SBY293" s="579"/>
      <c r="SBZ293" s="579"/>
      <c r="SCA293" s="579"/>
      <c r="SCB293" s="579"/>
      <c r="SCC293" s="579"/>
      <c r="SCD293" s="579"/>
      <c r="SCE293" s="579"/>
      <c r="SCF293" s="579"/>
      <c r="SCG293" s="579"/>
      <c r="SCH293" s="579"/>
      <c r="SCI293" s="579"/>
      <c r="SCJ293" s="579"/>
      <c r="SCK293" s="579"/>
      <c r="SCL293" s="579"/>
      <c r="SCM293" s="579"/>
      <c r="SCN293" s="579"/>
      <c r="SCO293" s="579"/>
      <c r="SCP293" s="579"/>
      <c r="SCQ293" s="579"/>
      <c r="SCR293" s="579"/>
      <c r="SCS293" s="579"/>
      <c r="SCT293" s="579"/>
      <c r="SCU293" s="579"/>
      <c r="SCV293" s="579"/>
      <c r="SCW293" s="579"/>
      <c r="SCX293" s="579"/>
      <c r="SCY293" s="579"/>
      <c r="SCZ293" s="579"/>
      <c r="SDA293" s="579"/>
      <c r="SDB293" s="579"/>
      <c r="SDC293" s="579"/>
      <c r="SDD293" s="579"/>
      <c r="SDE293" s="579"/>
      <c r="SDF293" s="579"/>
      <c r="SDG293" s="579"/>
      <c r="SDH293" s="579"/>
      <c r="SDI293" s="579"/>
      <c r="SDJ293" s="579"/>
      <c r="SDK293" s="579"/>
      <c r="SDL293" s="579"/>
      <c r="SDM293" s="579"/>
      <c r="SDN293" s="579"/>
      <c r="SDO293" s="579"/>
      <c r="SDP293" s="579"/>
      <c r="SDQ293" s="579"/>
      <c r="SDR293" s="579"/>
      <c r="SDS293" s="579"/>
      <c r="SDT293" s="579"/>
      <c r="SDU293" s="579"/>
      <c r="SDV293" s="579"/>
      <c r="SDW293" s="579"/>
      <c r="SDX293" s="579"/>
      <c r="SDY293" s="579"/>
      <c r="SDZ293" s="579"/>
      <c r="SEA293" s="579"/>
      <c r="SEB293" s="579"/>
      <c r="SEC293" s="579"/>
      <c r="SED293" s="579"/>
      <c r="SEE293" s="579"/>
      <c r="SEF293" s="579"/>
      <c r="SEG293" s="579"/>
      <c r="SEH293" s="579"/>
      <c r="SEI293" s="579"/>
      <c r="SEJ293" s="579"/>
      <c r="SEK293" s="579"/>
      <c r="SEL293" s="579"/>
      <c r="SEM293" s="579"/>
      <c r="SEN293" s="579"/>
      <c r="SEO293" s="579"/>
      <c r="SEP293" s="579"/>
      <c r="SEQ293" s="579"/>
      <c r="SER293" s="579"/>
      <c r="SES293" s="579"/>
      <c r="SET293" s="579"/>
      <c r="SEU293" s="579"/>
      <c r="SEV293" s="579"/>
      <c r="SEW293" s="579"/>
      <c r="SEX293" s="579"/>
      <c r="SEY293" s="579"/>
      <c r="SEZ293" s="579"/>
      <c r="SFA293" s="579"/>
      <c r="SFB293" s="579"/>
      <c r="SFC293" s="579"/>
      <c r="SFD293" s="579"/>
      <c r="SFE293" s="579"/>
      <c r="SFF293" s="579"/>
      <c r="SFG293" s="579"/>
      <c r="SFH293" s="579"/>
      <c r="SFI293" s="579"/>
      <c r="SFJ293" s="579"/>
      <c r="SFK293" s="579"/>
      <c r="SFL293" s="579"/>
      <c r="SFM293" s="579"/>
      <c r="SFN293" s="579"/>
      <c r="SFO293" s="579"/>
      <c r="SFP293" s="579"/>
      <c r="SFQ293" s="579"/>
      <c r="SFR293" s="579"/>
      <c r="SFS293" s="579"/>
      <c r="SFT293" s="579"/>
      <c r="SFU293" s="579"/>
      <c r="SFV293" s="579"/>
      <c r="SFW293" s="579"/>
      <c r="SFX293" s="579"/>
      <c r="SFY293" s="579"/>
      <c r="SFZ293" s="579"/>
      <c r="SGA293" s="579"/>
      <c r="SGB293" s="579"/>
      <c r="SGC293" s="579"/>
      <c r="SGD293" s="579"/>
      <c r="SGE293" s="579"/>
      <c r="SGF293" s="579"/>
      <c r="SGG293" s="579"/>
      <c r="SGH293" s="579"/>
      <c r="SGI293" s="579"/>
      <c r="SGJ293" s="579"/>
      <c r="SGK293" s="579"/>
      <c r="SGL293" s="579"/>
      <c r="SGM293" s="579"/>
      <c r="SGN293" s="579"/>
      <c r="SGO293" s="579"/>
      <c r="SGP293" s="579"/>
      <c r="SGQ293" s="579"/>
      <c r="SGR293" s="579"/>
      <c r="SGS293" s="579"/>
      <c r="SGT293" s="579"/>
      <c r="SGU293" s="579"/>
      <c r="SGV293" s="579"/>
      <c r="SGW293" s="579"/>
      <c r="SGX293" s="579"/>
      <c r="SGY293" s="579"/>
      <c r="SGZ293" s="579"/>
      <c r="SHA293" s="579"/>
      <c r="SHB293" s="579"/>
      <c r="SHC293" s="579"/>
      <c r="SHD293" s="579"/>
      <c r="SHE293" s="579"/>
      <c r="SHF293" s="579"/>
      <c r="SHG293" s="579"/>
      <c r="SHH293" s="579"/>
      <c r="SHI293" s="579"/>
      <c r="SHJ293" s="579"/>
      <c r="SHK293" s="579"/>
      <c r="SHL293" s="579"/>
      <c r="SHM293" s="579"/>
      <c r="SHN293" s="579"/>
      <c r="SHO293" s="579"/>
      <c r="SHP293" s="579"/>
      <c r="SHQ293" s="579"/>
      <c r="SHR293" s="579"/>
      <c r="SHS293" s="579"/>
      <c r="SHT293" s="579"/>
      <c r="SHU293" s="579"/>
      <c r="SHV293" s="579"/>
      <c r="SHW293" s="579"/>
      <c r="SHX293" s="579"/>
      <c r="SHY293" s="579"/>
      <c r="SHZ293" s="579"/>
      <c r="SIA293" s="579"/>
      <c r="SIB293" s="579"/>
      <c r="SIC293" s="579"/>
      <c r="SID293" s="579"/>
      <c r="SIE293" s="579"/>
      <c r="SIF293" s="579"/>
      <c r="SIG293" s="579"/>
      <c r="SIH293" s="579"/>
      <c r="SII293" s="579"/>
      <c r="SIJ293" s="579"/>
      <c r="SIK293" s="579"/>
      <c r="SIL293" s="579"/>
      <c r="SIM293" s="579"/>
      <c r="SIN293" s="579"/>
      <c r="SIO293" s="579"/>
      <c r="SIP293" s="579"/>
      <c r="SIQ293" s="579"/>
      <c r="SIR293" s="579"/>
      <c r="SIS293" s="579"/>
      <c r="SIT293" s="579"/>
      <c r="SIU293" s="579"/>
      <c r="SIV293" s="579"/>
      <c r="SIW293" s="579"/>
      <c r="SIX293" s="579"/>
      <c r="SIY293" s="579"/>
      <c r="SIZ293" s="579"/>
      <c r="SJA293" s="579"/>
      <c r="SJB293" s="579"/>
      <c r="SJC293" s="579"/>
      <c r="SJD293" s="579"/>
      <c r="SJE293" s="579"/>
      <c r="SJF293" s="579"/>
      <c r="SJG293" s="579"/>
      <c r="SJH293" s="579"/>
      <c r="SJI293" s="579"/>
      <c r="SJJ293" s="579"/>
      <c r="SJK293" s="579"/>
      <c r="SJL293" s="579"/>
      <c r="SJM293" s="579"/>
      <c r="SJN293" s="579"/>
      <c r="SJO293" s="579"/>
      <c r="SJP293" s="579"/>
      <c r="SJQ293" s="579"/>
      <c r="SJR293" s="579"/>
      <c r="SJS293" s="579"/>
      <c r="SJT293" s="579"/>
      <c r="SJU293" s="579"/>
      <c r="SJV293" s="579"/>
      <c r="SJW293" s="579"/>
      <c r="SJX293" s="579"/>
      <c r="SJY293" s="579"/>
      <c r="SJZ293" s="579"/>
      <c r="SKA293" s="579"/>
      <c r="SKB293" s="579"/>
      <c r="SKC293" s="579"/>
      <c r="SKD293" s="579"/>
      <c r="SKE293" s="579"/>
      <c r="SKF293" s="579"/>
      <c r="SKG293" s="579"/>
      <c r="SKH293" s="579"/>
      <c r="SKI293" s="579"/>
      <c r="SKJ293" s="579"/>
      <c r="SKK293" s="579"/>
      <c r="SKL293" s="579"/>
      <c r="SKM293" s="579"/>
      <c r="SKN293" s="579"/>
      <c r="SKO293" s="579"/>
      <c r="SKP293" s="579"/>
      <c r="SKQ293" s="579"/>
      <c r="SKR293" s="579"/>
      <c r="SKS293" s="579"/>
      <c r="SKT293" s="579"/>
      <c r="SKU293" s="579"/>
      <c r="SKV293" s="579"/>
      <c r="SKW293" s="579"/>
      <c r="SKX293" s="579"/>
      <c r="SKY293" s="579"/>
      <c r="SKZ293" s="579"/>
      <c r="SLA293" s="579"/>
      <c r="SLB293" s="579"/>
      <c r="SLC293" s="579"/>
      <c r="SLD293" s="579"/>
      <c r="SLE293" s="579"/>
      <c r="SLF293" s="579"/>
      <c r="SLG293" s="579"/>
      <c r="SLH293" s="579"/>
      <c r="SLI293" s="579"/>
      <c r="SLJ293" s="579"/>
      <c r="SLK293" s="579"/>
      <c r="SLL293" s="579"/>
      <c r="SLM293" s="579"/>
      <c r="SLN293" s="579"/>
      <c r="SLO293" s="579"/>
      <c r="SLP293" s="579"/>
      <c r="SLQ293" s="579"/>
      <c r="SLR293" s="579"/>
      <c r="SLS293" s="579"/>
      <c r="SLT293" s="579"/>
      <c r="SLU293" s="579"/>
      <c r="SLV293" s="579"/>
      <c r="SLW293" s="579"/>
      <c r="SLX293" s="579"/>
      <c r="SLY293" s="579"/>
      <c r="SLZ293" s="579"/>
      <c r="SMA293" s="579"/>
      <c r="SMB293" s="579"/>
      <c r="SMC293" s="579"/>
      <c r="SMD293" s="579"/>
      <c r="SME293" s="579"/>
      <c r="SMF293" s="579"/>
      <c r="SMG293" s="579"/>
      <c r="SMH293" s="579"/>
      <c r="SMI293" s="579"/>
      <c r="SMJ293" s="579"/>
      <c r="SMK293" s="579"/>
      <c r="SML293" s="579"/>
      <c r="SMM293" s="579"/>
      <c r="SMN293" s="579"/>
      <c r="SMO293" s="579"/>
      <c r="SMP293" s="579"/>
      <c r="SMQ293" s="579"/>
      <c r="SMR293" s="579"/>
      <c r="SMS293" s="579"/>
      <c r="SMT293" s="579"/>
      <c r="SMU293" s="579"/>
      <c r="SMV293" s="579"/>
      <c r="SMW293" s="579"/>
      <c r="SMX293" s="579"/>
      <c r="SMY293" s="579"/>
      <c r="SMZ293" s="579"/>
      <c r="SNA293" s="579"/>
      <c r="SNB293" s="579"/>
      <c r="SNC293" s="579"/>
      <c r="SND293" s="579"/>
      <c r="SNE293" s="579"/>
      <c r="SNF293" s="579"/>
      <c r="SNG293" s="579"/>
      <c r="SNH293" s="579"/>
      <c r="SNI293" s="579"/>
      <c r="SNJ293" s="579"/>
      <c r="SNK293" s="579"/>
      <c r="SNL293" s="579"/>
      <c r="SNM293" s="579"/>
      <c r="SNN293" s="579"/>
      <c r="SNO293" s="579"/>
      <c r="SNP293" s="579"/>
      <c r="SNQ293" s="579"/>
      <c r="SNR293" s="579"/>
      <c r="SNS293" s="579"/>
      <c r="SNT293" s="579"/>
      <c r="SNU293" s="579"/>
      <c r="SNV293" s="579"/>
      <c r="SNW293" s="579"/>
      <c r="SNX293" s="579"/>
      <c r="SNY293" s="579"/>
      <c r="SNZ293" s="579"/>
      <c r="SOA293" s="579"/>
      <c r="SOB293" s="579"/>
      <c r="SOC293" s="579"/>
      <c r="SOD293" s="579"/>
      <c r="SOE293" s="579"/>
      <c r="SOF293" s="579"/>
      <c r="SOG293" s="579"/>
      <c r="SOH293" s="579"/>
      <c r="SOI293" s="579"/>
      <c r="SOJ293" s="579"/>
      <c r="SOK293" s="579"/>
      <c r="SOL293" s="579"/>
      <c r="SOM293" s="579"/>
      <c r="SON293" s="579"/>
      <c r="SOO293" s="579"/>
      <c r="SOP293" s="579"/>
      <c r="SOQ293" s="579"/>
      <c r="SOR293" s="579"/>
      <c r="SOS293" s="579"/>
      <c r="SOT293" s="579"/>
      <c r="SOU293" s="579"/>
      <c r="SOV293" s="579"/>
      <c r="SOW293" s="579"/>
      <c r="SOX293" s="579"/>
      <c r="SOY293" s="579"/>
      <c r="SOZ293" s="579"/>
      <c r="SPA293" s="579"/>
      <c r="SPB293" s="579"/>
      <c r="SPC293" s="579"/>
      <c r="SPD293" s="579"/>
      <c r="SPE293" s="579"/>
      <c r="SPF293" s="579"/>
      <c r="SPG293" s="579"/>
      <c r="SPH293" s="579"/>
      <c r="SPI293" s="579"/>
      <c r="SPJ293" s="579"/>
      <c r="SPK293" s="579"/>
      <c r="SPL293" s="579"/>
      <c r="SPM293" s="579"/>
      <c r="SPN293" s="579"/>
      <c r="SPO293" s="579"/>
      <c r="SPP293" s="579"/>
      <c r="SPQ293" s="579"/>
      <c r="SPR293" s="579"/>
      <c r="SPS293" s="579"/>
      <c r="SPT293" s="579"/>
      <c r="SPU293" s="579"/>
      <c r="SPV293" s="579"/>
      <c r="SPW293" s="579"/>
      <c r="SPX293" s="579"/>
      <c r="SPY293" s="579"/>
      <c r="SPZ293" s="579"/>
      <c r="SQA293" s="579"/>
      <c r="SQB293" s="579"/>
      <c r="SQC293" s="579"/>
      <c r="SQD293" s="579"/>
      <c r="SQE293" s="579"/>
      <c r="SQF293" s="579"/>
      <c r="SQG293" s="579"/>
      <c r="SQH293" s="579"/>
      <c r="SQI293" s="579"/>
      <c r="SQJ293" s="579"/>
      <c r="SQK293" s="579"/>
      <c r="SQL293" s="579"/>
      <c r="SQM293" s="579"/>
      <c r="SQN293" s="579"/>
      <c r="SQO293" s="579"/>
      <c r="SQP293" s="579"/>
      <c r="SQQ293" s="579"/>
      <c r="SQR293" s="579"/>
      <c r="SQS293" s="579"/>
      <c r="SQT293" s="579"/>
      <c r="SQU293" s="579"/>
      <c r="SQV293" s="579"/>
      <c r="SQW293" s="579"/>
      <c r="SQX293" s="579"/>
      <c r="SQY293" s="579"/>
      <c r="SQZ293" s="579"/>
      <c r="SRA293" s="579"/>
      <c r="SRB293" s="579"/>
      <c r="SRC293" s="579"/>
      <c r="SRD293" s="579"/>
      <c r="SRE293" s="579"/>
      <c r="SRF293" s="579"/>
      <c r="SRG293" s="579"/>
      <c r="SRH293" s="579"/>
      <c r="SRI293" s="579"/>
      <c r="SRJ293" s="579"/>
      <c r="SRK293" s="579"/>
      <c r="SRL293" s="579"/>
      <c r="SRM293" s="579"/>
      <c r="SRN293" s="579"/>
      <c r="SRO293" s="579"/>
      <c r="SRP293" s="579"/>
      <c r="SRQ293" s="579"/>
      <c r="SRR293" s="579"/>
      <c r="SRS293" s="579"/>
      <c r="SRT293" s="579"/>
      <c r="SRU293" s="579"/>
      <c r="SRV293" s="579"/>
      <c r="SRW293" s="579"/>
      <c r="SRX293" s="579"/>
      <c r="SRY293" s="579"/>
      <c r="SRZ293" s="579"/>
      <c r="SSA293" s="579"/>
      <c r="SSB293" s="579"/>
      <c r="SSC293" s="579"/>
      <c r="SSD293" s="579"/>
      <c r="SSE293" s="579"/>
      <c r="SSF293" s="579"/>
      <c r="SSG293" s="579"/>
      <c r="SSH293" s="579"/>
      <c r="SSI293" s="579"/>
      <c r="SSJ293" s="579"/>
      <c r="SSK293" s="579"/>
      <c r="SSL293" s="579"/>
      <c r="SSM293" s="579"/>
      <c r="SSN293" s="579"/>
      <c r="SSO293" s="579"/>
      <c r="SSP293" s="579"/>
      <c r="SSQ293" s="579"/>
      <c r="SSR293" s="579"/>
      <c r="SSS293" s="579"/>
      <c r="SST293" s="579"/>
      <c r="SSU293" s="579"/>
      <c r="SSV293" s="579"/>
      <c r="SSW293" s="579"/>
      <c r="SSX293" s="579"/>
      <c r="SSY293" s="579"/>
      <c r="SSZ293" s="579"/>
      <c r="STA293" s="579"/>
      <c r="STB293" s="579"/>
      <c r="STC293" s="579"/>
      <c r="STD293" s="579"/>
      <c r="STE293" s="579"/>
      <c r="STF293" s="579"/>
      <c r="STG293" s="579"/>
      <c r="STH293" s="579"/>
      <c r="STI293" s="579"/>
      <c r="STJ293" s="579"/>
      <c r="STK293" s="579"/>
      <c r="STL293" s="579"/>
      <c r="STM293" s="579"/>
      <c r="STN293" s="579"/>
      <c r="STO293" s="579"/>
      <c r="STP293" s="579"/>
      <c r="STQ293" s="579"/>
      <c r="STR293" s="579"/>
      <c r="STS293" s="579"/>
      <c r="STT293" s="579"/>
      <c r="STU293" s="579"/>
      <c r="STV293" s="579"/>
      <c r="STW293" s="579"/>
      <c r="STX293" s="579"/>
      <c r="STY293" s="579"/>
      <c r="STZ293" s="579"/>
      <c r="SUA293" s="579"/>
      <c r="SUB293" s="579"/>
      <c r="SUC293" s="579"/>
      <c r="SUD293" s="579"/>
      <c r="SUE293" s="579"/>
      <c r="SUF293" s="579"/>
      <c r="SUG293" s="579"/>
      <c r="SUH293" s="579"/>
      <c r="SUI293" s="579"/>
      <c r="SUJ293" s="579"/>
      <c r="SUK293" s="579"/>
      <c r="SUL293" s="579"/>
      <c r="SUM293" s="579"/>
      <c r="SUN293" s="579"/>
      <c r="SUO293" s="579"/>
      <c r="SUP293" s="579"/>
      <c r="SUQ293" s="579"/>
      <c r="SUR293" s="579"/>
      <c r="SUS293" s="579"/>
      <c r="SUT293" s="579"/>
      <c r="SUU293" s="579"/>
      <c r="SUV293" s="579"/>
      <c r="SUW293" s="579"/>
      <c r="SUX293" s="579"/>
      <c r="SUY293" s="579"/>
      <c r="SUZ293" s="579"/>
      <c r="SVA293" s="579"/>
      <c r="SVB293" s="579"/>
      <c r="SVC293" s="579"/>
      <c r="SVD293" s="579"/>
      <c r="SVE293" s="579"/>
      <c r="SVF293" s="579"/>
      <c r="SVG293" s="579"/>
      <c r="SVH293" s="579"/>
      <c r="SVI293" s="579"/>
      <c r="SVJ293" s="579"/>
      <c r="SVK293" s="579"/>
      <c r="SVL293" s="579"/>
      <c r="SVM293" s="579"/>
      <c r="SVN293" s="579"/>
      <c r="SVO293" s="579"/>
      <c r="SVP293" s="579"/>
      <c r="SVQ293" s="579"/>
      <c r="SVR293" s="579"/>
      <c r="SVS293" s="579"/>
      <c r="SVT293" s="579"/>
      <c r="SVU293" s="579"/>
      <c r="SVV293" s="579"/>
      <c r="SVW293" s="579"/>
      <c r="SVX293" s="579"/>
      <c r="SVY293" s="579"/>
      <c r="SVZ293" s="579"/>
      <c r="SWA293" s="579"/>
      <c r="SWB293" s="579"/>
      <c r="SWC293" s="579"/>
      <c r="SWD293" s="579"/>
      <c r="SWE293" s="579"/>
      <c r="SWF293" s="579"/>
      <c r="SWG293" s="579"/>
      <c r="SWH293" s="579"/>
      <c r="SWI293" s="579"/>
      <c r="SWJ293" s="579"/>
      <c r="SWK293" s="579"/>
      <c r="SWL293" s="579"/>
      <c r="SWM293" s="579"/>
      <c r="SWN293" s="579"/>
      <c r="SWO293" s="579"/>
      <c r="SWP293" s="579"/>
      <c r="SWQ293" s="579"/>
      <c r="SWR293" s="579"/>
      <c r="SWS293" s="579"/>
      <c r="SWT293" s="579"/>
      <c r="SWU293" s="579"/>
      <c r="SWV293" s="579"/>
      <c r="SWW293" s="579"/>
      <c r="SWX293" s="579"/>
      <c r="SWY293" s="579"/>
      <c r="SWZ293" s="579"/>
      <c r="SXA293" s="579"/>
      <c r="SXB293" s="579"/>
      <c r="SXC293" s="579"/>
      <c r="SXD293" s="579"/>
      <c r="SXE293" s="579"/>
      <c r="SXF293" s="579"/>
      <c r="SXG293" s="579"/>
      <c r="SXH293" s="579"/>
      <c r="SXI293" s="579"/>
      <c r="SXJ293" s="579"/>
      <c r="SXK293" s="579"/>
      <c r="SXL293" s="579"/>
      <c r="SXM293" s="579"/>
      <c r="SXN293" s="579"/>
      <c r="SXO293" s="579"/>
      <c r="SXP293" s="579"/>
      <c r="SXQ293" s="579"/>
      <c r="SXR293" s="579"/>
      <c r="SXS293" s="579"/>
      <c r="SXT293" s="579"/>
      <c r="SXU293" s="579"/>
      <c r="SXV293" s="579"/>
      <c r="SXW293" s="579"/>
      <c r="SXX293" s="579"/>
      <c r="SXY293" s="579"/>
      <c r="SXZ293" s="579"/>
      <c r="SYA293" s="579"/>
      <c r="SYB293" s="579"/>
      <c r="SYC293" s="579"/>
      <c r="SYD293" s="579"/>
      <c r="SYE293" s="579"/>
      <c r="SYF293" s="579"/>
      <c r="SYG293" s="579"/>
      <c r="SYH293" s="579"/>
      <c r="SYI293" s="579"/>
      <c r="SYJ293" s="579"/>
      <c r="SYK293" s="579"/>
      <c r="SYL293" s="579"/>
      <c r="SYM293" s="579"/>
      <c r="SYN293" s="579"/>
      <c r="SYO293" s="579"/>
      <c r="SYP293" s="579"/>
      <c r="SYQ293" s="579"/>
      <c r="SYR293" s="579"/>
      <c r="SYS293" s="579"/>
      <c r="SYT293" s="579"/>
      <c r="SYU293" s="579"/>
      <c r="SYV293" s="579"/>
      <c r="SYW293" s="579"/>
      <c r="SYX293" s="579"/>
      <c r="SYY293" s="579"/>
      <c r="SYZ293" s="579"/>
      <c r="SZA293" s="579"/>
      <c r="SZB293" s="579"/>
      <c r="SZC293" s="579"/>
      <c r="SZD293" s="579"/>
      <c r="SZE293" s="579"/>
      <c r="SZF293" s="579"/>
      <c r="SZG293" s="579"/>
      <c r="SZH293" s="579"/>
      <c r="SZI293" s="579"/>
      <c r="SZJ293" s="579"/>
      <c r="SZK293" s="579"/>
      <c r="SZL293" s="579"/>
      <c r="SZM293" s="579"/>
      <c r="SZN293" s="579"/>
      <c r="SZO293" s="579"/>
      <c r="SZP293" s="579"/>
      <c r="SZQ293" s="579"/>
      <c r="SZR293" s="579"/>
      <c r="SZS293" s="579"/>
      <c r="SZT293" s="579"/>
      <c r="SZU293" s="579"/>
      <c r="SZV293" s="579"/>
      <c r="SZW293" s="579"/>
      <c r="SZX293" s="579"/>
      <c r="SZY293" s="579"/>
      <c r="SZZ293" s="579"/>
      <c r="TAA293" s="579"/>
      <c r="TAB293" s="579"/>
      <c r="TAC293" s="579"/>
      <c r="TAD293" s="579"/>
      <c r="TAE293" s="579"/>
      <c r="TAF293" s="579"/>
      <c r="TAG293" s="579"/>
      <c r="TAH293" s="579"/>
      <c r="TAI293" s="579"/>
      <c r="TAJ293" s="579"/>
      <c r="TAK293" s="579"/>
      <c r="TAL293" s="579"/>
      <c r="TAM293" s="579"/>
      <c r="TAN293" s="579"/>
      <c r="TAO293" s="579"/>
      <c r="TAP293" s="579"/>
      <c r="TAQ293" s="579"/>
      <c r="TAR293" s="579"/>
      <c r="TAS293" s="579"/>
      <c r="TAT293" s="579"/>
      <c r="TAU293" s="579"/>
      <c r="TAV293" s="579"/>
      <c r="TAW293" s="579"/>
      <c r="TAX293" s="579"/>
      <c r="TAY293" s="579"/>
      <c r="TAZ293" s="579"/>
      <c r="TBA293" s="579"/>
      <c r="TBB293" s="579"/>
      <c r="TBC293" s="579"/>
      <c r="TBD293" s="579"/>
      <c r="TBE293" s="579"/>
      <c r="TBF293" s="579"/>
      <c r="TBG293" s="579"/>
      <c r="TBH293" s="579"/>
      <c r="TBI293" s="579"/>
      <c r="TBJ293" s="579"/>
      <c r="TBK293" s="579"/>
      <c r="TBL293" s="579"/>
      <c r="TBM293" s="579"/>
      <c r="TBN293" s="579"/>
      <c r="TBO293" s="579"/>
      <c r="TBP293" s="579"/>
      <c r="TBQ293" s="579"/>
      <c r="TBR293" s="579"/>
      <c r="TBS293" s="579"/>
      <c r="TBT293" s="579"/>
      <c r="TBU293" s="579"/>
      <c r="TBV293" s="579"/>
      <c r="TBW293" s="579"/>
      <c r="TBX293" s="579"/>
      <c r="TBY293" s="579"/>
      <c r="TBZ293" s="579"/>
      <c r="TCA293" s="579"/>
      <c r="TCB293" s="579"/>
      <c r="TCC293" s="579"/>
      <c r="TCD293" s="579"/>
      <c r="TCE293" s="579"/>
      <c r="TCF293" s="579"/>
      <c r="TCG293" s="579"/>
      <c r="TCH293" s="579"/>
      <c r="TCI293" s="579"/>
      <c r="TCJ293" s="579"/>
      <c r="TCK293" s="579"/>
      <c r="TCL293" s="579"/>
      <c r="TCM293" s="579"/>
      <c r="TCN293" s="579"/>
      <c r="TCO293" s="579"/>
      <c r="TCP293" s="579"/>
      <c r="TCQ293" s="579"/>
      <c r="TCR293" s="579"/>
      <c r="TCS293" s="579"/>
      <c r="TCT293" s="579"/>
      <c r="TCU293" s="579"/>
      <c r="TCV293" s="579"/>
      <c r="TCW293" s="579"/>
      <c r="TCX293" s="579"/>
      <c r="TCY293" s="579"/>
      <c r="TCZ293" s="579"/>
      <c r="TDA293" s="579"/>
      <c r="TDB293" s="579"/>
      <c r="TDC293" s="579"/>
      <c r="TDD293" s="579"/>
      <c r="TDE293" s="579"/>
      <c r="TDF293" s="579"/>
      <c r="TDG293" s="579"/>
      <c r="TDH293" s="579"/>
      <c r="TDI293" s="579"/>
      <c r="TDJ293" s="579"/>
      <c r="TDK293" s="579"/>
      <c r="TDL293" s="579"/>
      <c r="TDM293" s="579"/>
      <c r="TDN293" s="579"/>
      <c r="TDO293" s="579"/>
      <c r="TDP293" s="579"/>
      <c r="TDQ293" s="579"/>
      <c r="TDR293" s="579"/>
      <c r="TDS293" s="579"/>
      <c r="TDT293" s="579"/>
      <c r="TDU293" s="579"/>
      <c r="TDV293" s="579"/>
      <c r="TDW293" s="579"/>
      <c r="TDX293" s="579"/>
      <c r="TDY293" s="579"/>
      <c r="TDZ293" s="579"/>
      <c r="TEA293" s="579"/>
      <c r="TEB293" s="579"/>
      <c r="TEC293" s="579"/>
      <c r="TED293" s="579"/>
      <c r="TEE293" s="579"/>
      <c r="TEF293" s="579"/>
      <c r="TEG293" s="579"/>
      <c r="TEH293" s="579"/>
      <c r="TEI293" s="579"/>
      <c r="TEJ293" s="579"/>
      <c r="TEK293" s="579"/>
      <c r="TEL293" s="579"/>
      <c r="TEM293" s="579"/>
      <c r="TEN293" s="579"/>
      <c r="TEO293" s="579"/>
      <c r="TEP293" s="579"/>
      <c r="TEQ293" s="579"/>
      <c r="TER293" s="579"/>
      <c r="TES293" s="579"/>
      <c r="TET293" s="579"/>
      <c r="TEU293" s="579"/>
      <c r="TEV293" s="579"/>
      <c r="TEW293" s="579"/>
      <c r="TEX293" s="579"/>
      <c r="TEY293" s="579"/>
      <c r="TEZ293" s="579"/>
      <c r="TFA293" s="579"/>
      <c r="TFB293" s="579"/>
      <c r="TFC293" s="579"/>
      <c r="TFD293" s="579"/>
      <c r="TFE293" s="579"/>
      <c r="TFF293" s="579"/>
      <c r="TFG293" s="579"/>
      <c r="TFH293" s="579"/>
      <c r="TFI293" s="579"/>
      <c r="TFJ293" s="579"/>
      <c r="TFK293" s="579"/>
      <c r="TFL293" s="579"/>
      <c r="TFM293" s="579"/>
      <c r="TFN293" s="579"/>
      <c r="TFO293" s="579"/>
      <c r="TFP293" s="579"/>
      <c r="TFQ293" s="579"/>
      <c r="TFR293" s="579"/>
      <c r="TFS293" s="579"/>
      <c r="TFT293" s="579"/>
      <c r="TFU293" s="579"/>
      <c r="TFV293" s="579"/>
      <c r="TFW293" s="579"/>
      <c r="TFX293" s="579"/>
      <c r="TFY293" s="579"/>
      <c r="TFZ293" s="579"/>
      <c r="TGA293" s="579"/>
      <c r="TGB293" s="579"/>
      <c r="TGC293" s="579"/>
      <c r="TGD293" s="579"/>
      <c r="TGE293" s="579"/>
      <c r="TGF293" s="579"/>
      <c r="TGG293" s="579"/>
      <c r="TGH293" s="579"/>
      <c r="TGI293" s="579"/>
      <c r="TGJ293" s="579"/>
      <c r="TGK293" s="579"/>
      <c r="TGL293" s="579"/>
      <c r="TGM293" s="579"/>
      <c r="TGN293" s="579"/>
      <c r="TGO293" s="579"/>
      <c r="TGP293" s="579"/>
      <c r="TGQ293" s="579"/>
      <c r="TGR293" s="579"/>
      <c r="TGS293" s="579"/>
      <c r="TGT293" s="579"/>
      <c r="TGU293" s="579"/>
      <c r="TGV293" s="579"/>
      <c r="TGW293" s="579"/>
      <c r="TGX293" s="579"/>
      <c r="TGY293" s="579"/>
      <c r="TGZ293" s="579"/>
      <c r="THA293" s="579"/>
      <c r="THB293" s="579"/>
      <c r="THC293" s="579"/>
      <c r="THD293" s="579"/>
      <c r="THE293" s="579"/>
      <c r="THF293" s="579"/>
      <c r="THG293" s="579"/>
      <c r="THH293" s="579"/>
      <c r="THI293" s="579"/>
      <c r="THJ293" s="579"/>
      <c r="THK293" s="579"/>
      <c r="THL293" s="579"/>
      <c r="THM293" s="579"/>
      <c r="THN293" s="579"/>
      <c r="THO293" s="579"/>
      <c r="THP293" s="579"/>
      <c r="THQ293" s="579"/>
      <c r="THR293" s="579"/>
      <c r="THS293" s="579"/>
      <c r="THT293" s="579"/>
      <c r="THU293" s="579"/>
      <c r="THV293" s="579"/>
      <c r="THW293" s="579"/>
      <c r="THX293" s="579"/>
      <c r="THY293" s="579"/>
      <c r="THZ293" s="579"/>
      <c r="TIA293" s="579"/>
      <c r="TIB293" s="579"/>
      <c r="TIC293" s="579"/>
      <c r="TID293" s="579"/>
      <c r="TIE293" s="579"/>
      <c r="TIF293" s="579"/>
      <c r="TIG293" s="579"/>
      <c r="TIH293" s="579"/>
      <c r="TII293" s="579"/>
      <c r="TIJ293" s="579"/>
      <c r="TIK293" s="579"/>
      <c r="TIL293" s="579"/>
      <c r="TIM293" s="579"/>
      <c r="TIN293" s="579"/>
      <c r="TIO293" s="579"/>
      <c r="TIP293" s="579"/>
      <c r="TIQ293" s="579"/>
      <c r="TIR293" s="579"/>
      <c r="TIS293" s="579"/>
      <c r="TIT293" s="579"/>
      <c r="TIU293" s="579"/>
      <c r="TIV293" s="579"/>
      <c r="TIW293" s="579"/>
      <c r="TIX293" s="579"/>
      <c r="TIY293" s="579"/>
      <c r="TIZ293" s="579"/>
      <c r="TJA293" s="579"/>
      <c r="TJB293" s="579"/>
      <c r="TJC293" s="579"/>
      <c r="TJD293" s="579"/>
      <c r="TJE293" s="579"/>
      <c r="TJF293" s="579"/>
      <c r="TJG293" s="579"/>
      <c r="TJH293" s="579"/>
      <c r="TJI293" s="579"/>
      <c r="TJJ293" s="579"/>
      <c r="TJK293" s="579"/>
      <c r="TJL293" s="579"/>
      <c r="TJM293" s="579"/>
      <c r="TJN293" s="579"/>
      <c r="TJO293" s="579"/>
      <c r="TJP293" s="579"/>
      <c r="TJQ293" s="579"/>
      <c r="TJR293" s="579"/>
      <c r="TJS293" s="579"/>
      <c r="TJT293" s="579"/>
      <c r="TJU293" s="579"/>
      <c r="TJV293" s="579"/>
      <c r="TJW293" s="579"/>
      <c r="TJX293" s="579"/>
      <c r="TJY293" s="579"/>
      <c r="TJZ293" s="579"/>
      <c r="TKA293" s="579"/>
      <c r="TKB293" s="579"/>
      <c r="TKC293" s="579"/>
      <c r="TKD293" s="579"/>
      <c r="TKE293" s="579"/>
      <c r="TKF293" s="579"/>
      <c r="TKG293" s="579"/>
      <c r="TKH293" s="579"/>
      <c r="TKI293" s="579"/>
      <c r="TKJ293" s="579"/>
      <c r="TKK293" s="579"/>
      <c r="TKL293" s="579"/>
      <c r="TKM293" s="579"/>
      <c r="TKN293" s="579"/>
      <c r="TKO293" s="579"/>
      <c r="TKP293" s="579"/>
      <c r="TKQ293" s="579"/>
      <c r="TKR293" s="579"/>
      <c r="TKS293" s="579"/>
      <c r="TKT293" s="579"/>
      <c r="TKU293" s="579"/>
      <c r="TKV293" s="579"/>
      <c r="TKW293" s="579"/>
      <c r="TKX293" s="579"/>
      <c r="TKY293" s="579"/>
      <c r="TKZ293" s="579"/>
      <c r="TLA293" s="579"/>
      <c r="TLB293" s="579"/>
      <c r="TLC293" s="579"/>
      <c r="TLD293" s="579"/>
      <c r="TLE293" s="579"/>
      <c r="TLF293" s="579"/>
      <c r="TLG293" s="579"/>
      <c r="TLH293" s="579"/>
      <c r="TLI293" s="579"/>
      <c r="TLJ293" s="579"/>
      <c r="TLK293" s="579"/>
      <c r="TLL293" s="579"/>
      <c r="TLM293" s="579"/>
      <c r="TLN293" s="579"/>
      <c r="TLO293" s="579"/>
      <c r="TLP293" s="579"/>
      <c r="TLQ293" s="579"/>
      <c r="TLR293" s="579"/>
      <c r="TLS293" s="579"/>
      <c r="TLT293" s="579"/>
      <c r="TLU293" s="579"/>
      <c r="TLV293" s="579"/>
      <c r="TLW293" s="579"/>
      <c r="TLX293" s="579"/>
      <c r="TLY293" s="579"/>
      <c r="TLZ293" s="579"/>
      <c r="TMA293" s="579"/>
      <c r="TMB293" s="579"/>
      <c r="TMC293" s="579"/>
      <c r="TMD293" s="579"/>
      <c r="TME293" s="579"/>
      <c r="TMF293" s="579"/>
      <c r="TMG293" s="579"/>
      <c r="TMH293" s="579"/>
      <c r="TMI293" s="579"/>
      <c r="TMJ293" s="579"/>
      <c r="TMK293" s="579"/>
      <c r="TML293" s="579"/>
      <c r="TMM293" s="579"/>
      <c r="TMN293" s="579"/>
      <c r="TMO293" s="579"/>
      <c r="TMP293" s="579"/>
      <c r="TMQ293" s="579"/>
      <c r="TMR293" s="579"/>
      <c r="TMS293" s="579"/>
      <c r="TMT293" s="579"/>
      <c r="TMU293" s="579"/>
      <c r="TMV293" s="579"/>
      <c r="TMW293" s="579"/>
      <c r="TMX293" s="579"/>
      <c r="TMY293" s="579"/>
      <c r="TMZ293" s="579"/>
      <c r="TNA293" s="579"/>
      <c r="TNB293" s="579"/>
      <c r="TNC293" s="579"/>
      <c r="TND293" s="579"/>
      <c r="TNE293" s="579"/>
      <c r="TNF293" s="579"/>
      <c r="TNG293" s="579"/>
      <c r="TNH293" s="579"/>
      <c r="TNI293" s="579"/>
      <c r="TNJ293" s="579"/>
      <c r="TNK293" s="579"/>
      <c r="TNL293" s="579"/>
      <c r="TNM293" s="579"/>
      <c r="TNN293" s="579"/>
      <c r="TNO293" s="579"/>
      <c r="TNP293" s="579"/>
      <c r="TNQ293" s="579"/>
      <c r="TNR293" s="579"/>
      <c r="TNS293" s="579"/>
      <c r="TNT293" s="579"/>
      <c r="TNU293" s="579"/>
      <c r="TNV293" s="579"/>
      <c r="TNW293" s="579"/>
      <c r="TNX293" s="579"/>
      <c r="TNY293" s="579"/>
      <c r="TNZ293" s="579"/>
      <c r="TOA293" s="579"/>
      <c r="TOB293" s="579"/>
      <c r="TOC293" s="579"/>
      <c r="TOD293" s="579"/>
      <c r="TOE293" s="579"/>
      <c r="TOF293" s="579"/>
      <c r="TOG293" s="579"/>
      <c r="TOH293" s="579"/>
      <c r="TOI293" s="579"/>
      <c r="TOJ293" s="579"/>
      <c r="TOK293" s="579"/>
      <c r="TOL293" s="579"/>
      <c r="TOM293" s="579"/>
      <c r="TON293" s="579"/>
      <c r="TOO293" s="579"/>
      <c r="TOP293" s="579"/>
      <c r="TOQ293" s="579"/>
      <c r="TOR293" s="579"/>
      <c r="TOS293" s="579"/>
      <c r="TOT293" s="579"/>
      <c r="TOU293" s="579"/>
      <c r="TOV293" s="579"/>
      <c r="TOW293" s="579"/>
      <c r="TOX293" s="579"/>
      <c r="TOY293" s="579"/>
      <c r="TOZ293" s="579"/>
      <c r="TPA293" s="579"/>
      <c r="TPB293" s="579"/>
      <c r="TPC293" s="579"/>
      <c r="TPD293" s="579"/>
      <c r="TPE293" s="579"/>
      <c r="TPF293" s="579"/>
      <c r="TPG293" s="579"/>
      <c r="TPH293" s="579"/>
      <c r="TPI293" s="579"/>
      <c r="TPJ293" s="579"/>
      <c r="TPK293" s="579"/>
      <c r="TPL293" s="579"/>
      <c r="TPM293" s="579"/>
      <c r="TPN293" s="579"/>
      <c r="TPO293" s="579"/>
      <c r="TPP293" s="579"/>
      <c r="TPQ293" s="579"/>
      <c r="TPR293" s="579"/>
      <c r="TPS293" s="579"/>
      <c r="TPT293" s="579"/>
      <c r="TPU293" s="579"/>
      <c r="TPV293" s="579"/>
      <c r="TPW293" s="579"/>
      <c r="TPX293" s="579"/>
      <c r="TPY293" s="579"/>
      <c r="TPZ293" s="579"/>
      <c r="TQA293" s="579"/>
      <c r="TQB293" s="579"/>
      <c r="TQC293" s="579"/>
      <c r="TQD293" s="579"/>
      <c r="TQE293" s="579"/>
      <c r="TQF293" s="579"/>
      <c r="TQG293" s="579"/>
      <c r="TQH293" s="579"/>
      <c r="TQI293" s="579"/>
      <c r="TQJ293" s="579"/>
      <c r="TQK293" s="579"/>
      <c r="TQL293" s="579"/>
      <c r="TQM293" s="579"/>
      <c r="TQN293" s="579"/>
      <c r="TQO293" s="579"/>
      <c r="TQP293" s="579"/>
      <c r="TQQ293" s="579"/>
      <c r="TQR293" s="579"/>
      <c r="TQS293" s="579"/>
      <c r="TQT293" s="579"/>
      <c r="TQU293" s="579"/>
      <c r="TQV293" s="579"/>
      <c r="TQW293" s="579"/>
      <c r="TQX293" s="579"/>
      <c r="TQY293" s="579"/>
      <c r="TQZ293" s="579"/>
      <c r="TRA293" s="579"/>
      <c r="TRB293" s="579"/>
      <c r="TRC293" s="579"/>
      <c r="TRD293" s="579"/>
      <c r="TRE293" s="579"/>
      <c r="TRF293" s="579"/>
      <c r="TRG293" s="579"/>
      <c r="TRH293" s="579"/>
      <c r="TRI293" s="579"/>
      <c r="TRJ293" s="579"/>
      <c r="TRK293" s="579"/>
      <c r="TRL293" s="579"/>
      <c r="TRM293" s="579"/>
      <c r="TRN293" s="579"/>
      <c r="TRO293" s="579"/>
      <c r="TRP293" s="579"/>
      <c r="TRQ293" s="579"/>
      <c r="TRR293" s="579"/>
      <c r="TRS293" s="579"/>
      <c r="TRT293" s="579"/>
      <c r="TRU293" s="579"/>
      <c r="TRV293" s="579"/>
      <c r="TRW293" s="579"/>
      <c r="TRX293" s="579"/>
      <c r="TRY293" s="579"/>
      <c r="TRZ293" s="579"/>
      <c r="TSA293" s="579"/>
      <c r="TSB293" s="579"/>
      <c r="TSC293" s="579"/>
      <c r="TSD293" s="579"/>
      <c r="TSE293" s="579"/>
      <c r="TSF293" s="579"/>
      <c r="TSG293" s="579"/>
      <c r="TSH293" s="579"/>
      <c r="TSI293" s="579"/>
      <c r="TSJ293" s="579"/>
      <c r="TSK293" s="579"/>
      <c r="TSL293" s="579"/>
      <c r="TSM293" s="579"/>
      <c r="TSN293" s="579"/>
      <c r="TSO293" s="579"/>
      <c r="TSP293" s="579"/>
      <c r="TSQ293" s="579"/>
      <c r="TSR293" s="579"/>
      <c r="TSS293" s="579"/>
      <c r="TST293" s="579"/>
      <c r="TSU293" s="579"/>
      <c r="TSV293" s="579"/>
      <c r="TSW293" s="579"/>
      <c r="TSX293" s="579"/>
      <c r="TSY293" s="579"/>
      <c r="TSZ293" s="579"/>
      <c r="TTA293" s="579"/>
      <c r="TTB293" s="579"/>
      <c r="TTC293" s="579"/>
      <c r="TTD293" s="579"/>
      <c r="TTE293" s="579"/>
      <c r="TTF293" s="579"/>
      <c r="TTG293" s="579"/>
      <c r="TTH293" s="579"/>
      <c r="TTI293" s="579"/>
      <c r="TTJ293" s="579"/>
      <c r="TTK293" s="579"/>
      <c r="TTL293" s="579"/>
      <c r="TTM293" s="579"/>
      <c r="TTN293" s="579"/>
      <c r="TTO293" s="579"/>
      <c r="TTP293" s="579"/>
      <c r="TTQ293" s="579"/>
      <c r="TTR293" s="579"/>
      <c r="TTS293" s="579"/>
      <c r="TTT293" s="579"/>
      <c r="TTU293" s="579"/>
      <c r="TTV293" s="579"/>
      <c r="TTW293" s="579"/>
      <c r="TTX293" s="579"/>
      <c r="TTY293" s="579"/>
      <c r="TTZ293" s="579"/>
      <c r="TUA293" s="579"/>
      <c r="TUB293" s="579"/>
      <c r="TUC293" s="579"/>
      <c r="TUD293" s="579"/>
      <c r="TUE293" s="579"/>
      <c r="TUF293" s="579"/>
      <c r="TUG293" s="579"/>
      <c r="TUH293" s="579"/>
      <c r="TUI293" s="579"/>
      <c r="TUJ293" s="579"/>
      <c r="TUK293" s="579"/>
      <c r="TUL293" s="579"/>
      <c r="TUM293" s="579"/>
      <c r="TUN293" s="579"/>
      <c r="TUO293" s="579"/>
      <c r="TUP293" s="579"/>
      <c r="TUQ293" s="579"/>
      <c r="TUR293" s="579"/>
      <c r="TUS293" s="579"/>
      <c r="TUT293" s="579"/>
      <c r="TUU293" s="579"/>
      <c r="TUV293" s="579"/>
      <c r="TUW293" s="579"/>
      <c r="TUX293" s="579"/>
      <c r="TUY293" s="579"/>
      <c r="TUZ293" s="579"/>
      <c r="TVA293" s="579"/>
      <c r="TVB293" s="579"/>
      <c r="TVC293" s="579"/>
      <c r="TVD293" s="579"/>
      <c r="TVE293" s="579"/>
      <c r="TVF293" s="579"/>
      <c r="TVG293" s="579"/>
      <c r="TVH293" s="579"/>
      <c r="TVI293" s="579"/>
      <c r="TVJ293" s="579"/>
      <c r="TVK293" s="579"/>
      <c r="TVL293" s="579"/>
      <c r="TVM293" s="579"/>
      <c r="TVN293" s="579"/>
      <c r="TVO293" s="579"/>
      <c r="TVP293" s="579"/>
      <c r="TVQ293" s="579"/>
      <c r="TVR293" s="579"/>
      <c r="TVS293" s="579"/>
      <c r="TVT293" s="579"/>
      <c r="TVU293" s="579"/>
      <c r="TVV293" s="579"/>
      <c r="TVW293" s="579"/>
      <c r="TVX293" s="579"/>
      <c r="TVY293" s="579"/>
      <c r="TVZ293" s="579"/>
      <c r="TWA293" s="579"/>
      <c r="TWB293" s="579"/>
      <c r="TWC293" s="579"/>
      <c r="TWD293" s="579"/>
      <c r="TWE293" s="579"/>
      <c r="TWF293" s="579"/>
      <c r="TWG293" s="579"/>
      <c r="TWH293" s="579"/>
      <c r="TWI293" s="579"/>
      <c r="TWJ293" s="579"/>
      <c r="TWK293" s="579"/>
      <c r="TWL293" s="579"/>
      <c r="TWM293" s="579"/>
      <c r="TWN293" s="579"/>
      <c r="TWO293" s="579"/>
      <c r="TWP293" s="579"/>
      <c r="TWQ293" s="579"/>
      <c r="TWR293" s="579"/>
      <c r="TWS293" s="579"/>
      <c r="TWT293" s="579"/>
      <c r="TWU293" s="579"/>
      <c r="TWV293" s="579"/>
      <c r="TWW293" s="579"/>
      <c r="TWX293" s="579"/>
      <c r="TWY293" s="579"/>
      <c r="TWZ293" s="579"/>
      <c r="TXA293" s="579"/>
      <c r="TXB293" s="579"/>
      <c r="TXC293" s="579"/>
      <c r="TXD293" s="579"/>
      <c r="TXE293" s="579"/>
      <c r="TXF293" s="579"/>
      <c r="TXG293" s="579"/>
      <c r="TXH293" s="579"/>
      <c r="TXI293" s="579"/>
      <c r="TXJ293" s="579"/>
      <c r="TXK293" s="579"/>
      <c r="TXL293" s="579"/>
      <c r="TXM293" s="579"/>
      <c r="TXN293" s="579"/>
      <c r="TXO293" s="579"/>
      <c r="TXP293" s="579"/>
      <c r="TXQ293" s="579"/>
      <c r="TXR293" s="579"/>
      <c r="TXS293" s="579"/>
      <c r="TXT293" s="579"/>
      <c r="TXU293" s="579"/>
      <c r="TXV293" s="579"/>
      <c r="TXW293" s="579"/>
      <c r="TXX293" s="579"/>
      <c r="TXY293" s="579"/>
      <c r="TXZ293" s="579"/>
      <c r="TYA293" s="579"/>
      <c r="TYB293" s="579"/>
      <c r="TYC293" s="579"/>
      <c r="TYD293" s="579"/>
      <c r="TYE293" s="579"/>
      <c r="TYF293" s="579"/>
      <c r="TYG293" s="579"/>
      <c r="TYH293" s="579"/>
      <c r="TYI293" s="579"/>
      <c r="TYJ293" s="579"/>
      <c r="TYK293" s="579"/>
      <c r="TYL293" s="579"/>
      <c r="TYM293" s="579"/>
      <c r="TYN293" s="579"/>
      <c r="TYO293" s="579"/>
      <c r="TYP293" s="579"/>
      <c r="TYQ293" s="579"/>
      <c r="TYR293" s="579"/>
      <c r="TYS293" s="579"/>
      <c r="TYT293" s="579"/>
      <c r="TYU293" s="579"/>
      <c r="TYV293" s="579"/>
      <c r="TYW293" s="579"/>
      <c r="TYX293" s="579"/>
      <c r="TYY293" s="579"/>
      <c r="TYZ293" s="579"/>
      <c r="TZA293" s="579"/>
      <c r="TZB293" s="579"/>
      <c r="TZC293" s="579"/>
      <c r="TZD293" s="579"/>
      <c r="TZE293" s="579"/>
      <c r="TZF293" s="579"/>
      <c r="TZG293" s="579"/>
      <c r="TZH293" s="579"/>
      <c r="TZI293" s="579"/>
      <c r="TZJ293" s="579"/>
      <c r="TZK293" s="579"/>
      <c r="TZL293" s="579"/>
      <c r="TZM293" s="579"/>
      <c r="TZN293" s="579"/>
      <c r="TZO293" s="579"/>
      <c r="TZP293" s="579"/>
      <c r="TZQ293" s="579"/>
      <c r="TZR293" s="579"/>
      <c r="TZS293" s="579"/>
      <c r="TZT293" s="579"/>
      <c r="TZU293" s="579"/>
      <c r="TZV293" s="579"/>
      <c r="TZW293" s="579"/>
      <c r="TZX293" s="579"/>
      <c r="TZY293" s="579"/>
      <c r="TZZ293" s="579"/>
      <c r="UAA293" s="579"/>
      <c r="UAB293" s="579"/>
      <c r="UAC293" s="579"/>
      <c r="UAD293" s="579"/>
      <c r="UAE293" s="579"/>
      <c r="UAF293" s="579"/>
      <c r="UAG293" s="579"/>
      <c r="UAH293" s="579"/>
      <c r="UAI293" s="579"/>
      <c r="UAJ293" s="579"/>
      <c r="UAK293" s="579"/>
      <c r="UAL293" s="579"/>
      <c r="UAM293" s="579"/>
      <c r="UAN293" s="579"/>
      <c r="UAO293" s="579"/>
      <c r="UAP293" s="579"/>
      <c r="UAQ293" s="579"/>
      <c r="UAR293" s="579"/>
      <c r="UAS293" s="579"/>
      <c r="UAT293" s="579"/>
      <c r="UAU293" s="579"/>
      <c r="UAV293" s="579"/>
      <c r="UAW293" s="579"/>
      <c r="UAX293" s="579"/>
      <c r="UAY293" s="579"/>
      <c r="UAZ293" s="579"/>
      <c r="UBA293" s="579"/>
      <c r="UBB293" s="579"/>
      <c r="UBC293" s="579"/>
      <c r="UBD293" s="579"/>
      <c r="UBE293" s="579"/>
      <c r="UBF293" s="579"/>
      <c r="UBG293" s="579"/>
      <c r="UBH293" s="579"/>
      <c r="UBI293" s="579"/>
      <c r="UBJ293" s="579"/>
      <c r="UBK293" s="579"/>
      <c r="UBL293" s="579"/>
      <c r="UBM293" s="579"/>
      <c r="UBN293" s="579"/>
      <c r="UBO293" s="579"/>
      <c r="UBP293" s="579"/>
      <c r="UBQ293" s="579"/>
      <c r="UBR293" s="579"/>
      <c r="UBS293" s="579"/>
      <c r="UBT293" s="579"/>
      <c r="UBU293" s="579"/>
      <c r="UBV293" s="579"/>
      <c r="UBW293" s="579"/>
      <c r="UBX293" s="579"/>
      <c r="UBY293" s="579"/>
      <c r="UBZ293" s="579"/>
      <c r="UCA293" s="579"/>
      <c r="UCB293" s="579"/>
      <c r="UCC293" s="579"/>
      <c r="UCD293" s="579"/>
      <c r="UCE293" s="579"/>
      <c r="UCF293" s="579"/>
      <c r="UCG293" s="579"/>
      <c r="UCH293" s="579"/>
      <c r="UCI293" s="579"/>
      <c r="UCJ293" s="579"/>
      <c r="UCK293" s="579"/>
      <c r="UCL293" s="579"/>
      <c r="UCM293" s="579"/>
      <c r="UCN293" s="579"/>
      <c r="UCO293" s="579"/>
      <c r="UCP293" s="579"/>
      <c r="UCQ293" s="579"/>
      <c r="UCR293" s="579"/>
      <c r="UCS293" s="579"/>
      <c r="UCT293" s="579"/>
      <c r="UCU293" s="579"/>
      <c r="UCV293" s="579"/>
      <c r="UCW293" s="579"/>
      <c r="UCX293" s="579"/>
      <c r="UCY293" s="579"/>
      <c r="UCZ293" s="579"/>
      <c r="UDA293" s="579"/>
      <c r="UDB293" s="579"/>
      <c r="UDC293" s="579"/>
      <c r="UDD293" s="579"/>
      <c r="UDE293" s="579"/>
      <c r="UDF293" s="579"/>
      <c r="UDG293" s="579"/>
      <c r="UDH293" s="579"/>
      <c r="UDI293" s="579"/>
      <c r="UDJ293" s="579"/>
      <c r="UDK293" s="579"/>
      <c r="UDL293" s="579"/>
      <c r="UDM293" s="579"/>
      <c r="UDN293" s="579"/>
      <c r="UDO293" s="579"/>
      <c r="UDP293" s="579"/>
      <c r="UDQ293" s="579"/>
      <c r="UDR293" s="579"/>
      <c r="UDS293" s="579"/>
      <c r="UDT293" s="579"/>
      <c r="UDU293" s="579"/>
      <c r="UDV293" s="579"/>
      <c r="UDW293" s="579"/>
      <c r="UDX293" s="579"/>
      <c r="UDY293" s="579"/>
      <c r="UDZ293" s="579"/>
      <c r="UEA293" s="579"/>
      <c r="UEB293" s="579"/>
      <c r="UEC293" s="579"/>
      <c r="UED293" s="579"/>
      <c r="UEE293" s="579"/>
      <c r="UEF293" s="579"/>
      <c r="UEG293" s="579"/>
      <c r="UEH293" s="579"/>
      <c r="UEI293" s="579"/>
      <c r="UEJ293" s="579"/>
      <c r="UEK293" s="579"/>
      <c r="UEL293" s="579"/>
      <c r="UEM293" s="579"/>
      <c r="UEN293" s="579"/>
      <c r="UEO293" s="579"/>
      <c r="UEP293" s="579"/>
      <c r="UEQ293" s="579"/>
      <c r="UER293" s="579"/>
      <c r="UES293" s="579"/>
      <c r="UET293" s="579"/>
      <c r="UEU293" s="579"/>
      <c r="UEV293" s="579"/>
      <c r="UEW293" s="579"/>
      <c r="UEX293" s="579"/>
      <c r="UEY293" s="579"/>
      <c r="UEZ293" s="579"/>
      <c r="UFA293" s="579"/>
      <c r="UFB293" s="579"/>
      <c r="UFC293" s="579"/>
      <c r="UFD293" s="579"/>
      <c r="UFE293" s="579"/>
      <c r="UFF293" s="579"/>
      <c r="UFG293" s="579"/>
      <c r="UFH293" s="579"/>
      <c r="UFI293" s="579"/>
      <c r="UFJ293" s="579"/>
      <c r="UFK293" s="579"/>
      <c r="UFL293" s="579"/>
      <c r="UFM293" s="579"/>
      <c r="UFN293" s="579"/>
      <c r="UFO293" s="579"/>
      <c r="UFP293" s="579"/>
      <c r="UFQ293" s="579"/>
      <c r="UFR293" s="579"/>
      <c r="UFS293" s="579"/>
      <c r="UFT293" s="579"/>
      <c r="UFU293" s="579"/>
      <c r="UFV293" s="579"/>
      <c r="UFW293" s="579"/>
      <c r="UFX293" s="579"/>
      <c r="UFY293" s="579"/>
      <c r="UFZ293" s="579"/>
      <c r="UGA293" s="579"/>
      <c r="UGB293" s="579"/>
      <c r="UGC293" s="579"/>
      <c r="UGD293" s="579"/>
      <c r="UGE293" s="579"/>
      <c r="UGF293" s="579"/>
      <c r="UGG293" s="579"/>
      <c r="UGH293" s="579"/>
      <c r="UGI293" s="579"/>
      <c r="UGJ293" s="579"/>
      <c r="UGK293" s="579"/>
      <c r="UGL293" s="579"/>
      <c r="UGM293" s="579"/>
      <c r="UGN293" s="579"/>
      <c r="UGO293" s="579"/>
      <c r="UGP293" s="579"/>
      <c r="UGQ293" s="579"/>
      <c r="UGR293" s="579"/>
      <c r="UGS293" s="579"/>
      <c r="UGT293" s="579"/>
      <c r="UGU293" s="579"/>
      <c r="UGV293" s="579"/>
      <c r="UGW293" s="579"/>
      <c r="UGX293" s="579"/>
      <c r="UGY293" s="579"/>
      <c r="UGZ293" s="579"/>
      <c r="UHA293" s="579"/>
      <c r="UHB293" s="579"/>
      <c r="UHC293" s="579"/>
      <c r="UHD293" s="579"/>
      <c r="UHE293" s="579"/>
      <c r="UHF293" s="579"/>
      <c r="UHG293" s="579"/>
      <c r="UHH293" s="579"/>
      <c r="UHI293" s="579"/>
      <c r="UHJ293" s="579"/>
      <c r="UHK293" s="579"/>
      <c r="UHL293" s="579"/>
      <c r="UHM293" s="579"/>
      <c r="UHN293" s="579"/>
      <c r="UHO293" s="579"/>
      <c r="UHP293" s="579"/>
      <c r="UHQ293" s="579"/>
      <c r="UHR293" s="579"/>
      <c r="UHS293" s="579"/>
      <c r="UHT293" s="579"/>
      <c r="UHU293" s="579"/>
      <c r="UHV293" s="579"/>
      <c r="UHW293" s="579"/>
      <c r="UHX293" s="579"/>
      <c r="UHY293" s="579"/>
      <c r="UHZ293" s="579"/>
      <c r="UIA293" s="579"/>
      <c r="UIB293" s="579"/>
      <c r="UIC293" s="579"/>
      <c r="UID293" s="579"/>
      <c r="UIE293" s="579"/>
      <c r="UIF293" s="579"/>
      <c r="UIG293" s="579"/>
      <c r="UIH293" s="579"/>
      <c r="UII293" s="579"/>
      <c r="UIJ293" s="579"/>
      <c r="UIK293" s="579"/>
      <c r="UIL293" s="579"/>
      <c r="UIM293" s="579"/>
      <c r="UIN293" s="579"/>
      <c r="UIO293" s="579"/>
      <c r="UIP293" s="579"/>
      <c r="UIQ293" s="579"/>
      <c r="UIR293" s="579"/>
      <c r="UIS293" s="579"/>
      <c r="UIT293" s="579"/>
      <c r="UIU293" s="579"/>
      <c r="UIV293" s="579"/>
      <c r="UIW293" s="579"/>
      <c r="UIX293" s="579"/>
      <c r="UIY293" s="579"/>
      <c r="UIZ293" s="579"/>
      <c r="UJA293" s="579"/>
      <c r="UJB293" s="579"/>
      <c r="UJC293" s="579"/>
      <c r="UJD293" s="579"/>
      <c r="UJE293" s="579"/>
      <c r="UJF293" s="579"/>
      <c r="UJG293" s="579"/>
      <c r="UJH293" s="579"/>
      <c r="UJI293" s="579"/>
      <c r="UJJ293" s="579"/>
      <c r="UJK293" s="579"/>
      <c r="UJL293" s="579"/>
      <c r="UJM293" s="579"/>
      <c r="UJN293" s="579"/>
      <c r="UJO293" s="579"/>
      <c r="UJP293" s="579"/>
      <c r="UJQ293" s="579"/>
      <c r="UJR293" s="579"/>
      <c r="UJS293" s="579"/>
      <c r="UJT293" s="579"/>
      <c r="UJU293" s="579"/>
      <c r="UJV293" s="579"/>
      <c r="UJW293" s="579"/>
      <c r="UJX293" s="579"/>
      <c r="UJY293" s="579"/>
      <c r="UJZ293" s="579"/>
      <c r="UKA293" s="579"/>
      <c r="UKB293" s="579"/>
      <c r="UKC293" s="579"/>
      <c r="UKD293" s="579"/>
      <c r="UKE293" s="579"/>
      <c r="UKF293" s="579"/>
      <c r="UKG293" s="579"/>
      <c r="UKH293" s="579"/>
      <c r="UKI293" s="579"/>
      <c r="UKJ293" s="579"/>
      <c r="UKK293" s="579"/>
      <c r="UKL293" s="579"/>
      <c r="UKM293" s="579"/>
      <c r="UKN293" s="579"/>
      <c r="UKO293" s="579"/>
      <c r="UKP293" s="579"/>
      <c r="UKQ293" s="579"/>
      <c r="UKR293" s="579"/>
      <c r="UKS293" s="579"/>
      <c r="UKT293" s="579"/>
      <c r="UKU293" s="579"/>
      <c r="UKV293" s="579"/>
      <c r="UKW293" s="579"/>
      <c r="UKX293" s="579"/>
      <c r="UKY293" s="579"/>
      <c r="UKZ293" s="579"/>
      <c r="ULA293" s="579"/>
      <c r="ULB293" s="579"/>
      <c r="ULC293" s="579"/>
      <c r="ULD293" s="579"/>
      <c r="ULE293" s="579"/>
      <c r="ULF293" s="579"/>
      <c r="ULG293" s="579"/>
      <c r="ULH293" s="579"/>
      <c r="ULI293" s="579"/>
      <c r="ULJ293" s="579"/>
      <c r="ULK293" s="579"/>
      <c r="ULL293" s="579"/>
      <c r="ULM293" s="579"/>
      <c r="ULN293" s="579"/>
      <c r="ULO293" s="579"/>
      <c r="ULP293" s="579"/>
      <c r="ULQ293" s="579"/>
      <c r="ULR293" s="579"/>
      <c r="ULS293" s="579"/>
      <c r="ULT293" s="579"/>
      <c r="ULU293" s="579"/>
      <c r="ULV293" s="579"/>
      <c r="ULW293" s="579"/>
      <c r="ULX293" s="579"/>
      <c r="ULY293" s="579"/>
      <c r="ULZ293" s="579"/>
      <c r="UMA293" s="579"/>
      <c r="UMB293" s="579"/>
      <c r="UMC293" s="579"/>
      <c r="UMD293" s="579"/>
      <c r="UME293" s="579"/>
      <c r="UMF293" s="579"/>
      <c r="UMG293" s="579"/>
      <c r="UMH293" s="579"/>
      <c r="UMI293" s="579"/>
      <c r="UMJ293" s="579"/>
      <c r="UMK293" s="579"/>
      <c r="UML293" s="579"/>
      <c r="UMM293" s="579"/>
      <c r="UMN293" s="579"/>
      <c r="UMO293" s="579"/>
      <c r="UMP293" s="579"/>
      <c r="UMQ293" s="579"/>
      <c r="UMR293" s="579"/>
      <c r="UMS293" s="579"/>
      <c r="UMT293" s="579"/>
      <c r="UMU293" s="579"/>
      <c r="UMV293" s="579"/>
      <c r="UMW293" s="579"/>
      <c r="UMX293" s="579"/>
      <c r="UMY293" s="579"/>
      <c r="UMZ293" s="579"/>
      <c r="UNA293" s="579"/>
      <c r="UNB293" s="579"/>
      <c r="UNC293" s="579"/>
      <c r="UND293" s="579"/>
      <c r="UNE293" s="579"/>
      <c r="UNF293" s="579"/>
      <c r="UNG293" s="579"/>
      <c r="UNH293" s="579"/>
      <c r="UNI293" s="579"/>
      <c r="UNJ293" s="579"/>
      <c r="UNK293" s="579"/>
      <c r="UNL293" s="579"/>
      <c r="UNM293" s="579"/>
      <c r="UNN293" s="579"/>
      <c r="UNO293" s="579"/>
      <c r="UNP293" s="579"/>
      <c r="UNQ293" s="579"/>
      <c r="UNR293" s="579"/>
      <c r="UNS293" s="579"/>
      <c r="UNT293" s="579"/>
      <c r="UNU293" s="579"/>
      <c r="UNV293" s="579"/>
      <c r="UNW293" s="579"/>
      <c r="UNX293" s="579"/>
      <c r="UNY293" s="579"/>
      <c r="UNZ293" s="579"/>
      <c r="UOA293" s="579"/>
      <c r="UOB293" s="579"/>
      <c r="UOC293" s="579"/>
      <c r="UOD293" s="579"/>
      <c r="UOE293" s="579"/>
      <c r="UOF293" s="579"/>
      <c r="UOG293" s="579"/>
      <c r="UOH293" s="579"/>
      <c r="UOI293" s="579"/>
      <c r="UOJ293" s="579"/>
      <c r="UOK293" s="579"/>
      <c r="UOL293" s="579"/>
      <c r="UOM293" s="579"/>
      <c r="UON293" s="579"/>
      <c r="UOO293" s="579"/>
      <c r="UOP293" s="579"/>
      <c r="UOQ293" s="579"/>
      <c r="UOR293" s="579"/>
      <c r="UOS293" s="579"/>
      <c r="UOT293" s="579"/>
      <c r="UOU293" s="579"/>
      <c r="UOV293" s="579"/>
      <c r="UOW293" s="579"/>
      <c r="UOX293" s="579"/>
      <c r="UOY293" s="579"/>
      <c r="UOZ293" s="579"/>
      <c r="UPA293" s="579"/>
      <c r="UPB293" s="579"/>
      <c r="UPC293" s="579"/>
      <c r="UPD293" s="579"/>
      <c r="UPE293" s="579"/>
      <c r="UPF293" s="579"/>
      <c r="UPG293" s="579"/>
      <c r="UPH293" s="579"/>
      <c r="UPI293" s="579"/>
      <c r="UPJ293" s="579"/>
      <c r="UPK293" s="579"/>
      <c r="UPL293" s="579"/>
      <c r="UPM293" s="579"/>
      <c r="UPN293" s="579"/>
      <c r="UPO293" s="579"/>
      <c r="UPP293" s="579"/>
      <c r="UPQ293" s="579"/>
      <c r="UPR293" s="579"/>
      <c r="UPS293" s="579"/>
      <c r="UPT293" s="579"/>
      <c r="UPU293" s="579"/>
      <c r="UPV293" s="579"/>
      <c r="UPW293" s="579"/>
      <c r="UPX293" s="579"/>
      <c r="UPY293" s="579"/>
      <c r="UPZ293" s="579"/>
      <c r="UQA293" s="579"/>
      <c r="UQB293" s="579"/>
      <c r="UQC293" s="579"/>
      <c r="UQD293" s="579"/>
      <c r="UQE293" s="579"/>
      <c r="UQF293" s="579"/>
      <c r="UQG293" s="579"/>
      <c r="UQH293" s="579"/>
      <c r="UQI293" s="579"/>
      <c r="UQJ293" s="579"/>
      <c r="UQK293" s="579"/>
      <c r="UQL293" s="579"/>
      <c r="UQM293" s="579"/>
      <c r="UQN293" s="579"/>
      <c r="UQO293" s="579"/>
      <c r="UQP293" s="579"/>
      <c r="UQQ293" s="579"/>
      <c r="UQR293" s="579"/>
      <c r="UQS293" s="579"/>
      <c r="UQT293" s="579"/>
      <c r="UQU293" s="579"/>
      <c r="UQV293" s="579"/>
      <c r="UQW293" s="579"/>
      <c r="UQX293" s="579"/>
      <c r="UQY293" s="579"/>
      <c r="UQZ293" s="579"/>
      <c r="URA293" s="579"/>
      <c r="URB293" s="579"/>
      <c r="URC293" s="579"/>
      <c r="URD293" s="579"/>
      <c r="URE293" s="579"/>
      <c r="URF293" s="579"/>
      <c r="URG293" s="579"/>
      <c r="URH293" s="579"/>
      <c r="URI293" s="579"/>
      <c r="URJ293" s="579"/>
      <c r="URK293" s="579"/>
      <c r="URL293" s="579"/>
      <c r="URM293" s="579"/>
      <c r="URN293" s="579"/>
      <c r="URO293" s="579"/>
      <c r="URP293" s="579"/>
      <c r="URQ293" s="579"/>
      <c r="URR293" s="579"/>
      <c r="URS293" s="579"/>
      <c r="URT293" s="579"/>
      <c r="URU293" s="579"/>
      <c r="URV293" s="579"/>
      <c r="URW293" s="579"/>
      <c r="URX293" s="579"/>
      <c r="URY293" s="579"/>
      <c r="URZ293" s="579"/>
      <c r="USA293" s="579"/>
      <c r="USB293" s="579"/>
      <c r="USC293" s="579"/>
      <c r="USD293" s="579"/>
      <c r="USE293" s="579"/>
      <c r="USF293" s="579"/>
      <c r="USG293" s="579"/>
      <c r="USH293" s="579"/>
      <c r="USI293" s="579"/>
      <c r="USJ293" s="579"/>
      <c r="USK293" s="579"/>
      <c r="USL293" s="579"/>
      <c r="USM293" s="579"/>
      <c r="USN293" s="579"/>
      <c r="USO293" s="579"/>
      <c r="USP293" s="579"/>
      <c r="USQ293" s="579"/>
      <c r="USR293" s="579"/>
      <c r="USS293" s="579"/>
      <c r="UST293" s="579"/>
      <c r="USU293" s="579"/>
      <c r="USV293" s="579"/>
      <c r="USW293" s="579"/>
      <c r="USX293" s="579"/>
      <c r="USY293" s="579"/>
      <c r="USZ293" s="579"/>
      <c r="UTA293" s="579"/>
      <c r="UTB293" s="579"/>
      <c r="UTC293" s="579"/>
      <c r="UTD293" s="579"/>
      <c r="UTE293" s="579"/>
      <c r="UTF293" s="579"/>
      <c r="UTG293" s="579"/>
      <c r="UTH293" s="579"/>
      <c r="UTI293" s="579"/>
      <c r="UTJ293" s="579"/>
      <c r="UTK293" s="579"/>
      <c r="UTL293" s="579"/>
      <c r="UTM293" s="579"/>
      <c r="UTN293" s="579"/>
      <c r="UTO293" s="579"/>
      <c r="UTP293" s="579"/>
      <c r="UTQ293" s="579"/>
      <c r="UTR293" s="579"/>
      <c r="UTS293" s="579"/>
      <c r="UTT293" s="579"/>
      <c r="UTU293" s="579"/>
      <c r="UTV293" s="579"/>
      <c r="UTW293" s="579"/>
      <c r="UTX293" s="579"/>
      <c r="UTY293" s="579"/>
      <c r="UTZ293" s="579"/>
      <c r="UUA293" s="579"/>
      <c r="UUB293" s="579"/>
      <c r="UUC293" s="579"/>
      <c r="UUD293" s="579"/>
      <c r="UUE293" s="579"/>
      <c r="UUF293" s="579"/>
      <c r="UUG293" s="579"/>
      <c r="UUH293" s="579"/>
      <c r="UUI293" s="579"/>
      <c r="UUJ293" s="579"/>
      <c r="UUK293" s="579"/>
      <c r="UUL293" s="579"/>
      <c r="UUM293" s="579"/>
      <c r="UUN293" s="579"/>
      <c r="UUO293" s="579"/>
      <c r="UUP293" s="579"/>
      <c r="UUQ293" s="579"/>
      <c r="UUR293" s="579"/>
      <c r="UUS293" s="579"/>
      <c r="UUT293" s="579"/>
      <c r="UUU293" s="579"/>
      <c r="UUV293" s="579"/>
      <c r="UUW293" s="579"/>
      <c r="UUX293" s="579"/>
      <c r="UUY293" s="579"/>
      <c r="UUZ293" s="579"/>
      <c r="UVA293" s="579"/>
      <c r="UVB293" s="579"/>
      <c r="UVC293" s="579"/>
      <c r="UVD293" s="579"/>
      <c r="UVE293" s="579"/>
      <c r="UVF293" s="579"/>
      <c r="UVG293" s="579"/>
      <c r="UVH293" s="579"/>
      <c r="UVI293" s="579"/>
      <c r="UVJ293" s="579"/>
      <c r="UVK293" s="579"/>
      <c r="UVL293" s="579"/>
      <c r="UVM293" s="579"/>
      <c r="UVN293" s="579"/>
      <c r="UVO293" s="579"/>
      <c r="UVP293" s="579"/>
      <c r="UVQ293" s="579"/>
      <c r="UVR293" s="579"/>
      <c r="UVS293" s="579"/>
      <c r="UVT293" s="579"/>
      <c r="UVU293" s="579"/>
      <c r="UVV293" s="579"/>
      <c r="UVW293" s="579"/>
      <c r="UVX293" s="579"/>
      <c r="UVY293" s="579"/>
      <c r="UVZ293" s="579"/>
      <c r="UWA293" s="579"/>
      <c r="UWB293" s="579"/>
      <c r="UWC293" s="579"/>
      <c r="UWD293" s="579"/>
      <c r="UWE293" s="579"/>
      <c r="UWF293" s="579"/>
      <c r="UWG293" s="579"/>
      <c r="UWH293" s="579"/>
      <c r="UWI293" s="579"/>
      <c r="UWJ293" s="579"/>
      <c r="UWK293" s="579"/>
      <c r="UWL293" s="579"/>
      <c r="UWM293" s="579"/>
      <c r="UWN293" s="579"/>
      <c r="UWO293" s="579"/>
      <c r="UWP293" s="579"/>
      <c r="UWQ293" s="579"/>
      <c r="UWR293" s="579"/>
      <c r="UWS293" s="579"/>
      <c r="UWT293" s="579"/>
      <c r="UWU293" s="579"/>
      <c r="UWV293" s="579"/>
      <c r="UWW293" s="579"/>
      <c r="UWX293" s="579"/>
      <c r="UWY293" s="579"/>
      <c r="UWZ293" s="579"/>
      <c r="UXA293" s="579"/>
      <c r="UXB293" s="579"/>
      <c r="UXC293" s="579"/>
      <c r="UXD293" s="579"/>
      <c r="UXE293" s="579"/>
      <c r="UXF293" s="579"/>
      <c r="UXG293" s="579"/>
      <c r="UXH293" s="579"/>
      <c r="UXI293" s="579"/>
      <c r="UXJ293" s="579"/>
      <c r="UXK293" s="579"/>
      <c r="UXL293" s="579"/>
      <c r="UXM293" s="579"/>
      <c r="UXN293" s="579"/>
      <c r="UXO293" s="579"/>
      <c r="UXP293" s="579"/>
      <c r="UXQ293" s="579"/>
      <c r="UXR293" s="579"/>
      <c r="UXS293" s="579"/>
      <c r="UXT293" s="579"/>
      <c r="UXU293" s="579"/>
      <c r="UXV293" s="579"/>
      <c r="UXW293" s="579"/>
      <c r="UXX293" s="579"/>
      <c r="UXY293" s="579"/>
      <c r="UXZ293" s="579"/>
      <c r="UYA293" s="579"/>
      <c r="UYB293" s="579"/>
      <c r="UYC293" s="579"/>
      <c r="UYD293" s="579"/>
      <c r="UYE293" s="579"/>
      <c r="UYF293" s="579"/>
      <c r="UYG293" s="579"/>
      <c r="UYH293" s="579"/>
      <c r="UYI293" s="579"/>
      <c r="UYJ293" s="579"/>
      <c r="UYK293" s="579"/>
      <c r="UYL293" s="579"/>
      <c r="UYM293" s="579"/>
      <c r="UYN293" s="579"/>
      <c r="UYO293" s="579"/>
      <c r="UYP293" s="579"/>
      <c r="UYQ293" s="579"/>
      <c r="UYR293" s="579"/>
      <c r="UYS293" s="579"/>
      <c r="UYT293" s="579"/>
      <c r="UYU293" s="579"/>
      <c r="UYV293" s="579"/>
      <c r="UYW293" s="579"/>
      <c r="UYX293" s="579"/>
      <c r="UYY293" s="579"/>
      <c r="UYZ293" s="579"/>
      <c r="UZA293" s="579"/>
      <c r="UZB293" s="579"/>
      <c r="UZC293" s="579"/>
      <c r="UZD293" s="579"/>
      <c r="UZE293" s="579"/>
      <c r="UZF293" s="579"/>
      <c r="UZG293" s="579"/>
      <c r="UZH293" s="579"/>
      <c r="UZI293" s="579"/>
      <c r="UZJ293" s="579"/>
      <c r="UZK293" s="579"/>
      <c r="UZL293" s="579"/>
      <c r="UZM293" s="579"/>
      <c r="UZN293" s="579"/>
      <c r="UZO293" s="579"/>
      <c r="UZP293" s="579"/>
      <c r="UZQ293" s="579"/>
      <c r="UZR293" s="579"/>
      <c r="UZS293" s="579"/>
      <c r="UZT293" s="579"/>
      <c r="UZU293" s="579"/>
      <c r="UZV293" s="579"/>
      <c r="UZW293" s="579"/>
      <c r="UZX293" s="579"/>
      <c r="UZY293" s="579"/>
      <c r="UZZ293" s="579"/>
      <c r="VAA293" s="579"/>
      <c r="VAB293" s="579"/>
      <c r="VAC293" s="579"/>
      <c r="VAD293" s="579"/>
      <c r="VAE293" s="579"/>
      <c r="VAF293" s="579"/>
      <c r="VAG293" s="579"/>
      <c r="VAH293" s="579"/>
      <c r="VAI293" s="579"/>
      <c r="VAJ293" s="579"/>
      <c r="VAK293" s="579"/>
      <c r="VAL293" s="579"/>
      <c r="VAM293" s="579"/>
      <c r="VAN293" s="579"/>
      <c r="VAO293" s="579"/>
      <c r="VAP293" s="579"/>
      <c r="VAQ293" s="579"/>
      <c r="VAR293" s="579"/>
      <c r="VAS293" s="579"/>
      <c r="VAT293" s="579"/>
      <c r="VAU293" s="579"/>
      <c r="VAV293" s="579"/>
      <c r="VAW293" s="579"/>
      <c r="VAX293" s="579"/>
      <c r="VAY293" s="579"/>
      <c r="VAZ293" s="579"/>
      <c r="VBA293" s="579"/>
      <c r="VBB293" s="579"/>
      <c r="VBC293" s="579"/>
      <c r="VBD293" s="579"/>
      <c r="VBE293" s="579"/>
      <c r="VBF293" s="579"/>
      <c r="VBG293" s="579"/>
      <c r="VBH293" s="579"/>
      <c r="VBI293" s="579"/>
      <c r="VBJ293" s="579"/>
      <c r="VBK293" s="579"/>
      <c r="VBL293" s="579"/>
      <c r="VBM293" s="579"/>
      <c r="VBN293" s="579"/>
      <c r="VBO293" s="579"/>
      <c r="VBP293" s="579"/>
      <c r="VBQ293" s="579"/>
      <c r="VBR293" s="579"/>
      <c r="VBS293" s="579"/>
      <c r="VBT293" s="579"/>
      <c r="VBU293" s="579"/>
      <c r="VBV293" s="579"/>
      <c r="VBW293" s="579"/>
      <c r="VBX293" s="579"/>
      <c r="VBY293" s="579"/>
      <c r="VBZ293" s="579"/>
      <c r="VCA293" s="579"/>
      <c r="VCB293" s="579"/>
      <c r="VCC293" s="579"/>
      <c r="VCD293" s="579"/>
      <c r="VCE293" s="579"/>
      <c r="VCF293" s="579"/>
      <c r="VCG293" s="579"/>
      <c r="VCH293" s="579"/>
      <c r="VCI293" s="579"/>
      <c r="VCJ293" s="579"/>
      <c r="VCK293" s="579"/>
      <c r="VCL293" s="579"/>
      <c r="VCM293" s="579"/>
      <c r="VCN293" s="579"/>
      <c r="VCO293" s="579"/>
      <c r="VCP293" s="579"/>
      <c r="VCQ293" s="579"/>
      <c r="VCR293" s="579"/>
      <c r="VCS293" s="579"/>
      <c r="VCT293" s="579"/>
      <c r="VCU293" s="579"/>
      <c r="VCV293" s="579"/>
      <c r="VCW293" s="579"/>
      <c r="VCX293" s="579"/>
      <c r="VCY293" s="579"/>
      <c r="VCZ293" s="579"/>
      <c r="VDA293" s="579"/>
      <c r="VDB293" s="579"/>
      <c r="VDC293" s="579"/>
      <c r="VDD293" s="579"/>
      <c r="VDE293" s="579"/>
      <c r="VDF293" s="579"/>
      <c r="VDG293" s="579"/>
      <c r="VDH293" s="579"/>
      <c r="VDI293" s="579"/>
      <c r="VDJ293" s="579"/>
      <c r="VDK293" s="579"/>
      <c r="VDL293" s="579"/>
      <c r="VDM293" s="579"/>
      <c r="VDN293" s="579"/>
      <c r="VDO293" s="579"/>
      <c r="VDP293" s="579"/>
      <c r="VDQ293" s="579"/>
      <c r="VDR293" s="579"/>
      <c r="VDS293" s="579"/>
      <c r="VDT293" s="579"/>
      <c r="VDU293" s="579"/>
      <c r="VDV293" s="579"/>
      <c r="VDW293" s="579"/>
      <c r="VDX293" s="579"/>
      <c r="VDY293" s="579"/>
      <c r="VDZ293" s="579"/>
      <c r="VEA293" s="579"/>
      <c r="VEB293" s="579"/>
      <c r="VEC293" s="579"/>
      <c r="VED293" s="579"/>
      <c r="VEE293" s="579"/>
      <c r="VEF293" s="579"/>
      <c r="VEG293" s="579"/>
      <c r="VEH293" s="579"/>
      <c r="VEI293" s="579"/>
      <c r="VEJ293" s="579"/>
      <c r="VEK293" s="579"/>
      <c r="VEL293" s="579"/>
      <c r="VEM293" s="579"/>
      <c r="VEN293" s="579"/>
      <c r="VEO293" s="579"/>
      <c r="VEP293" s="579"/>
      <c r="VEQ293" s="579"/>
      <c r="VER293" s="579"/>
      <c r="VES293" s="579"/>
      <c r="VET293" s="579"/>
      <c r="VEU293" s="579"/>
      <c r="VEV293" s="579"/>
      <c r="VEW293" s="579"/>
      <c r="VEX293" s="579"/>
      <c r="VEY293" s="579"/>
      <c r="VEZ293" s="579"/>
      <c r="VFA293" s="579"/>
      <c r="VFB293" s="579"/>
      <c r="VFC293" s="579"/>
      <c r="VFD293" s="579"/>
      <c r="VFE293" s="579"/>
      <c r="VFF293" s="579"/>
      <c r="VFG293" s="579"/>
      <c r="VFH293" s="579"/>
      <c r="VFI293" s="579"/>
      <c r="VFJ293" s="579"/>
      <c r="VFK293" s="579"/>
      <c r="VFL293" s="579"/>
      <c r="VFM293" s="579"/>
      <c r="VFN293" s="579"/>
      <c r="VFO293" s="579"/>
      <c r="VFP293" s="579"/>
      <c r="VFQ293" s="579"/>
      <c r="VFR293" s="579"/>
      <c r="VFS293" s="579"/>
      <c r="VFT293" s="579"/>
      <c r="VFU293" s="579"/>
      <c r="VFV293" s="579"/>
      <c r="VFW293" s="579"/>
      <c r="VFX293" s="579"/>
      <c r="VFY293" s="579"/>
      <c r="VFZ293" s="579"/>
      <c r="VGA293" s="579"/>
      <c r="VGB293" s="579"/>
      <c r="VGC293" s="579"/>
      <c r="VGD293" s="579"/>
      <c r="VGE293" s="579"/>
      <c r="VGF293" s="579"/>
      <c r="VGG293" s="579"/>
      <c r="VGH293" s="579"/>
      <c r="VGI293" s="579"/>
      <c r="VGJ293" s="579"/>
      <c r="VGK293" s="579"/>
      <c r="VGL293" s="579"/>
      <c r="VGM293" s="579"/>
      <c r="VGN293" s="579"/>
      <c r="VGO293" s="579"/>
      <c r="VGP293" s="579"/>
      <c r="VGQ293" s="579"/>
      <c r="VGR293" s="579"/>
      <c r="VGS293" s="579"/>
      <c r="VGT293" s="579"/>
      <c r="VGU293" s="579"/>
      <c r="VGV293" s="579"/>
      <c r="VGW293" s="579"/>
      <c r="VGX293" s="579"/>
      <c r="VGY293" s="579"/>
      <c r="VGZ293" s="579"/>
      <c r="VHA293" s="579"/>
      <c r="VHB293" s="579"/>
      <c r="VHC293" s="579"/>
      <c r="VHD293" s="579"/>
      <c r="VHE293" s="579"/>
      <c r="VHF293" s="579"/>
      <c r="VHG293" s="579"/>
      <c r="VHH293" s="579"/>
      <c r="VHI293" s="579"/>
      <c r="VHJ293" s="579"/>
      <c r="VHK293" s="579"/>
      <c r="VHL293" s="579"/>
      <c r="VHM293" s="579"/>
      <c r="VHN293" s="579"/>
      <c r="VHO293" s="579"/>
      <c r="VHP293" s="579"/>
      <c r="VHQ293" s="579"/>
      <c r="VHR293" s="579"/>
      <c r="VHS293" s="579"/>
      <c r="VHT293" s="579"/>
      <c r="VHU293" s="579"/>
      <c r="VHV293" s="579"/>
      <c r="VHW293" s="579"/>
      <c r="VHX293" s="579"/>
      <c r="VHY293" s="579"/>
      <c r="VHZ293" s="579"/>
      <c r="VIA293" s="579"/>
      <c r="VIB293" s="579"/>
      <c r="VIC293" s="579"/>
      <c r="VID293" s="579"/>
      <c r="VIE293" s="579"/>
      <c r="VIF293" s="579"/>
      <c r="VIG293" s="579"/>
      <c r="VIH293" s="579"/>
      <c r="VII293" s="579"/>
      <c r="VIJ293" s="579"/>
      <c r="VIK293" s="579"/>
      <c r="VIL293" s="579"/>
      <c r="VIM293" s="579"/>
      <c r="VIN293" s="579"/>
      <c r="VIO293" s="579"/>
      <c r="VIP293" s="579"/>
      <c r="VIQ293" s="579"/>
      <c r="VIR293" s="579"/>
      <c r="VIS293" s="579"/>
      <c r="VIT293" s="579"/>
      <c r="VIU293" s="579"/>
      <c r="VIV293" s="579"/>
      <c r="VIW293" s="579"/>
      <c r="VIX293" s="579"/>
      <c r="VIY293" s="579"/>
      <c r="VIZ293" s="579"/>
      <c r="VJA293" s="579"/>
      <c r="VJB293" s="579"/>
      <c r="VJC293" s="579"/>
      <c r="VJD293" s="579"/>
      <c r="VJE293" s="579"/>
      <c r="VJF293" s="579"/>
      <c r="VJG293" s="579"/>
      <c r="VJH293" s="579"/>
      <c r="VJI293" s="579"/>
      <c r="VJJ293" s="579"/>
      <c r="VJK293" s="579"/>
      <c r="VJL293" s="579"/>
      <c r="VJM293" s="579"/>
      <c r="VJN293" s="579"/>
      <c r="VJO293" s="579"/>
      <c r="VJP293" s="579"/>
      <c r="VJQ293" s="579"/>
      <c r="VJR293" s="579"/>
      <c r="VJS293" s="579"/>
      <c r="VJT293" s="579"/>
      <c r="VJU293" s="579"/>
      <c r="VJV293" s="579"/>
      <c r="VJW293" s="579"/>
      <c r="VJX293" s="579"/>
      <c r="VJY293" s="579"/>
      <c r="VJZ293" s="579"/>
      <c r="VKA293" s="579"/>
      <c r="VKB293" s="579"/>
      <c r="VKC293" s="579"/>
      <c r="VKD293" s="579"/>
      <c r="VKE293" s="579"/>
      <c r="VKF293" s="579"/>
      <c r="VKG293" s="579"/>
      <c r="VKH293" s="579"/>
      <c r="VKI293" s="579"/>
      <c r="VKJ293" s="579"/>
      <c r="VKK293" s="579"/>
      <c r="VKL293" s="579"/>
      <c r="VKM293" s="579"/>
      <c r="VKN293" s="579"/>
      <c r="VKO293" s="579"/>
      <c r="VKP293" s="579"/>
      <c r="VKQ293" s="579"/>
      <c r="VKR293" s="579"/>
      <c r="VKS293" s="579"/>
      <c r="VKT293" s="579"/>
      <c r="VKU293" s="579"/>
      <c r="VKV293" s="579"/>
      <c r="VKW293" s="579"/>
      <c r="VKX293" s="579"/>
      <c r="VKY293" s="579"/>
      <c r="VKZ293" s="579"/>
      <c r="VLA293" s="579"/>
      <c r="VLB293" s="579"/>
      <c r="VLC293" s="579"/>
      <c r="VLD293" s="579"/>
      <c r="VLE293" s="579"/>
      <c r="VLF293" s="579"/>
      <c r="VLG293" s="579"/>
      <c r="VLH293" s="579"/>
      <c r="VLI293" s="579"/>
      <c r="VLJ293" s="579"/>
      <c r="VLK293" s="579"/>
      <c r="VLL293" s="579"/>
      <c r="VLM293" s="579"/>
      <c r="VLN293" s="579"/>
      <c r="VLO293" s="579"/>
      <c r="VLP293" s="579"/>
      <c r="VLQ293" s="579"/>
      <c r="VLR293" s="579"/>
      <c r="VLS293" s="579"/>
      <c r="VLT293" s="579"/>
      <c r="VLU293" s="579"/>
      <c r="VLV293" s="579"/>
      <c r="VLW293" s="579"/>
      <c r="VLX293" s="579"/>
      <c r="VLY293" s="579"/>
      <c r="VLZ293" s="579"/>
      <c r="VMA293" s="579"/>
      <c r="VMB293" s="579"/>
      <c r="VMC293" s="579"/>
      <c r="VMD293" s="579"/>
      <c r="VME293" s="579"/>
      <c r="VMF293" s="579"/>
      <c r="VMG293" s="579"/>
      <c r="VMH293" s="579"/>
      <c r="VMI293" s="579"/>
      <c r="VMJ293" s="579"/>
      <c r="VMK293" s="579"/>
      <c r="VML293" s="579"/>
      <c r="VMM293" s="579"/>
      <c r="VMN293" s="579"/>
      <c r="VMO293" s="579"/>
      <c r="VMP293" s="579"/>
      <c r="VMQ293" s="579"/>
      <c r="VMR293" s="579"/>
      <c r="VMS293" s="579"/>
      <c r="VMT293" s="579"/>
      <c r="VMU293" s="579"/>
      <c r="VMV293" s="579"/>
      <c r="VMW293" s="579"/>
      <c r="VMX293" s="579"/>
      <c r="VMY293" s="579"/>
      <c r="VMZ293" s="579"/>
      <c r="VNA293" s="579"/>
      <c r="VNB293" s="579"/>
      <c r="VNC293" s="579"/>
      <c r="VND293" s="579"/>
      <c r="VNE293" s="579"/>
      <c r="VNF293" s="579"/>
      <c r="VNG293" s="579"/>
      <c r="VNH293" s="579"/>
      <c r="VNI293" s="579"/>
      <c r="VNJ293" s="579"/>
      <c r="VNK293" s="579"/>
      <c r="VNL293" s="579"/>
      <c r="VNM293" s="579"/>
      <c r="VNN293" s="579"/>
      <c r="VNO293" s="579"/>
      <c r="VNP293" s="579"/>
      <c r="VNQ293" s="579"/>
      <c r="VNR293" s="579"/>
      <c r="VNS293" s="579"/>
      <c r="VNT293" s="579"/>
      <c r="VNU293" s="579"/>
      <c r="VNV293" s="579"/>
      <c r="VNW293" s="579"/>
      <c r="VNX293" s="579"/>
      <c r="VNY293" s="579"/>
      <c r="VNZ293" s="579"/>
      <c r="VOA293" s="579"/>
      <c r="VOB293" s="579"/>
      <c r="VOC293" s="579"/>
      <c r="VOD293" s="579"/>
      <c r="VOE293" s="579"/>
      <c r="VOF293" s="579"/>
      <c r="VOG293" s="579"/>
      <c r="VOH293" s="579"/>
      <c r="VOI293" s="579"/>
      <c r="VOJ293" s="579"/>
      <c r="VOK293" s="579"/>
      <c r="VOL293" s="579"/>
      <c r="VOM293" s="579"/>
      <c r="VON293" s="579"/>
      <c r="VOO293" s="579"/>
      <c r="VOP293" s="579"/>
      <c r="VOQ293" s="579"/>
      <c r="VOR293" s="579"/>
      <c r="VOS293" s="579"/>
      <c r="VOT293" s="579"/>
      <c r="VOU293" s="579"/>
      <c r="VOV293" s="579"/>
      <c r="VOW293" s="579"/>
      <c r="VOX293" s="579"/>
      <c r="VOY293" s="579"/>
      <c r="VOZ293" s="579"/>
      <c r="VPA293" s="579"/>
      <c r="VPB293" s="579"/>
      <c r="VPC293" s="579"/>
      <c r="VPD293" s="579"/>
      <c r="VPE293" s="579"/>
      <c r="VPF293" s="579"/>
      <c r="VPG293" s="579"/>
      <c r="VPH293" s="579"/>
      <c r="VPI293" s="579"/>
      <c r="VPJ293" s="579"/>
      <c r="VPK293" s="579"/>
      <c r="VPL293" s="579"/>
      <c r="VPM293" s="579"/>
      <c r="VPN293" s="579"/>
      <c r="VPO293" s="579"/>
      <c r="VPP293" s="579"/>
      <c r="VPQ293" s="579"/>
      <c r="VPR293" s="579"/>
      <c r="VPS293" s="579"/>
      <c r="VPT293" s="579"/>
      <c r="VPU293" s="579"/>
      <c r="VPV293" s="579"/>
      <c r="VPW293" s="579"/>
      <c r="VPX293" s="579"/>
      <c r="VPY293" s="579"/>
      <c r="VPZ293" s="579"/>
      <c r="VQA293" s="579"/>
      <c r="VQB293" s="579"/>
      <c r="VQC293" s="579"/>
      <c r="VQD293" s="579"/>
      <c r="VQE293" s="579"/>
      <c r="VQF293" s="579"/>
      <c r="VQG293" s="579"/>
      <c r="VQH293" s="579"/>
      <c r="VQI293" s="579"/>
      <c r="VQJ293" s="579"/>
      <c r="VQK293" s="579"/>
      <c r="VQL293" s="579"/>
      <c r="VQM293" s="579"/>
      <c r="VQN293" s="579"/>
      <c r="VQO293" s="579"/>
      <c r="VQP293" s="579"/>
      <c r="VQQ293" s="579"/>
      <c r="VQR293" s="579"/>
      <c r="VQS293" s="579"/>
      <c r="VQT293" s="579"/>
      <c r="VQU293" s="579"/>
      <c r="VQV293" s="579"/>
      <c r="VQW293" s="579"/>
      <c r="VQX293" s="579"/>
      <c r="VQY293" s="579"/>
      <c r="VQZ293" s="579"/>
      <c r="VRA293" s="579"/>
      <c r="VRB293" s="579"/>
      <c r="VRC293" s="579"/>
      <c r="VRD293" s="579"/>
      <c r="VRE293" s="579"/>
      <c r="VRF293" s="579"/>
      <c r="VRG293" s="579"/>
      <c r="VRH293" s="579"/>
      <c r="VRI293" s="579"/>
      <c r="VRJ293" s="579"/>
      <c r="VRK293" s="579"/>
      <c r="VRL293" s="579"/>
      <c r="VRM293" s="579"/>
      <c r="VRN293" s="579"/>
      <c r="VRO293" s="579"/>
      <c r="VRP293" s="579"/>
      <c r="VRQ293" s="579"/>
      <c r="VRR293" s="579"/>
      <c r="VRS293" s="579"/>
      <c r="VRT293" s="579"/>
      <c r="VRU293" s="579"/>
      <c r="VRV293" s="579"/>
      <c r="VRW293" s="579"/>
      <c r="VRX293" s="579"/>
      <c r="VRY293" s="579"/>
      <c r="VRZ293" s="579"/>
      <c r="VSA293" s="579"/>
      <c r="VSB293" s="579"/>
      <c r="VSC293" s="579"/>
      <c r="VSD293" s="579"/>
      <c r="VSE293" s="579"/>
      <c r="VSF293" s="579"/>
      <c r="VSG293" s="579"/>
      <c r="VSH293" s="579"/>
      <c r="VSI293" s="579"/>
      <c r="VSJ293" s="579"/>
      <c r="VSK293" s="579"/>
      <c r="VSL293" s="579"/>
      <c r="VSM293" s="579"/>
      <c r="VSN293" s="579"/>
      <c r="VSO293" s="579"/>
      <c r="VSP293" s="579"/>
      <c r="VSQ293" s="579"/>
      <c r="VSR293" s="579"/>
      <c r="VSS293" s="579"/>
      <c r="VST293" s="579"/>
      <c r="VSU293" s="579"/>
      <c r="VSV293" s="579"/>
      <c r="VSW293" s="579"/>
      <c r="VSX293" s="579"/>
      <c r="VSY293" s="579"/>
      <c r="VSZ293" s="579"/>
      <c r="VTA293" s="579"/>
      <c r="VTB293" s="579"/>
      <c r="VTC293" s="579"/>
      <c r="VTD293" s="579"/>
      <c r="VTE293" s="579"/>
      <c r="VTF293" s="579"/>
      <c r="VTG293" s="579"/>
      <c r="VTH293" s="579"/>
      <c r="VTI293" s="579"/>
      <c r="VTJ293" s="579"/>
      <c r="VTK293" s="579"/>
      <c r="VTL293" s="579"/>
      <c r="VTM293" s="579"/>
      <c r="VTN293" s="579"/>
      <c r="VTO293" s="579"/>
      <c r="VTP293" s="579"/>
      <c r="VTQ293" s="579"/>
      <c r="VTR293" s="579"/>
      <c r="VTS293" s="579"/>
      <c r="VTT293" s="579"/>
      <c r="VTU293" s="579"/>
      <c r="VTV293" s="579"/>
      <c r="VTW293" s="579"/>
      <c r="VTX293" s="579"/>
      <c r="VTY293" s="579"/>
      <c r="VTZ293" s="579"/>
      <c r="VUA293" s="579"/>
      <c r="VUB293" s="579"/>
      <c r="VUC293" s="579"/>
      <c r="VUD293" s="579"/>
      <c r="VUE293" s="579"/>
      <c r="VUF293" s="579"/>
      <c r="VUG293" s="579"/>
      <c r="VUH293" s="579"/>
      <c r="VUI293" s="579"/>
      <c r="VUJ293" s="579"/>
      <c r="VUK293" s="579"/>
      <c r="VUL293" s="579"/>
      <c r="VUM293" s="579"/>
      <c r="VUN293" s="579"/>
      <c r="VUO293" s="579"/>
      <c r="VUP293" s="579"/>
      <c r="VUQ293" s="579"/>
      <c r="VUR293" s="579"/>
      <c r="VUS293" s="579"/>
      <c r="VUT293" s="579"/>
      <c r="VUU293" s="579"/>
      <c r="VUV293" s="579"/>
      <c r="VUW293" s="579"/>
      <c r="VUX293" s="579"/>
      <c r="VUY293" s="579"/>
      <c r="VUZ293" s="579"/>
      <c r="VVA293" s="579"/>
      <c r="VVB293" s="579"/>
      <c r="VVC293" s="579"/>
      <c r="VVD293" s="579"/>
      <c r="VVE293" s="579"/>
      <c r="VVF293" s="579"/>
      <c r="VVG293" s="579"/>
      <c r="VVH293" s="579"/>
      <c r="VVI293" s="579"/>
      <c r="VVJ293" s="579"/>
      <c r="VVK293" s="579"/>
      <c r="VVL293" s="579"/>
      <c r="VVM293" s="579"/>
      <c r="VVN293" s="579"/>
      <c r="VVO293" s="579"/>
      <c r="VVP293" s="579"/>
      <c r="VVQ293" s="579"/>
      <c r="VVR293" s="579"/>
      <c r="VVS293" s="579"/>
      <c r="VVT293" s="579"/>
      <c r="VVU293" s="579"/>
      <c r="VVV293" s="579"/>
      <c r="VVW293" s="579"/>
      <c r="VVX293" s="579"/>
      <c r="VVY293" s="579"/>
      <c r="VVZ293" s="579"/>
      <c r="VWA293" s="579"/>
      <c r="VWB293" s="579"/>
      <c r="VWC293" s="579"/>
      <c r="VWD293" s="579"/>
      <c r="VWE293" s="579"/>
      <c r="VWF293" s="579"/>
      <c r="VWG293" s="579"/>
      <c r="VWH293" s="579"/>
      <c r="VWI293" s="579"/>
      <c r="VWJ293" s="579"/>
      <c r="VWK293" s="579"/>
      <c r="VWL293" s="579"/>
      <c r="VWM293" s="579"/>
      <c r="VWN293" s="579"/>
      <c r="VWO293" s="579"/>
      <c r="VWP293" s="579"/>
      <c r="VWQ293" s="579"/>
      <c r="VWR293" s="579"/>
      <c r="VWS293" s="579"/>
      <c r="VWT293" s="579"/>
      <c r="VWU293" s="579"/>
      <c r="VWV293" s="579"/>
      <c r="VWW293" s="579"/>
      <c r="VWX293" s="579"/>
      <c r="VWY293" s="579"/>
      <c r="VWZ293" s="579"/>
      <c r="VXA293" s="579"/>
      <c r="VXB293" s="579"/>
      <c r="VXC293" s="579"/>
      <c r="VXD293" s="579"/>
      <c r="VXE293" s="579"/>
      <c r="VXF293" s="579"/>
      <c r="VXG293" s="579"/>
      <c r="VXH293" s="579"/>
      <c r="VXI293" s="579"/>
      <c r="VXJ293" s="579"/>
      <c r="VXK293" s="579"/>
      <c r="VXL293" s="579"/>
      <c r="VXM293" s="579"/>
      <c r="VXN293" s="579"/>
      <c r="VXO293" s="579"/>
      <c r="VXP293" s="579"/>
      <c r="VXQ293" s="579"/>
      <c r="VXR293" s="579"/>
      <c r="VXS293" s="579"/>
      <c r="VXT293" s="579"/>
      <c r="VXU293" s="579"/>
      <c r="VXV293" s="579"/>
      <c r="VXW293" s="579"/>
      <c r="VXX293" s="579"/>
      <c r="VXY293" s="579"/>
      <c r="VXZ293" s="579"/>
      <c r="VYA293" s="579"/>
      <c r="VYB293" s="579"/>
      <c r="VYC293" s="579"/>
      <c r="VYD293" s="579"/>
      <c r="VYE293" s="579"/>
      <c r="VYF293" s="579"/>
      <c r="VYG293" s="579"/>
      <c r="VYH293" s="579"/>
      <c r="VYI293" s="579"/>
      <c r="VYJ293" s="579"/>
      <c r="VYK293" s="579"/>
      <c r="VYL293" s="579"/>
      <c r="VYM293" s="579"/>
      <c r="VYN293" s="579"/>
      <c r="VYO293" s="579"/>
      <c r="VYP293" s="579"/>
      <c r="VYQ293" s="579"/>
      <c r="VYR293" s="579"/>
      <c r="VYS293" s="579"/>
      <c r="VYT293" s="579"/>
      <c r="VYU293" s="579"/>
      <c r="VYV293" s="579"/>
      <c r="VYW293" s="579"/>
      <c r="VYX293" s="579"/>
      <c r="VYY293" s="579"/>
      <c r="VYZ293" s="579"/>
      <c r="VZA293" s="579"/>
      <c r="VZB293" s="579"/>
      <c r="VZC293" s="579"/>
      <c r="VZD293" s="579"/>
      <c r="VZE293" s="579"/>
      <c r="VZF293" s="579"/>
      <c r="VZG293" s="579"/>
      <c r="VZH293" s="579"/>
      <c r="VZI293" s="579"/>
      <c r="VZJ293" s="579"/>
      <c r="VZK293" s="579"/>
      <c r="VZL293" s="579"/>
      <c r="VZM293" s="579"/>
      <c r="VZN293" s="579"/>
      <c r="VZO293" s="579"/>
      <c r="VZP293" s="579"/>
      <c r="VZQ293" s="579"/>
      <c r="VZR293" s="579"/>
      <c r="VZS293" s="579"/>
      <c r="VZT293" s="579"/>
      <c r="VZU293" s="579"/>
      <c r="VZV293" s="579"/>
      <c r="VZW293" s="579"/>
      <c r="VZX293" s="579"/>
      <c r="VZY293" s="579"/>
      <c r="VZZ293" s="579"/>
      <c r="WAA293" s="579"/>
      <c r="WAB293" s="579"/>
      <c r="WAC293" s="579"/>
      <c r="WAD293" s="579"/>
      <c r="WAE293" s="579"/>
      <c r="WAF293" s="579"/>
      <c r="WAG293" s="579"/>
      <c r="WAH293" s="579"/>
      <c r="WAI293" s="579"/>
      <c r="WAJ293" s="579"/>
      <c r="WAK293" s="579"/>
      <c r="WAL293" s="579"/>
      <c r="WAM293" s="579"/>
      <c r="WAN293" s="579"/>
      <c r="WAO293" s="579"/>
      <c r="WAP293" s="579"/>
      <c r="WAQ293" s="579"/>
      <c r="WAR293" s="579"/>
      <c r="WAS293" s="579"/>
      <c r="WAT293" s="579"/>
      <c r="WAU293" s="579"/>
      <c r="WAV293" s="579"/>
      <c r="WAW293" s="579"/>
      <c r="WAX293" s="579"/>
      <c r="WAY293" s="579"/>
      <c r="WAZ293" s="579"/>
      <c r="WBA293" s="579"/>
      <c r="WBB293" s="579"/>
      <c r="WBC293" s="579"/>
      <c r="WBD293" s="579"/>
      <c r="WBE293" s="579"/>
      <c r="WBF293" s="579"/>
      <c r="WBG293" s="579"/>
      <c r="WBH293" s="579"/>
      <c r="WBI293" s="579"/>
      <c r="WBJ293" s="579"/>
      <c r="WBK293" s="579"/>
      <c r="WBL293" s="579"/>
      <c r="WBM293" s="579"/>
      <c r="WBN293" s="579"/>
      <c r="WBO293" s="579"/>
      <c r="WBP293" s="579"/>
      <c r="WBQ293" s="579"/>
      <c r="WBR293" s="579"/>
      <c r="WBS293" s="579"/>
      <c r="WBT293" s="579"/>
      <c r="WBU293" s="579"/>
      <c r="WBV293" s="579"/>
      <c r="WBW293" s="579"/>
      <c r="WBX293" s="579"/>
      <c r="WBY293" s="579"/>
      <c r="WBZ293" s="579"/>
      <c r="WCA293" s="579"/>
      <c r="WCB293" s="579"/>
      <c r="WCC293" s="579"/>
      <c r="WCD293" s="579"/>
      <c r="WCE293" s="579"/>
      <c r="WCF293" s="579"/>
      <c r="WCG293" s="579"/>
      <c r="WCH293" s="579"/>
      <c r="WCI293" s="579"/>
      <c r="WCJ293" s="579"/>
      <c r="WCK293" s="579"/>
      <c r="WCL293" s="579"/>
      <c r="WCM293" s="579"/>
      <c r="WCN293" s="579"/>
      <c r="WCO293" s="579"/>
      <c r="WCP293" s="579"/>
      <c r="WCQ293" s="579"/>
      <c r="WCR293" s="579"/>
      <c r="WCS293" s="579"/>
      <c r="WCT293" s="579"/>
      <c r="WCU293" s="579"/>
      <c r="WCV293" s="579"/>
      <c r="WCW293" s="579"/>
      <c r="WCX293" s="579"/>
      <c r="WCY293" s="579"/>
      <c r="WCZ293" s="579"/>
      <c r="WDA293" s="579"/>
      <c r="WDB293" s="579"/>
      <c r="WDC293" s="579"/>
      <c r="WDD293" s="579"/>
      <c r="WDE293" s="579"/>
      <c r="WDF293" s="579"/>
      <c r="WDG293" s="579"/>
      <c r="WDH293" s="579"/>
      <c r="WDI293" s="579"/>
      <c r="WDJ293" s="579"/>
      <c r="WDK293" s="579"/>
      <c r="WDL293" s="579"/>
      <c r="WDM293" s="579"/>
      <c r="WDN293" s="579"/>
      <c r="WDO293" s="579"/>
      <c r="WDP293" s="579"/>
      <c r="WDQ293" s="579"/>
      <c r="WDR293" s="579"/>
      <c r="WDS293" s="579"/>
      <c r="WDT293" s="579"/>
      <c r="WDU293" s="579"/>
      <c r="WDV293" s="579"/>
      <c r="WDW293" s="579"/>
      <c r="WDX293" s="579"/>
      <c r="WDY293" s="579"/>
      <c r="WDZ293" s="579"/>
      <c r="WEA293" s="579"/>
      <c r="WEB293" s="579"/>
      <c r="WEC293" s="579"/>
      <c r="WED293" s="579"/>
      <c r="WEE293" s="579"/>
      <c r="WEF293" s="579"/>
      <c r="WEG293" s="579"/>
      <c r="WEH293" s="579"/>
      <c r="WEI293" s="579"/>
      <c r="WEJ293" s="579"/>
      <c r="WEK293" s="579"/>
      <c r="WEL293" s="579"/>
      <c r="WEM293" s="579"/>
      <c r="WEN293" s="579"/>
      <c r="WEO293" s="579"/>
      <c r="WEP293" s="579"/>
      <c r="WEQ293" s="579"/>
      <c r="WER293" s="579"/>
      <c r="WES293" s="579"/>
      <c r="WET293" s="579"/>
      <c r="WEU293" s="579"/>
      <c r="WEV293" s="579"/>
      <c r="WEW293" s="579"/>
      <c r="WEX293" s="579"/>
      <c r="WEY293" s="579"/>
      <c r="WEZ293" s="579"/>
      <c r="WFA293" s="579"/>
      <c r="WFB293" s="579"/>
      <c r="WFC293" s="579"/>
      <c r="WFD293" s="579"/>
      <c r="WFE293" s="579"/>
      <c r="WFF293" s="579"/>
      <c r="WFG293" s="579"/>
      <c r="WFH293" s="579"/>
      <c r="WFI293" s="579"/>
      <c r="WFJ293" s="579"/>
      <c r="WFK293" s="579"/>
      <c r="WFL293" s="579"/>
      <c r="WFM293" s="579"/>
      <c r="WFN293" s="579"/>
      <c r="WFO293" s="579"/>
      <c r="WFP293" s="579"/>
      <c r="WFQ293" s="579"/>
      <c r="WFR293" s="579"/>
      <c r="WFS293" s="579"/>
      <c r="WFT293" s="579"/>
      <c r="WFU293" s="579"/>
      <c r="WFV293" s="579"/>
      <c r="WFW293" s="579"/>
      <c r="WFX293" s="579"/>
      <c r="WFY293" s="579"/>
      <c r="WFZ293" s="579"/>
      <c r="WGA293" s="579"/>
      <c r="WGB293" s="579"/>
      <c r="WGC293" s="579"/>
      <c r="WGD293" s="579"/>
      <c r="WGE293" s="579"/>
      <c r="WGF293" s="579"/>
      <c r="WGG293" s="579"/>
      <c r="WGH293" s="579"/>
      <c r="WGI293" s="579"/>
      <c r="WGJ293" s="579"/>
      <c r="WGK293" s="579"/>
      <c r="WGL293" s="579"/>
      <c r="WGM293" s="579"/>
      <c r="WGN293" s="579"/>
      <c r="WGO293" s="579"/>
      <c r="WGP293" s="579"/>
      <c r="WGQ293" s="579"/>
      <c r="WGR293" s="579"/>
      <c r="WGS293" s="579"/>
      <c r="WGT293" s="579"/>
      <c r="WGU293" s="579"/>
      <c r="WGV293" s="579"/>
      <c r="WGW293" s="579"/>
      <c r="WGX293" s="579"/>
      <c r="WGY293" s="579"/>
      <c r="WGZ293" s="579"/>
      <c r="WHA293" s="579"/>
      <c r="WHB293" s="579"/>
      <c r="WHC293" s="579"/>
      <c r="WHD293" s="579"/>
      <c r="WHE293" s="579"/>
      <c r="WHF293" s="579"/>
      <c r="WHG293" s="579"/>
      <c r="WHH293" s="579"/>
      <c r="WHI293" s="579"/>
      <c r="WHJ293" s="579"/>
      <c r="WHK293" s="579"/>
      <c r="WHL293" s="579"/>
      <c r="WHM293" s="579"/>
      <c r="WHN293" s="579"/>
      <c r="WHO293" s="579"/>
      <c r="WHP293" s="579"/>
      <c r="WHQ293" s="579"/>
      <c r="WHR293" s="579"/>
      <c r="WHS293" s="579"/>
      <c r="WHT293" s="579"/>
      <c r="WHU293" s="579"/>
      <c r="WHV293" s="579"/>
      <c r="WHW293" s="579"/>
      <c r="WHX293" s="579"/>
      <c r="WHY293" s="579"/>
      <c r="WHZ293" s="579"/>
      <c r="WIA293" s="579"/>
      <c r="WIB293" s="579"/>
      <c r="WIC293" s="579"/>
      <c r="WID293" s="579"/>
      <c r="WIE293" s="579"/>
      <c r="WIF293" s="579"/>
      <c r="WIG293" s="579"/>
      <c r="WIH293" s="579"/>
      <c r="WII293" s="579"/>
      <c r="WIJ293" s="579"/>
      <c r="WIK293" s="579"/>
      <c r="WIL293" s="579"/>
      <c r="WIM293" s="579"/>
      <c r="WIN293" s="579"/>
      <c r="WIO293" s="579"/>
      <c r="WIP293" s="579"/>
      <c r="WIQ293" s="579"/>
      <c r="WIR293" s="579"/>
      <c r="WIS293" s="579"/>
      <c r="WIT293" s="579"/>
      <c r="WIU293" s="579"/>
      <c r="WIV293" s="579"/>
      <c r="WIW293" s="579"/>
      <c r="WIX293" s="579"/>
      <c r="WIY293" s="579"/>
      <c r="WIZ293" s="579"/>
      <c r="WJA293" s="579"/>
      <c r="WJB293" s="579"/>
      <c r="WJC293" s="579"/>
      <c r="WJD293" s="579"/>
      <c r="WJE293" s="579"/>
      <c r="WJF293" s="579"/>
      <c r="WJG293" s="579"/>
      <c r="WJH293" s="579"/>
      <c r="WJI293" s="579"/>
      <c r="WJJ293" s="579"/>
      <c r="WJK293" s="579"/>
      <c r="WJL293" s="579"/>
      <c r="WJM293" s="579"/>
      <c r="WJN293" s="579"/>
      <c r="WJO293" s="579"/>
      <c r="WJP293" s="579"/>
      <c r="WJQ293" s="579"/>
      <c r="WJR293" s="579"/>
      <c r="WJS293" s="579"/>
      <c r="WJT293" s="579"/>
      <c r="WJU293" s="579"/>
      <c r="WJV293" s="579"/>
      <c r="WJW293" s="579"/>
      <c r="WJX293" s="579"/>
      <c r="WJY293" s="579"/>
      <c r="WJZ293" s="579"/>
      <c r="WKA293" s="579"/>
      <c r="WKB293" s="579"/>
      <c r="WKC293" s="579"/>
      <c r="WKD293" s="579"/>
      <c r="WKE293" s="579"/>
      <c r="WKF293" s="579"/>
      <c r="WKG293" s="579"/>
      <c r="WKH293" s="579"/>
      <c r="WKI293" s="579"/>
      <c r="WKJ293" s="579"/>
      <c r="WKK293" s="579"/>
      <c r="WKL293" s="579"/>
      <c r="WKM293" s="579"/>
      <c r="WKN293" s="579"/>
      <c r="WKO293" s="579"/>
      <c r="WKP293" s="579"/>
      <c r="WKQ293" s="579"/>
      <c r="WKR293" s="579"/>
      <c r="WKS293" s="579"/>
      <c r="WKT293" s="579"/>
      <c r="WKU293" s="579"/>
      <c r="WKV293" s="579"/>
      <c r="WKW293" s="579"/>
      <c r="WKX293" s="579"/>
      <c r="WKY293" s="579"/>
      <c r="WKZ293" s="579"/>
      <c r="WLA293" s="579"/>
      <c r="WLB293" s="579"/>
      <c r="WLC293" s="579"/>
      <c r="WLD293" s="579"/>
      <c r="WLE293" s="579"/>
      <c r="WLF293" s="579"/>
      <c r="WLG293" s="579"/>
      <c r="WLH293" s="579"/>
      <c r="WLI293" s="579"/>
      <c r="WLJ293" s="579"/>
      <c r="WLK293" s="579"/>
      <c r="WLL293" s="579"/>
      <c r="WLM293" s="579"/>
      <c r="WLN293" s="579"/>
      <c r="WLO293" s="579"/>
      <c r="WLP293" s="579"/>
      <c r="WLQ293" s="579"/>
      <c r="WLR293" s="579"/>
      <c r="WLS293" s="579"/>
      <c r="WLT293" s="579"/>
      <c r="WLU293" s="579"/>
      <c r="WLV293" s="579"/>
      <c r="WLW293" s="579"/>
      <c r="WLX293" s="579"/>
      <c r="WLY293" s="579"/>
      <c r="WLZ293" s="579"/>
      <c r="WMA293" s="579"/>
      <c r="WMB293" s="579"/>
      <c r="WMC293" s="579"/>
      <c r="WMD293" s="579"/>
      <c r="WME293" s="579"/>
      <c r="WMF293" s="579"/>
      <c r="WMG293" s="579"/>
      <c r="WMH293" s="579"/>
      <c r="WMI293" s="579"/>
      <c r="WMJ293" s="579"/>
      <c r="WMK293" s="579"/>
      <c r="WML293" s="579"/>
      <c r="WMM293" s="579"/>
      <c r="WMN293" s="579"/>
      <c r="WMO293" s="579"/>
      <c r="WMP293" s="579"/>
      <c r="WMQ293" s="579"/>
      <c r="WMR293" s="579"/>
      <c r="WMS293" s="579"/>
      <c r="WMT293" s="579"/>
      <c r="WMU293" s="579"/>
      <c r="WMV293" s="579"/>
      <c r="WMW293" s="579"/>
      <c r="WMX293" s="579"/>
      <c r="WMY293" s="579"/>
      <c r="WMZ293" s="579"/>
      <c r="WNA293" s="579"/>
      <c r="WNB293" s="579"/>
      <c r="WNC293" s="579"/>
      <c r="WND293" s="579"/>
      <c r="WNE293" s="579"/>
      <c r="WNF293" s="579"/>
      <c r="WNG293" s="579"/>
      <c r="WNH293" s="579"/>
      <c r="WNI293" s="579"/>
      <c r="WNJ293" s="579"/>
      <c r="WNK293" s="579"/>
      <c r="WNL293" s="579"/>
      <c r="WNM293" s="579"/>
      <c r="WNN293" s="579"/>
      <c r="WNO293" s="579"/>
      <c r="WNP293" s="579"/>
      <c r="WNQ293" s="579"/>
      <c r="WNR293" s="579"/>
      <c r="WNS293" s="579"/>
      <c r="WNT293" s="579"/>
      <c r="WNU293" s="579"/>
      <c r="WNV293" s="579"/>
      <c r="WNW293" s="579"/>
      <c r="WNX293" s="579"/>
      <c r="WNY293" s="579"/>
      <c r="WNZ293" s="579"/>
      <c r="WOA293" s="579"/>
      <c r="WOB293" s="579"/>
      <c r="WOC293" s="579"/>
      <c r="WOD293" s="579"/>
      <c r="WOE293" s="579"/>
      <c r="WOF293" s="579"/>
      <c r="WOG293" s="579"/>
      <c r="WOH293" s="579"/>
      <c r="WOI293" s="579"/>
      <c r="WOJ293" s="579"/>
      <c r="WOK293" s="579"/>
      <c r="WOL293" s="579"/>
      <c r="WOM293" s="579"/>
      <c r="WON293" s="579"/>
      <c r="WOO293" s="579"/>
      <c r="WOP293" s="579"/>
      <c r="WOQ293" s="579"/>
      <c r="WOR293" s="579"/>
      <c r="WOS293" s="579"/>
      <c r="WOT293" s="579"/>
      <c r="WOU293" s="579"/>
      <c r="WOV293" s="579"/>
      <c r="WOW293" s="579"/>
      <c r="WOX293" s="579"/>
      <c r="WOY293" s="579"/>
      <c r="WOZ293" s="579"/>
      <c r="WPA293" s="579"/>
      <c r="WPB293" s="579"/>
      <c r="WPC293" s="579"/>
      <c r="WPD293" s="579"/>
      <c r="WPE293" s="579"/>
      <c r="WPF293" s="579"/>
      <c r="WPG293" s="579"/>
      <c r="WPH293" s="579"/>
      <c r="WPI293" s="579"/>
      <c r="WPJ293" s="579"/>
      <c r="WPK293" s="579"/>
      <c r="WPL293" s="579"/>
      <c r="WPM293" s="579"/>
      <c r="WPN293" s="579"/>
      <c r="WPO293" s="579"/>
      <c r="WPP293" s="579"/>
      <c r="WPQ293" s="579"/>
      <c r="WPR293" s="579"/>
      <c r="WPS293" s="579"/>
      <c r="WPT293" s="579"/>
      <c r="WPU293" s="579"/>
      <c r="WPV293" s="579"/>
      <c r="WPW293" s="579"/>
      <c r="WPX293" s="579"/>
      <c r="WPY293" s="579"/>
      <c r="WPZ293" s="579"/>
      <c r="WQA293" s="579"/>
      <c r="WQB293" s="579"/>
      <c r="WQC293" s="579"/>
      <c r="WQD293" s="579"/>
      <c r="WQE293" s="579"/>
      <c r="WQF293" s="579"/>
      <c r="WQG293" s="579"/>
      <c r="WQH293" s="579"/>
      <c r="WQI293" s="579"/>
      <c r="WQJ293" s="579"/>
      <c r="WQK293" s="579"/>
      <c r="WQL293" s="579"/>
      <c r="WQM293" s="579"/>
      <c r="WQN293" s="579"/>
      <c r="WQO293" s="579"/>
      <c r="WQP293" s="579"/>
      <c r="WQQ293" s="579"/>
      <c r="WQR293" s="579"/>
      <c r="WQS293" s="579"/>
      <c r="WQT293" s="579"/>
      <c r="WQU293" s="579"/>
      <c r="WQV293" s="579"/>
      <c r="WQW293" s="579"/>
      <c r="WQX293" s="579"/>
      <c r="WQY293" s="579"/>
      <c r="WQZ293" s="579"/>
      <c r="WRA293" s="579"/>
      <c r="WRB293" s="579"/>
      <c r="WRC293" s="579"/>
      <c r="WRD293" s="579"/>
      <c r="WRE293" s="579"/>
      <c r="WRF293" s="579"/>
      <c r="WRG293" s="579"/>
      <c r="WRH293" s="579"/>
      <c r="WRI293" s="579"/>
      <c r="WRJ293" s="579"/>
      <c r="WRK293" s="579"/>
      <c r="WRL293" s="579"/>
      <c r="WRM293" s="579"/>
      <c r="WRN293" s="579"/>
      <c r="WRO293" s="579"/>
      <c r="WRP293" s="579"/>
      <c r="WRQ293" s="579"/>
      <c r="WRR293" s="579"/>
      <c r="WRS293" s="579"/>
      <c r="WRT293" s="579"/>
      <c r="WRU293" s="579"/>
      <c r="WRV293" s="579"/>
      <c r="WRW293" s="579"/>
      <c r="WRX293" s="579"/>
      <c r="WRY293" s="579"/>
      <c r="WRZ293" s="579"/>
      <c r="WSA293" s="579"/>
      <c r="WSB293" s="579"/>
      <c r="WSC293" s="579"/>
      <c r="WSD293" s="579"/>
      <c r="WSE293" s="579"/>
      <c r="WSF293" s="579"/>
      <c r="WSG293" s="579"/>
      <c r="WSH293" s="579"/>
      <c r="WSI293" s="579"/>
      <c r="WSJ293" s="579"/>
      <c r="WSK293" s="579"/>
      <c r="WSL293" s="579"/>
      <c r="WSM293" s="579"/>
      <c r="WSN293" s="579"/>
      <c r="WSO293" s="579"/>
      <c r="WSP293" s="579"/>
      <c r="WSQ293" s="579"/>
      <c r="WSR293" s="579"/>
      <c r="WSS293" s="579"/>
      <c r="WST293" s="579"/>
      <c r="WSU293" s="579"/>
      <c r="WSV293" s="579"/>
      <c r="WSW293" s="579"/>
      <c r="WSX293" s="579"/>
      <c r="WSY293" s="579"/>
      <c r="WSZ293" s="579"/>
      <c r="WTA293" s="579"/>
      <c r="WTB293" s="579"/>
      <c r="WTC293" s="579"/>
      <c r="WTD293" s="579"/>
      <c r="WTE293" s="579"/>
      <c r="WTF293" s="579"/>
      <c r="WTG293" s="579"/>
      <c r="WTH293" s="579"/>
      <c r="WTI293" s="579"/>
      <c r="WTJ293" s="579"/>
      <c r="WTK293" s="579"/>
      <c r="WTL293" s="579"/>
      <c r="WTM293" s="579"/>
      <c r="WTN293" s="579"/>
      <c r="WTO293" s="579"/>
      <c r="WTP293" s="579"/>
      <c r="WTQ293" s="579"/>
      <c r="WTR293" s="579"/>
      <c r="WTS293" s="579"/>
      <c r="WTT293" s="579"/>
      <c r="WTU293" s="579"/>
      <c r="WTV293" s="579"/>
      <c r="WTW293" s="579"/>
      <c r="WTX293" s="579"/>
      <c r="WTY293" s="579"/>
      <c r="WTZ293" s="579"/>
      <c r="WUA293" s="579"/>
      <c r="WUB293" s="579"/>
      <c r="WUC293" s="579"/>
      <c r="WUD293" s="579"/>
      <c r="WUE293" s="579"/>
      <c r="WUF293" s="579"/>
      <c r="WUG293" s="579"/>
      <c r="WUH293" s="579"/>
      <c r="WUI293" s="579"/>
      <c r="WUJ293" s="579"/>
      <c r="WUK293" s="579"/>
      <c r="WUL293" s="579"/>
      <c r="WUM293" s="579"/>
      <c r="WUN293" s="579"/>
      <c r="WUO293" s="579"/>
      <c r="WUP293" s="579"/>
      <c r="WUQ293" s="579"/>
      <c r="WUR293" s="579"/>
      <c r="WUS293" s="579"/>
      <c r="WUT293" s="579"/>
      <c r="WUU293" s="579"/>
      <c r="WUV293" s="579"/>
      <c r="WUW293" s="579"/>
      <c r="WUX293" s="579"/>
      <c r="WUY293" s="579"/>
      <c r="WUZ293" s="579"/>
      <c r="WVA293" s="579"/>
      <c r="WVB293" s="579"/>
      <c r="WVC293" s="579"/>
      <c r="WVD293" s="579"/>
      <c r="WVE293" s="579"/>
      <c r="WVF293" s="579"/>
      <c r="WVG293" s="579"/>
      <c r="WVH293" s="579"/>
      <c r="WVI293" s="579"/>
      <c r="WVJ293" s="579"/>
      <c r="WVK293" s="579"/>
      <c r="WVL293" s="579"/>
      <c r="WVM293" s="579"/>
      <c r="WVN293" s="579"/>
      <c r="WVO293" s="579"/>
      <c r="WVP293" s="579"/>
      <c r="WVQ293" s="579"/>
      <c r="WVR293" s="579"/>
      <c r="WVS293" s="579"/>
      <c r="WVT293" s="579"/>
      <c r="WVU293" s="579"/>
      <c r="WVV293" s="579"/>
      <c r="WVW293" s="579"/>
      <c r="WVX293" s="579"/>
      <c r="WVY293" s="579"/>
      <c r="WVZ293" s="579"/>
      <c r="WWA293" s="579"/>
      <c r="WWB293" s="579"/>
      <c r="WWC293" s="579"/>
      <c r="WWD293" s="579"/>
      <c r="WWE293" s="579"/>
      <c r="WWF293" s="579"/>
      <c r="WWG293" s="579"/>
      <c r="WWH293" s="579"/>
      <c r="WWI293" s="579"/>
      <c r="WWJ293" s="579"/>
      <c r="WWK293" s="579"/>
      <c r="WWL293" s="579"/>
      <c r="WWM293" s="579"/>
      <c r="WWN293" s="579"/>
      <c r="WWO293" s="579"/>
      <c r="WWP293" s="579"/>
      <c r="WWQ293" s="579"/>
      <c r="WWR293" s="579"/>
      <c r="WWS293" s="579"/>
      <c r="WWT293" s="579"/>
      <c r="WWU293" s="579"/>
      <c r="WWV293" s="579"/>
      <c r="WWW293" s="579"/>
      <c r="WWX293" s="579"/>
      <c r="WWY293" s="579"/>
      <c r="WWZ293" s="579"/>
      <c r="WXA293" s="579"/>
      <c r="WXB293" s="579"/>
      <c r="WXC293" s="579"/>
      <c r="WXD293" s="579"/>
      <c r="WXE293" s="579"/>
      <c r="WXF293" s="579"/>
      <c r="WXG293" s="579"/>
      <c r="WXH293" s="579"/>
      <c r="WXI293" s="579"/>
      <c r="WXJ293" s="579"/>
      <c r="WXK293" s="579"/>
      <c r="WXL293" s="579"/>
      <c r="WXM293" s="579"/>
      <c r="WXN293" s="579"/>
      <c r="WXO293" s="579"/>
      <c r="WXP293" s="579"/>
      <c r="WXQ293" s="579"/>
      <c r="WXR293" s="579"/>
      <c r="WXS293" s="579"/>
      <c r="WXT293" s="579"/>
      <c r="WXU293" s="579"/>
      <c r="WXV293" s="579"/>
      <c r="WXW293" s="579"/>
      <c r="WXX293" s="579"/>
      <c r="WXY293" s="579"/>
      <c r="WXZ293" s="579"/>
      <c r="WYA293" s="579"/>
      <c r="WYB293" s="579"/>
      <c r="WYC293" s="579"/>
      <c r="WYD293" s="579"/>
      <c r="WYE293" s="579"/>
      <c r="WYF293" s="579"/>
      <c r="WYG293" s="579"/>
      <c r="WYH293" s="579"/>
      <c r="WYI293" s="579"/>
      <c r="WYJ293" s="579"/>
      <c r="WYK293" s="579"/>
      <c r="WYL293" s="579"/>
      <c r="WYM293" s="579"/>
      <c r="WYN293" s="579"/>
      <c r="WYO293" s="579"/>
      <c r="WYP293" s="579"/>
      <c r="WYQ293" s="579"/>
      <c r="WYR293" s="579"/>
      <c r="WYS293" s="579"/>
      <c r="WYT293" s="579"/>
      <c r="WYU293" s="579"/>
      <c r="WYV293" s="579"/>
      <c r="WYW293" s="579"/>
      <c r="WYX293" s="579"/>
      <c r="WYY293" s="579"/>
      <c r="WYZ293" s="579"/>
      <c r="WZA293" s="579"/>
      <c r="WZB293" s="579"/>
      <c r="WZC293" s="579"/>
      <c r="WZD293" s="579"/>
      <c r="WZE293" s="579"/>
      <c r="WZF293" s="579"/>
      <c r="WZG293" s="579"/>
      <c r="WZH293" s="579"/>
      <c r="WZI293" s="579"/>
      <c r="WZJ293" s="579"/>
      <c r="WZK293" s="579"/>
      <c r="WZL293" s="579"/>
      <c r="WZM293" s="579"/>
      <c r="WZN293" s="579"/>
      <c r="WZO293" s="579"/>
      <c r="WZP293" s="579"/>
      <c r="WZQ293" s="579"/>
      <c r="WZR293" s="579"/>
      <c r="WZS293" s="579"/>
      <c r="WZT293" s="579"/>
      <c r="WZU293" s="579"/>
      <c r="WZV293" s="579"/>
      <c r="WZW293" s="579"/>
      <c r="WZX293" s="579"/>
      <c r="WZY293" s="579"/>
      <c r="WZZ293" s="579"/>
      <c r="XAA293" s="579"/>
      <c r="XAB293" s="579"/>
      <c r="XAC293" s="579"/>
      <c r="XAD293" s="579"/>
      <c r="XAE293" s="579"/>
      <c r="XAF293" s="579"/>
      <c r="XAG293" s="579"/>
      <c r="XAH293" s="579"/>
      <c r="XAI293" s="579"/>
      <c r="XAJ293" s="579"/>
      <c r="XAK293" s="579"/>
      <c r="XAL293" s="579"/>
      <c r="XAM293" s="579"/>
      <c r="XAN293" s="579"/>
      <c r="XAO293" s="579"/>
      <c r="XAP293" s="579"/>
      <c r="XAQ293" s="579"/>
      <c r="XAR293" s="579"/>
      <c r="XAS293" s="579"/>
      <c r="XAT293" s="579"/>
      <c r="XAU293" s="579"/>
      <c r="XAV293" s="579"/>
      <c r="XAW293" s="579"/>
      <c r="XAX293" s="579"/>
      <c r="XAY293" s="579"/>
      <c r="XAZ293" s="579"/>
      <c r="XBA293" s="579"/>
      <c r="XBB293" s="579"/>
      <c r="XBC293" s="579"/>
      <c r="XBD293" s="579"/>
      <c r="XBE293" s="579"/>
      <c r="XBF293" s="579"/>
      <c r="XBG293" s="579"/>
      <c r="XBH293" s="579"/>
      <c r="XBI293" s="579"/>
      <c r="XBJ293" s="579"/>
      <c r="XBK293" s="579"/>
      <c r="XBL293" s="579"/>
      <c r="XBM293" s="579"/>
      <c r="XBN293" s="579"/>
      <c r="XBO293" s="579"/>
      <c r="XBP293" s="579"/>
      <c r="XBQ293" s="579"/>
      <c r="XBR293" s="579"/>
      <c r="XBS293" s="579"/>
      <c r="XBT293" s="579"/>
      <c r="XBU293" s="579"/>
      <c r="XBV293" s="579"/>
      <c r="XBW293" s="579"/>
      <c r="XBX293" s="579"/>
      <c r="XBY293" s="579"/>
      <c r="XBZ293" s="579"/>
      <c r="XCA293" s="579"/>
      <c r="XCB293" s="579"/>
      <c r="XCC293" s="579"/>
      <c r="XCD293" s="579"/>
      <c r="XCE293" s="579"/>
      <c r="XCF293" s="579"/>
      <c r="XCG293" s="579"/>
      <c r="XCH293" s="579"/>
      <c r="XCI293" s="579"/>
      <c r="XCJ293" s="579"/>
      <c r="XCK293" s="579"/>
      <c r="XCL293" s="579"/>
      <c r="XCM293" s="579"/>
      <c r="XCN293" s="579"/>
      <c r="XCO293" s="579"/>
      <c r="XCP293" s="579"/>
      <c r="XCQ293" s="579"/>
      <c r="XCR293" s="579"/>
      <c r="XCS293" s="579"/>
      <c r="XCT293" s="579"/>
      <c r="XCU293" s="579"/>
      <c r="XCV293" s="579"/>
      <c r="XCW293" s="579"/>
      <c r="XCX293" s="579"/>
      <c r="XCY293" s="579"/>
      <c r="XCZ293" s="579"/>
      <c r="XDA293" s="579"/>
      <c r="XDB293" s="579"/>
      <c r="XDC293" s="579"/>
      <c r="XDD293" s="579"/>
      <c r="XDE293" s="579"/>
      <c r="XDF293" s="579"/>
      <c r="XDG293" s="579"/>
      <c r="XDH293" s="579"/>
      <c r="XDI293" s="579"/>
      <c r="XDJ293" s="579"/>
      <c r="XDK293" s="579"/>
      <c r="XDL293" s="579"/>
      <c r="XDM293" s="579"/>
      <c r="XDN293" s="579"/>
      <c r="XDO293" s="579"/>
      <c r="XDP293" s="579"/>
      <c r="XDQ293" s="579"/>
      <c r="XDR293" s="579"/>
      <c r="XDS293" s="579"/>
      <c r="XDT293" s="579"/>
      <c r="XDU293" s="579"/>
      <c r="XDV293" s="579"/>
      <c r="XDW293" s="579"/>
      <c r="XDX293" s="579"/>
      <c r="XDY293" s="579"/>
      <c r="XDZ293" s="579"/>
      <c r="XEA293" s="579"/>
      <c r="XEB293" s="579"/>
      <c r="XEC293" s="579"/>
      <c r="XED293" s="579"/>
      <c r="XEE293" s="579"/>
      <c r="XEF293" s="579"/>
      <c r="XEG293" s="579"/>
      <c r="XEH293" s="579"/>
      <c r="XEI293" s="579"/>
      <c r="XEJ293" s="579"/>
      <c r="XEK293" s="579"/>
      <c r="XEL293" s="579"/>
      <c r="XEM293" s="579"/>
      <c r="XEN293" s="579"/>
      <c r="XEO293" s="579"/>
      <c r="XEP293" s="579"/>
      <c r="XEQ293" s="579"/>
      <c r="XER293" s="579"/>
      <c r="XES293" s="579"/>
      <c r="XET293" s="579"/>
      <c r="XEU293" s="579"/>
      <c r="XEV293" s="579"/>
      <c r="XEW293" s="579"/>
      <c r="XEX293" s="579"/>
      <c r="XEY293" s="579"/>
      <c r="XEZ293" s="579"/>
      <c r="XFA293" s="579"/>
      <c r="XFB293" s="579"/>
      <c r="XFC293" s="579"/>
      <c r="XFD293" s="579"/>
    </row>
    <row r="294" spans="1:16384" s="592" customFormat="1" ht="14.25" hidden="1" customHeight="1" outlineLevel="1" x14ac:dyDescent="0.25">
      <c r="A294" s="141">
        <v>19</v>
      </c>
      <c r="B294" s="579" t="s">
        <v>153</v>
      </c>
      <c r="C294" s="582"/>
      <c r="D294" s="594"/>
      <c r="E294" s="590"/>
      <c r="F294" s="595"/>
      <c r="G294" s="590"/>
      <c r="H294" s="595"/>
      <c r="I294" s="591"/>
      <c r="J294" s="591"/>
      <c r="K294" s="590"/>
      <c r="L294" s="595"/>
      <c r="M294" s="595"/>
      <c r="N294" s="591"/>
      <c r="O294" s="595"/>
      <c r="P294" s="590"/>
      <c r="Q294" s="596"/>
      <c r="R294" s="595"/>
      <c r="S294" s="147">
        <f>'SEF-3 p 4 Bands'!M258</f>
        <v>-44006793.459603339</v>
      </c>
      <c r="T294" s="590"/>
      <c r="U294" s="597"/>
      <c r="V294" s="595"/>
      <c r="W294" s="147">
        <f>'SEF-3 p 5 Interest'!P460</f>
        <v>-2002495.3100000003</v>
      </c>
      <c r="X294" s="590"/>
      <c r="Y294" s="479">
        <f>W294+S294</f>
        <v>-46009288.769603342</v>
      </c>
      <c r="Z294" s="589"/>
      <c r="AA294" s="590"/>
      <c r="AB294" s="591"/>
    </row>
    <row r="295" spans="1:16384" s="593" customFormat="1" ht="14.25" customHeight="1" collapsed="1" x14ac:dyDescent="0.25">
      <c r="A295" s="580"/>
      <c r="B295" s="581"/>
      <c r="C295" s="582"/>
      <c r="D295" s="594"/>
      <c r="E295" s="590"/>
      <c r="F295" s="595"/>
      <c r="G295" s="590"/>
      <c r="H295" s="595"/>
      <c r="I295" s="591"/>
      <c r="J295" s="591"/>
      <c r="K295" s="590"/>
      <c r="L295" s="595"/>
      <c r="M295" s="595"/>
      <c r="N295" s="591"/>
      <c r="O295" s="595"/>
      <c r="P295" s="590"/>
      <c r="Q295" s="596"/>
      <c r="R295" s="595"/>
      <c r="S295" s="590"/>
      <c r="T295" s="590"/>
      <c r="U295" s="597"/>
      <c r="V295" s="595"/>
      <c r="W295" s="590"/>
      <c r="X295" s="590"/>
      <c r="Y295" s="591"/>
      <c r="Z295" s="589"/>
      <c r="AA295" s="590"/>
      <c r="AB295" s="591"/>
      <c r="AC295" s="592"/>
    </row>
    <row r="296" spans="1:16384" s="46" customFormat="1" ht="12.75" customHeight="1" x14ac:dyDescent="0.2">
      <c r="A296" s="141">
        <v>20</v>
      </c>
      <c r="B296" s="527">
        <v>44197</v>
      </c>
      <c r="C296" s="540"/>
      <c r="D296" s="534">
        <v>75836019</v>
      </c>
      <c r="E296" s="518">
        <f>D296</f>
        <v>75836019</v>
      </c>
      <c r="F296" s="556">
        <v>70297670.733524993</v>
      </c>
      <c r="G296" s="518">
        <f>F296</f>
        <v>70297670.733524993</v>
      </c>
      <c r="H296" s="534">
        <f>D296-F296</f>
        <v>5538348.2664750069</v>
      </c>
      <c r="I296" s="535">
        <f>E296-G296</f>
        <v>5538348.2664750069</v>
      </c>
      <c r="J296" s="534">
        <v>-1740.7028601532802</v>
      </c>
      <c r="K296" s="518">
        <f>J296</f>
        <v>-1740.7028601532802</v>
      </c>
      <c r="L296" s="534">
        <f>H296+J296</f>
        <v>5536607.5636148537</v>
      </c>
      <c r="M296" s="539">
        <f>L296</f>
        <v>5536607.5636148537</v>
      </c>
      <c r="N296" s="535"/>
      <c r="O296" s="556">
        <f>'SEF-3 p 4 Bands'!AF260</f>
        <v>5536607.5636148602</v>
      </c>
      <c r="P296" s="518">
        <f>O296</f>
        <v>5536607.5636148602</v>
      </c>
      <c r="Q296" s="515"/>
      <c r="R296" s="556">
        <f>'SEF-3 p 4 Bands'!P260</f>
        <v>0</v>
      </c>
      <c r="S296" s="518">
        <f>R296</f>
        <v>0</v>
      </c>
      <c r="T296" s="556">
        <f t="shared" ref="T296:U307" si="221">O296+R296</f>
        <v>5536607.5636148602</v>
      </c>
      <c r="U296" s="549">
        <f t="shared" si="221"/>
        <v>5536607.5636148602</v>
      </c>
      <c r="V296" s="556">
        <f>'SEF-3 p 5 Interest'!N438+'SEF-3 p 5 Interest'!N439</f>
        <v>121470.8</v>
      </c>
      <c r="W296" s="518">
        <f>V296</f>
        <v>121470.8</v>
      </c>
      <c r="X296" s="556">
        <f t="shared" ref="X296:X307" si="222">R296+V296</f>
        <v>121470.8</v>
      </c>
      <c r="Y296" s="535">
        <f>X296</f>
        <v>121470.8</v>
      </c>
      <c r="Z296" s="543"/>
      <c r="AA296" s="147"/>
      <c r="AB296" s="479"/>
      <c r="AC296" s="142"/>
      <c r="AE296" s="137"/>
    </row>
    <row r="297" spans="1:16384" s="46" customFormat="1" ht="13.5" customHeight="1" x14ac:dyDescent="0.2">
      <c r="A297" s="141">
        <v>20</v>
      </c>
      <c r="B297" s="527">
        <v>44228</v>
      </c>
      <c r="C297" s="540"/>
      <c r="D297" s="537">
        <v>72761314.339999989</v>
      </c>
      <c r="E297" s="504">
        <f t="shared" ref="E297:E307" si="223">E296+D297</f>
        <v>148597333.33999997</v>
      </c>
      <c r="F297" s="503">
        <v>70656752.734983996</v>
      </c>
      <c r="G297" s="504">
        <f t="shared" ref="G297:G306" si="224">G296+F297</f>
        <v>140954423.46850899</v>
      </c>
      <c r="H297" s="537">
        <f t="shared" ref="H297:I306" si="225">D297-F297</f>
        <v>2104561.6050159931</v>
      </c>
      <c r="I297" s="541">
        <f t="shared" si="225"/>
        <v>7642909.8714909852</v>
      </c>
      <c r="J297" s="537">
        <v>-661.46371245663613</v>
      </c>
      <c r="K297" s="504">
        <f t="shared" ref="K297:K306" si="226">K296+J297</f>
        <v>-2402.1665726099163</v>
      </c>
      <c r="L297" s="537">
        <f t="shared" ref="L297:L305" si="227">H297+J297</f>
        <v>2103900.1413035365</v>
      </c>
      <c r="M297" s="147">
        <f t="shared" ref="M297:M307" si="228">M296+L297</f>
        <v>7640507.7049183901</v>
      </c>
      <c r="N297" s="541"/>
      <c r="O297" s="503">
        <f>'SEF-3 p 4 Bands'!AF261</f>
        <v>2103900.1413035244</v>
      </c>
      <c r="P297" s="504">
        <f t="shared" ref="P297:P307" si="229">P296+O297</f>
        <v>7640507.7049183846</v>
      </c>
      <c r="Q297" s="515"/>
      <c r="R297" s="503">
        <f>'SEF-3 p 4 Bands'!P261</f>
        <v>0</v>
      </c>
      <c r="S297" s="504">
        <f t="shared" ref="S297:S307" si="230">R297+S296</f>
        <v>0</v>
      </c>
      <c r="T297" s="503">
        <f t="shared" si="221"/>
        <v>2103900.1413035244</v>
      </c>
      <c r="U297" s="552">
        <f t="shared" si="221"/>
        <v>7640507.7049183846</v>
      </c>
      <c r="V297" s="503">
        <f>'SEF-3 p 5 Interest'!N440+'SEF-3 p 5 Interest'!N441</f>
        <v>109715.56</v>
      </c>
      <c r="W297" s="504">
        <f t="shared" ref="W297:W307" si="231">W296+V297</f>
        <v>231186.36</v>
      </c>
      <c r="X297" s="503">
        <f t="shared" si="222"/>
        <v>109715.56</v>
      </c>
      <c r="Y297" s="541">
        <f t="shared" ref="Y297:Y302" si="232">X297+Y296</f>
        <v>231186.36</v>
      </c>
      <c r="Z297" s="543"/>
      <c r="AA297" s="147"/>
      <c r="AB297" s="479"/>
      <c r="AC297" s="142"/>
    </row>
    <row r="298" spans="1:16384" s="46" customFormat="1" ht="13.5" customHeight="1" x14ac:dyDescent="0.2">
      <c r="A298" s="141">
        <v>20</v>
      </c>
      <c r="B298" s="527">
        <v>44256</v>
      </c>
      <c r="C298" s="540"/>
      <c r="D298" s="503">
        <v>71284087.680000022</v>
      </c>
      <c r="E298" s="504">
        <f t="shared" si="223"/>
        <v>219881421.01999998</v>
      </c>
      <c r="F298" s="147">
        <v>67552631.491176993</v>
      </c>
      <c r="G298" s="504">
        <f t="shared" si="224"/>
        <v>208507054.95968598</v>
      </c>
      <c r="H298" s="479">
        <f>D298-F298</f>
        <v>3731456.1888230294</v>
      </c>
      <c r="I298" s="147">
        <f t="shared" si="225"/>
        <v>11374366.060314</v>
      </c>
      <c r="J298" s="503">
        <v>-1172.7966801468283</v>
      </c>
      <c r="K298" s="147">
        <f t="shared" si="226"/>
        <v>-3574.9632527567446</v>
      </c>
      <c r="L298" s="503">
        <f>H298+J298</f>
        <v>3730283.3921428826</v>
      </c>
      <c r="M298" s="147">
        <f t="shared" si="228"/>
        <v>11370791.097061273</v>
      </c>
      <c r="N298" s="147"/>
      <c r="O298" s="503">
        <f>'SEF-3 p 4 Bands'!AF262</f>
        <v>3730283.3921428919</v>
      </c>
      <c r="P298" s="147">
        <f t="shared" si="229"/>
        <v>11370791.097061276</v>
      </c>
      <c r="Q298" s="515"/>
      <c r="R298" s="503">
        <f>'SEF-3 p 4 Bands'!P262</f>
        <v>0</v>
      </c>
      <c r="S298" s="147">
        <f t="shared" si="230"/>
        <v>0</v>
      </c>
      <c r="T298" s="503">
        <f t="shared" si="221"/>
        <v>3730283.3921428919</v>
      </c>
      <c r="U298" s="553">
        <f t="shared" si="221"/>
        <v>11370791.097061276</v>
      </c>
      <c r="V298" s="503">
        <f>'SEF-3 p 5 Interest'!N442+'SEF-3 p 5 Interest'!N443</f>
        <v>121470.8</v>
      </c>
      <c r="W298" s="147">
        <f t="shared" si="231"/>
        <v>352657.16</v>
      </c>
      <c r="X298" s="503">
        <f t="shared" si="222"/>
        <v>121470.8</v>
      </c>
      <c r="Y298" s="504">
        <f t="shared" si="232"/>
        <v>352657.16</v>
      </c>
      <c r="Z298" s="543"/>
      <c r="AA298" s="147"/>
      <c r="AB298" s="479"/>
      <c r="AC298" s="142"/>
    </row>
    <row r="299" spans="1:16384" s="46" customFormat="1" ht="13.5" customHeight="1" x14ac:dyDescent="0.2">
      <c r="A299" s="141">
        <v>20</v>
      </c>
      <c r="B299" s="527">
        <v>44287</v>
      </c>
      <c r="C299" s="540"/>
      <c r="D299" s="503">
        <v>54378822</v>
      </c>
      <c r="E299" s="504">
        <f t="shared" si="223"/>
        <v>274260243.01999998</v>
      </c>
      <c r="F299" s="147">
        <v>55457975.178070001</v>
      </c>
      <c r="G299" s="504">
        <f t="shared" si="224"/>
        <v>263965030.13775599</v>
      </c>
      <c r="H299" s="537">
        <f t="shared" si="225"/>
        <v>-1079153.1780700013</v>
      </c>
      <c r="I299" s="541">
        <f t="shared" si="225"/>
        <v>10295212.882243991</v>
      </c>
      <c r="J299" s="537">
        <v>339.17784386733547</v>
      </c>
      <c r="K299" s="504">
        <f t="shared" si="226"/>
        <v>-3235.7854088894092</v>
      </c>
      <c r="L299" s="537">
        <f t="shared" si="227"/>
        <v>-1078814.000226134</v>
      </c>
      <c r="M299" s="147">
        <f t="shared" si="228"/>
        <v>10291977.096835138</v>
      </c>
      <c r="N299" s="479"/>
      <c r="O299" s="503">
        <f>'SEF-3 p 4 Bands'!AF263</f>
        <v>-1078814.00022614</v>
      </c>
      <c r="P299" s="504">
        <f t="shared" si="229"/>
        <v>10291977.096835136</v>
      </c>
      <c r="Q299" s="515"/>
      <c r="R299" s="503">
        <f>'SEF-3 p 4 Bands'!P263</f>
        <v>0</v>
      </c>
      <c r="S299" s="504">
        <f t="shared" si="230"/>
        <v>0</v>
      </c>
      <c r="T299" s="503">
        <f t="shared" si="221"/>
        <v>-1078814.00022614</v>
      </c>
      <c r="U299" s="552">
        <f t="shared" si="221"/>
        <v>10291977.096835136</v>
      </c>
      <c r="V299" s="503">
        <f>'SEF-3 p 5 Interest'!N444+'SEF-3 p 5 Interest'!N445</f>
        <v>117552.39</v>
      </c>
      <c r="W299" s="504">
        <f t="shared" si="231"/>
        <v>470209.55</v>
      </c>
      <c r="X299" s="503">
        <f t="shared" si="222"/>
        <v>117552.39</v>
      </c>
      <c r="Y299" s="541">
        <f t="shared" si="232"/>
        <v>470209.55</v>
      </c>
      <c r="Z299" s="543"/>
      <c r="AA299" s="147"/>
      <c r="AB299" s="479"/>
      <c r="AC299" s="142"/>
    </row>
    <row r="300" spans="1:16384" s="46" customFormat="1" ht="13.5" customHeight="1" x14ac:dyDescent="0.2">
      <c r="A300" s="141">
        <v>20</v>
      </c>
      <c r="B300" s="527">
        <v>44317</v>
      </c>
      <c r="C300" s="540"/>
      <c r="D300" s="503">
        <v>55481396.600000001</v>
      </c>
      <c r="E300" s="504">
        <f t="shared" si="223"/>
        <v>329741639.62</v>
      </c>
      <c r="F300" s="503">
        <v>48615122.417084813</v>
      </c>
      <c r="G300" s="504">
        <f t="shared" si="224"/>
        <v>312580152.5548408</v>
      </c>
      <c r="H300" s="503">
        <f t="shared" si="225"/>
        <v>6866274.1829151884</v>
      </c>
      <c r="I300" s="504">
        <f t="shared" si="225"/>
        <v>17161487.065159202</v>
      </c>
      <c r="J300" s="503">
        <v>-2158.0699756899849</v>
      </c>
      <c r="K300" s="504">
        <f t="shared" si="226"/>
        <v>-5393.855384579394</v>
      </c>
      <c r="L300" s="503">
        <f t="shared" si="227"/>
        <v>6864116.1129394984</v>
      </c>
      <c r="M300" s="147">
        <f t="shared" si="228"/>
        <v>17156093.209774636</v>
      </c>
      <c r="N300" s="147"/>
      <c r="O300" s="503">
        <f>'SEF-3 p 4 Bands'!AF264</f>
        <v>6786069.5080521852</v>
      </c>
      <c r="P300" s="504">
        <f t="shared" si="229"/>
        <v>17078046.604887322</v>
      </c>
      <c r="Q300" s="515"/>
      <c r="R300" s="503">
        <f>'SEF-3 p 4 Bands'!P264</f>
        <v>78046.604887321591</v>
      </c>
      <c r="S300" s="504">
        <f t="shared" si="230"/>
        <v>78046.604887321591</v>
      </c>
      <c r="T300" s="503">
        <f t="shared" si="221"/>
        <v>6864116.1129395068</v>
      </c>
      <c r="U300" s="552">
        <f t="shared" si="221"/>
        <v>17156093.209774643</v>
      </c>
      <c r="V300" s="503">
        <f>'SEF-3 p 5 Interest'!N446+'SEF-3 p 5 Interest'!N447</f>
        <v>121477.75</v>
      </c>
      <c r="W300" s="504">
        <f t="shared" si="231"/>
        <v>591687.30000000005</v>
      </c>
      <c r="X300" s="503">
        <f t="shared" si="222"/>
        <v>199524.35488732159</v>
      </c>
      <c r="Y300" s="541">
        <f t="shared" si="232"/>
        <v>669733.90488732164</v>
      </c>
      <c r="Z300" s="543"/>
      <c r="AA300" s="147"/>
      <c r="AB300" s="479"/>
      <c r="AC300" s="142"/>
    </row>
    <row r="301" spans="1:16384" s="46" customFormat="1" ht="12.75" customHeight="1" x14ac:dyDescent="0.2">
      <c r="A301" s="141">
        <v>20</v>
      </c>
      <c r="B301" s="527">
        <v>44348</v>
      </c>
      <c r="C301" s="135"/>
      <c r="D301" s="537">
        <v>69036897</v>
      </c>
      <c r="E301" s="504">
        <f>E300+D301</f>
        <v>398778536.62</v>
      </c>
      <c r="F301" s="503">
        <v>55689066.571189269</v>
      </c>
      <c r="G301" s="504">
        <f t="shared" si="224"/>
        <v>368269219.12603009</v>
      </c>
      <c r="H301" s="503">
        <f t="shared" si="225"/>
        <v>13347830.428810731</v>
      </c>
      <c r="I301" s="504">
        <f t="shared" si="225"/>
        <v>30509317.493969917</v>
      </c>
      <c r="J301" s="503">
        <v>-4195.2231037747115</v>
      </c>
      <c r="K301" s="504">
        <f t="shared" si="226"/>
        <v>-9589.0784883541055</v>
      </c>
      <c r="L301" s="503">
        <f t="shared" si="227"/>
        <v>13343635.205706956</v>
      </c>
      <c r="M301" s="147">
        <f t="shared" si="228"/>
        <v>30499728.41548159</v>
      </c>
      <c r="N301" s="147"/>
      <c r="O301" s="503">
        <f>'SEF-3 p 4 Bands'!AF265</f>
        <v>6671817.602853477</v>
      </c>
      <c r="P301" s="504">
        <f t="shared" si="229"/>
        <v>23749864.207740799</v>
      </c>
      <c r="Q301" s="515"/>
      <c r="R301" s="503">
        <f>'SEF-3 p 4 Bands'!P265</f>
        <v>6671817.602853477</v>
      </c>
      <c r="S301" s="504">
        <f t="shared" si="230"/>
        <v>6749864.2077407986</v>
      </c>
      <c r="T301" s="503">
        <f t="shared" si="221"/>
        <v>13343635.205706954</v>
      </c>
      <c r="U301" s="552">
        <f t="shared" si="221"/>
        <v>30499728.415481597</v>
      </c>
      <c r="V301" s="503">
        <f>'SEF-3 p 5 Interest'!N448+'SEF-3 p 5 Interest'!N449</f>
        <v>118354.94</v>
      </c>
      <c r="W301" s="504">
        <f>W300+V301</f>
        <v>710042.24</v>
      </c>
      <c r="X301" s="503">
        <f t="shared" si="222"/>
        <v>6790172.5428534774</v>
      </c>
      <c r="Y301" s="541">
        <f t="shared" si="232"/>
        <v>7459906.4477407988</v>
      </c>
      <c r="Z301" s="543"/>
      <c r="AA301" s="147"/>
      <c r="AB301" s="479"/>
      <c r="AC301" s="142"/>
    </row>
    <row r="302" spans="1:16384" s="46" customFormat="1" ht="12.75" customHeight="1" x14ac:dyDescent="0.2">
      <c r="A302" s="141">
        <v>20</v>
      </c>
      <c r="B302" s="527">
        <v>44378</v>
      </c>
      <c r="C302" s="540"/>
      <c r="D302" s="537">
        <v>81653742.599999994</v>
      </c>
      <c r="E302" s="504">
        <f t="shared" si="223"/>
        <v>480432279.22000003</v>
      </c>
      <c r="F302" s="503">
        <v>57986855.571651995</v>
      </c>
      <c r="G302" s="504">
        <f t="shared" si="224"/>
        <v>426256074.69768208</v>
      </c>
      <c r="H302" s="503">
        <f t="shared" si="225"/>
        <v>23666887.028347999</v>
      </c>
      <c r="I302" s="504">
        <f t="shared" si="225"/>
        <v>54176204.522317946</v>
      </c>
      <c r="J302" s="503">
        <v>-8860.4091656729579</v>
      </c>
      <c r="K302" s="504">
        <f t="shared" si="226"/>
        <v>-18449.487654027063</v>
      </c>
      <c r="L302" s="503">
        <f t="shared" si="227"/>
        <v>23658026.619182326</v>
      </c>
      <c r="M302" s="147">
        <f t="shared" si="228"/>
        <v>54157755.034663916</v>
      </c>
      <c r="N302" s="147"/>
      <c r="O302" s="34">
        <f>'SEF-3 p 4 Bands'!AF266</f>
        <v>6165911.2957255989</v>
      </c>
      <c r="P302" s="504">
        <f t="shared" si="229"/>
        <v>29915775.503466398</v>
      </c>
      <c r="Q302" s="515"/>
      <c r="R302" s="34">
        <f>'SEF-3 p 4 Bands'!P266</f>
        <v>17492115.32345672</v>
      </c>
      <c r="S302" s="504">
        <f t="shared" si="230"/>
        <v>24241979.531197518</v>
      </c>
      <c r="T302" s="503">
        <f t="shared" si="221"/>
        <v>23658026.619182318</v>
      </c>
      <c r="U302" s="552">
        <f t="shared" si="221"/>
        <v>54157755.034663916</v>
      </c>
      <c r="V302" s="34">
        <f>'SEF-3 p 5 Interest'!N450+'SEF-3 p 5 Interest'!N451</f>
        <v>141659.80000000002</v>
      </c>
      <c r="W302" s="504">
        <f t="shared" si="231"/>
        <v>851702.04</v>
      </c>
      <c r="X302" s="503">
        <f t="shared" si="222"/>
        <v>17633775.12345672</v>
      </c>
      <c r="Y302" s="541">
        <f t="shared" si="232"/>
        <v>25093681.571197517</v>
      </c>
      <c r="Z302" s="543"/>
      <c r="AA302" s="147"/>
      <c r="AB302" s="479"/>
      <c r="AC302" s="142"/>
    </row>
    <row r="303" spans="1:16384" s="46" customFormat="1" ht="12.75" customHeight="1" x14ac:dyDescent="0.2">
      <c r="A303" s="141">
        <v>20</v>
      </c>
      <c r="B303" s="527">
        <v>44409</v>
      </c>
      <c r="C303" s="540"/>
      <c r="D303" s="537">
        <v>62042873.300000004</v>
      </c>
      <c r="E303" s="504">
        <f t="shared" si="223"/>
        <v>542475152.51999998</v>
      </c>
      <c r="F303" s="503">
        <v>59871348.640732996</v>
      </c>
      <c r="G303" s="504">
        <f t="shared" si="224"/>
        <v>486127423.33841509</v>
      </c>
      <c r="H303" s="537">
        <f t="shared" si="225"/>
        <v>2171524.6592670083</v>
      </c>
      <c r="I303" s="541">
        <f t="shared" si="225"/>
        <v>56347729.181584895</v>
      </c>
      <c r="J303" s="537">
        <v>-812.97540193656459</v>
      </c>
      <c r="K303" s="504">
        <f t="shared" si="226"/>
        <v>-19262.463055963628</v>
      </c>
      <c r="L303" s="537">
        <f t="shared" si="227"/>
        <v>2170711.6838650717</v>
      </c>
      <c r="M303" s="147">
        <f t="shared" si="228"/>
        <v>56328466.718528986</v>
      </c>
      <c r="N303" s="479"/>
      <c r="O303" s="503">
        <f>'SEF-3 p 4 Bands'!AF267</f>
        <v>217071.16838650405</v>
      </c>
      <c r="P303" s="504">
        <f t="shared" si="229"/>
        <v>30132846.671852902</v>
      </c>
      <c r="Q303" s="515"/>
      <c r="R303" s="503">
        <f>'SEF-3 p 4 Bands'!P267</f>
        <v>1953640.5154785663</v>
      </c>
      <c r="S303" s="504">
        <f t="shared" si="230"/>
        <v>26195620.046676084</v>
      </c>
      <c r="T303" s="503">
        <f t="shared" si="221"/>
        <v>2170711.6838650703</v>
      </c>
      <c r="U303" s="552">
        <f t="shared" si="221"/>
        <v>56328466.718528986</v>
      </c>
      <c r="V303" s="503">
        <f>'SEF-3 p 5 Interest'!N452+'SEF-3 p 5 Interest'!N453</f>
        <v>188559.27</v>
      </c>
      <c r="W303" s="504">
        <f t="shared" si="231"/>
        <v>1040261.31</v>
      </c>
      <c r="X303" s="503">
        <f t="shared" si="222"/>
        <v>2142199.7854785663</v>
      </c>
      <c r="Y303" s="541">
        <f>X303+Y302</f>
        <v>27235881.356676083</v>
      </c>
      <c r="Z303" s="543"/>
      <c r="AA303" s="147"/>
      <c r="AB303" s="479"/>
      <c r="AC303" s="142"/>
    </row>
    <row r="304" spans="1:16384" s="46" customFormat="1" ht="12.75" customHeight="1" x14ac:dyDescent="0.2">
      <c r="A304" s="141">
        <v>20</v>
      </c>
      <c r="B304" s="527">
        <v>44440</v>
      </c>
      <c r="C304" s="540"/>
      <c r="D304" s="537">
        <v>47613269</v>
      </c>
      <c r="E304" s="504">
        <f t="shared" si="223"/>
        <v>590088421.51999998</v>
      </c>
      <c r="F304" s="503">
        <v>54204222.459764995</v>
      </c>
      <c r="G304" s="504">
        <f t="shared" si="224"/>
        <v>540331645.7981801</v>
      </c>
      <c r="H304" s="537">
        <f>D304-F304</f>
        <v>-6590953.4597649947</v>
      </c>
      <c r="I304" s="541">
        <f t="shared" si="225"/>
        <v>49756775.721819878</v>
      </c>
      <c r="J304" s="537">
        <v>2467.521156267263</v>
      </c>
      <c r="K304" s="504">
        <f t="shared" si="226"/>
        <v>-16794.941899696365</v>
      </c>
      <c r="L304" s="537">
        <f>H304+J304</f>
        <v>-6588485.9386087274</v>
      </c>
      <c r="M304" s="147">
        <f t="shared" si="228"/>
        <v>49739980.779920258</v>
      </c>
      <c r="N304" s="479"/>
      <c r="O304" s="503">
        <f>'SEF-3 p 4 Bands'!AF268</f>
        <v>-658848.59386087954</v>
      </c>
      <c r="P304" s="504">
        <f t="shared" si="229"/>
        <v>29473998.077992022</v>
      </c>
      <c r="Q304" s="515"/>
      <c r="R304" s="503">
        <f>'SEF-3 p 4 Bands'!P268</f>
        <v>-5929637.3447478563</v>
      </c>
      <c r="S304" s="504">
        <f t="shared" si="230"/>
        <v>20265982.701928228</v>
      </c>
      <c r="T304" s="503">
        <f t="shared" si="221"/>
        <v>-6588485.9386087358</v>
      </c>
      <c r="U304" s="552">
        <f t="shared" si="221"/>
        <v>49739980.77992025</v>
      </c>
      <c r="V304" s="503">
        <f>'SEF-3 p 5 Interest'!N454+'SEF-3 p 5 Interest'!N455</f>
        <v>186999.02000000002</v>
      </c>
      <c r="W304" s="504">
        <f>W303+V304</f>
        <v>1227260.33</v>
      </c>
      <c r="X304" s="503">
        <f t="shared" si="222"/>
        <v>-5742638.3247478567</v>
      </c>
      <c r="Y304" s="541">
        <f>X304+Y303</f>
        <v>21493243.031928226</v>
      </c>
      <c r="Z304" s="543"/>
      <c r="AA304" s="147"/>
      <c r="AB304" s="479"/>
      <c r="AC304" s="142"/>
    </row>
    <row r="305" spans="1:31" s="46" customFormat="1" ht="12.75" customHeight="1" x14ac:dyDescent="0.2">
      <c r="A305" s="141">
        <v>20</v>
      </c>
      <c r="B305" s="527">
        <v>44470</v>
      </c>
      <c r="C305" s="540"/>
      <c r="D305" s="537">
        <v>67819542.599999994</v>
      </c>
      <c r="E305" s="504">
        <f>E304+D305</f>
        <v>657907964.12</v>
      </c>
      <c r="F305" s="503">
        <v>64061949.840825997</v>
      </c>
      <c r="G305" s="504">
        <f t="shared" si="224"/>
        <v>604393595.63900614</v>
      </c>
      <c r="H305" s="537">
        <f>D305-F305</f>
        <v>3757592.7591739967</v>
      </c>
      <c r="I305" s="541">
        <f t="shared" si="225"/>
        <v>53514368.480993867</v>
      </c>
      <c r="J305" s="503">
        <v>-1406.7675771797076</v>
      </c>
      <c r="K305" s="504">
        <f t="shared" si="226"/>
        <v>-18201.709476876073</v>
      </c>
      <c r="L305" s="537">
        <f t="shared" si="227"/>
        <v>3756185.991596817</v>
      </c>
      <c r="M305" s="147">
        <f t="shared" si="228"/>
        <v>53496166.771517076</v>
      </c>
      <c r="N305" s="479"/>
      <c r="O305" s="503">
        <f>'SEF-3 p 4 Bands'!AF269</f>
        <v>375618.59915968776</v>
      </c>
      <c r="P305" s="504">
        <f t="shared" si="229"/>
        <v>29849616.67715171</v>
      </c>
      <c r="Q305" s="515"/>
      <c r="R305" s="503">
        <f>'SEF-3 p 4 Bands'!P269</f>
        <v>3380567.3924371302</v>
      </c>
      <c r="S305" s="504">
        <f t="shared" si="230"/>
        <v>23646550.094365358</v>
      </c>
      <c r="T305" s="503">
        <f t="shared" si="221"/>
        <v>3756185.991596818</v>
      </c>
      <c r="U305" s="552">
        <f t="shared" si="221"/>
        <v>53496166.771517068</v>
      </c>
      <c r="V305" s="503">
        <f>'SEF-3 p 5 Interest'!N456+'SEF-3 p 5 Interest'!N457</f>
        <v>177711.47999999998</v>
      </c>
      <c r="W305" s="504">
        <f t="shared" si="231"/>
        <v>1404971.81</v>
      </c>
      <c r="X305" s="503">
        <f t="shared" si="222"/>
        <v>3558278.8724371302</v>
      </c>
      <c r="Y305" s="541">
        <f>X305+Y304</f>
        <v>25051521.904365357</v>
      </c>
      <c r="Z305" s="543"/>
      <c r="AA305" s="147"/>
      <c r="AB305" s="479"/>
      <c r="AC305" s="142"/>
    </row>
    <row r="306" spans="1:31" s="46" customFormat="1" ht="12.75" customHeight="1" x14ac:dyDescent="0.2">
      <c r="A306" s="141">
        <v>20</v>
      </c>
      <c r="B306" s="527">
        <v>44501</v>
      </c>
      <c r="C306" s="540"/>
      <c r="D306" s="537">
        <v>70293164.450000018</v>
      </c>
      <c r="E306" s="504">
        <f t="shared" si="223"/>
        <v>728201128.57000005</v>
      </c>
      <c r="F306" s="503">
        <v>68579744.455393568</v>
      </c>
      <c r="G306" s="504">
        <f t="shared" si="224"/>
        <v>672973340.09439969</v>
      </c>
      <c r="H306" s="537">
        <f>D306-F306</f>
        <v>1713419.9946064502</v>
      </c>
      <c r="I306" s="504">
        <f t="shared" si="225"/>
        <v>55227788.475600362</v>
      </c>
      <c r="J306" s="503">
        <v>-641.4701775808353</v>
      </c>
      <c r="K306" s="504">
        <f t="shared" si="226"/>
        <v>-18843.179654456908</v>
      </c>
      <c r="L306" s="537">
        <f>H306+J306</f>
        <v>1712778.5244288694</v>
      </c>
      <c r="M306" s="147">
        <f t="shared" si="228"/>
        <v>55208945.295945942</v>
      </c>
      <c r="N306" s="479"/>
      <c r="O306" s="503">
        <f>'SEF-3 p 4 Bands'!AF270</f>
        <v>171277.85244289041</v>
      </c>
      <c r="P306" s="504">
        <f t="shared" si="229"/>
        <v>30020894.5295946</v>
      </c>
      <c r="Q306" s="515"/>
      <c r="R306" s="503">
        <f>'SEF-3 p 4 Bands'!P270</f>
        <v>1541500.6719859838</v>
      </c>
      <c r="S306" s="504">
        <f t="shared" si="230"/>
        <v>25188050.766351342</v>
      </c>
      <c r="T306" s="503">
        <f t="shared" si="221"/>
        <v>1712778.5244288743</v>
      </c>
      <c r="U306" s="552">
        <f t="shared" si="221"/>
        <v>55208945.295945942</v>
      </c>
      <c r="V306" s="503">
        <f>'SEF-3 p 5 Interest'!N458+'SEF-3 p 5 Interest'!N459</f>
        <v>180855.09</v>
      </c>
      <c r="W306" s="504">
        <f t="shared" si="231"/>
        <v>1585826.9000000001</v>
      </c>
      <c r="X306" s="503">
        <f t="shared" si="222"/>
        <v>1722355.7619859839</v>
      </c>
      <c r="Y306" s="541">
        <f>X306+Y305</f>
        <v>26773877.666351341</v>
      </c>
      <c r="Z306" s="543"/>
      <c r="AA306" s="147"/>
      <c r="AB306" s="479"/>
      <c r="AC306" s="142"/>
    </row>
    <row r="307" spans="1:31" s="46" customFormat="1" ht="12.75" customHeight="1" x14ac:dyDescent="0.2">
      <c r="A307" s="141">
        <v>20</v>
      </c>
      <c r="B307" s="527">
        <v>44531</v>
      </c>
      <c r="C307" s="540"/>
      <c r="D307" s="537">
        <v>96995754.599999994</v>
      </c>
      <c r="E307" s="504">
        <f t="shared" si="223"/>
        <v>825196883.17000008</v>
      </c>
      <c r="F307" s="503">
        <v>84197668.749439374</v>
      </c>
      <c r="G307" s="504">
        <f>G306+F307</f>
        <v>757171008.84383905</v>
      </c>
      <c r="H307" s="537">
        <f>D307-F307</f>
        <v>12798085.85056062</v>
      </c>
      <c r="I307" s="541">
        <f>E307-G307</f>
        <v>68025874.326161027</v>
      </c>
      <c r="J307" s="503">
        <v>-4791.3473807331175</v>
      </c>
      <c r="K307" s="504">
        <f>K306+J307</f>
        <v>-23634.527035190025</v>
      </c>
      <c r="L307" s="537">
        <f>H307+J307</f>
        <v>12793294.503179887</v>
      </c>
      <c r="M307" s="147">
        <f t="shared" si="228"/>
        <v>68002239.799125835</v>
      </c>
      <c r="N307" s="479"/>
      <c r="O307" s="503">
        <f>'SEF-3 p 4 Bands'!AF271</f>
        <v>1279329.4503179789</v>
      </c>
      <c r="P307" s="504">
        <f t="shared" si="229"/>
        <v>31300223.979912579</v>
      </c>
      <c r="Q307" s="515"/>
      <c r="R307" s="503">
        <f>'SEF-3 p 4 Bands'!P271</f>
        <v>11513965.052861914</v>
      </c>
      <c r="S307" s="504">
        <f t="shared" si="230"/>
        <v>36702015.819213256</v>
      </c>
      <c r="T307" s="503">
        <f t="shared" si="221"/>
        <v>12793294.503179893</v>
      </c>
      <c r="U307" s="552">
        <f t="shared" si="221"/>
        <v>68002239.799125835</v>
      </c>
      <c r="V307" s="503">
        <f>'SEF-3 p 5 Interest'!N461+'SEF-3 p 5 Interest'!N462</f>
        <v>70551.14</v>
      </c>
      <c r="W307" s="504">
        <f t="shared" si="231"/>
        <v>1656378.04</v>
      </c>
      <c r="X307" s="503">
        <f t="shared" si="222"/>
        <v>11584516.192861915</v>
      </c>
      <c r="Y307" s="541">
        <f>X307+Y306</f>
        <v>38358393.859213255</v>
      </c>
      <c r="Z307" s="543"/>
      <c r="AA307" s="147"/>
      <c r="AB307" s="479"/>
      <c r="AC307" s="142"/>
    </row>
    <row r="308" spans="1:31" s="46" customFormat="1" ht="10.5" customHeight="1" x14ac:dyDescent="0.2">
      <c r="A308" s="141"/>
      <c r="B308" s="527"/>
      <c r="C308" s="540"/>
      <c r="D308" s="536"/>
      <c r="E308" s="539"/>
      <c r="F308" s="539"/>
      <c r="G308" s="539"/>
      <c r="H308" s="536"/>
      <c r="I308" s="536"/>
      <c r="J308" s="539"/>
      <c r="K308" s="539"/>
      <c r="L308" s="536"/>
      <c r="M308" s="539"/>
      <c r="N308" s="536"/>
      <c r="O308" s="539"/>
      <c r="P308" s="539"/>
      <c r="Q308" s="560"/>
      <c r="R308" s="539"/>
      <c r="S308" s="539"/>
      <c r="T308" s="539"/>
      <c r="U308" s="561"/>
      <c r="V308" s="536"/>
      <c r="W308" s="539"/>
      <c r="X308" s="539"/>
      <c r="Y308" s="536"/>
      <c r="Z308" s="543"/>
      <c r="AA308" s="147"/>
      <c r="AB308" s="479"/>
      <c r="AC308" s="142"/>
    </row>
    <row r="309" spans="1:31" s="46" customFormat="1" ht="12.75" customHeight="1" x14ac:dyDescent="0.2">
      <c r="A309" s="141">
        <v>21</v>
      </c>
      <c r="B309" s="527">
        <v>44562</v>
      </c>
      <c r="C309" s="540"/>
      <c r="D309" s="534">
        <v>87335143.599999994</v>
      </c>
      <c r="E309" s="518">
        <f>D309</f>
        <v>87335143.599999994</v>
      </c>
      <c r="F309" s="556">
        <v>86428752.554588974</v>
      </c>
      <c r="G309" s="518">
        <f>F309</f>
        <v>86428752.554588974</v>
      </c>
      <c r="H309" s="534">
        <f>D309-F309</f>
        <v>906391.04541102052</v>
      </c>
      <c r="I309" s="535">
        <f>E309-G309</f>
        <v>906391.04541102052</v>
      </c>
      <c r="J309" s="534">
        <v>-339.33467958099209</v>
      </c>
      <c r="K309" s="518">
        <f>J309</f>
        <v>-339.33467958099209</v>
      </c>
      <c r="L309" s="534">
        <f>H309+J309</f>
        <v>906051.71073143953</v>
      </c>
      <c r="M309" s="539">
        <f>L309</f>
        <v>906051.71073143953</v>
      </c>
      <c r="N309" s="535"/>
      <c r="O309" s="556">
        <f>'SEF-3 p 4 Bands'!AF273</f>
        <v>906051.71073144674</v>
      </c>
      <c r="P309" s="518">
        <f>O309</f>
        <v>906051.71073144674</v>
      </c>
      <c r="Q309" s="515"/>
      <c r="R309" s="556">
        <f>'SEF-3 p 4 Bands'!P273</f>
        <v>0</v>
      </c>
      <c r="S309" s="518">
        <f>R309</f>
        <v>0</v>
      </c>
      <c r="T309" s="556">
        <f t="shared" ref="T309:U320" si="233">O309+R309</f>
        <v>906051.71073144674</v>
      </c>
      <c r="U309" s="549">
        <f t="shared" si="233"/>
        <v>906051.71073144674</v>
      </c>
      <c r="V309" s="556">
        <f>'SEF-3 p 5 Interest'!N463+'SEF-3 p 5 Interest'!N464</f>
        <v>101307.62000000001</v>
      </c>
      <c r="W309" s="518">
        <f>V309</f>
        <v>101307.62000000001</v>
      </c>
      <c r="X309" s="556">
        <f t="shared" ref="X309:X320" si="234">R309+V309</f>
        <v>101307.62000000001</v>
      </c>
      <c r="Y309" s="535">
        <f>X309</f>
        <v>101307.62000000001</v>
      </c>
      <c r="Z309" s="543"/>
      <c r="AA309" s="147"/>
      <c r="AB309" s="479"/>
      <c r="AC309" s="147"/>
      <c r="AD309" s="137"/>
      <c r="AE309" s="137"/>
    </row>
    <row r="310" spans="1:31" s="46" customFormat="1" ht="13.5" customHeight="1" x14ac:dyDescent="0.2">
      <c r="A310" s="141">
        <v>21</v>
      </c>
      <c r="B310" s="527">
        <v>44593</v>
      </c>
      <c r="C310" s="540"/>
      <c r="D310" s="537">
        <v>80758901.870000005</v>
      </c>
      <c r="E310" s="504">
        <f t="shared" ref="E310:E317" si="235">E309+D310</f>
        <v>168094045.47</v>
      </c>
      <c r="F310" s="503">
        <v>73404682.794733286</v>
      </c>
      <c r="G310" s="504">
        <f t="shared" ref="G310:G319" si="236">G309+F310</f>
        <v>159833435.34932226</v>
      </c>
      <c r="H310" s="537">
        <f t="shared" ref="H310:I319" si="237">D310-F310</f>
        <v>7354219.0752667189</v>
      </c>
      <c r="I310" s="541">
        <f t="shared" si="237"/>
        <v>8260610.1206777394</v>
      </c>
      <c r="J310" s="537">
        <v>-2753.2725373981521</v>
      </c>
      <c r="K310" s="504">
        <f t="shared" ref="K310:K319" si="238">K309+J310</f>
        <v>-3092.6072169791441</v>
      </c>
      <c r="L310" s="537">
        <f t="shared" ref="L310" si="239">H310+J310</f>
        <v>7351465.8027293207</v>
      </c>
      <c r="M310" s="147">
        <f t="shared" ref="M310:M320" si="240">M309+L310</f>
        <v>8257517.51346076</v>
      </c>
      <c r="N310" s="541"/>
      <c r="O310" s="503">
        <f>'SEF-3 p 4 Bands'!AF274</f>
        <v>7351465.8027293086</v>
      </c>
      <c r="P310" s="504">
        <f t="shared" ref="P310:P320" si="241">P309+O310</f>
        <v>8257517.5134607553</v>
      </c>
      <c r="Q310" s="515"/>
      <c r="R310" s="503">
        <f>'SEF-3 p 4 Bands'!P274</f>
        <v>0</v>
      </c>
      <c r="S310" s="504">
        <f t="shared" ref="S310:S320" si="242">R310+S309</f>
        <v>0</v>
      </c>
      <c r="T310" s="503">
        <f t="shared" si="233"/>
        <v>7351465.8027293086</v>
      </c>
      <c r="U310" s="552">
        <f t="shared" si="233"/>
        <v>8257517.5134607553</v>
      </c>
      <c r="V310" s="503">
        <f>'SEF-3 p 5 Interest'!N465+'SEF-3 p 5 Interest'!N466</f>
        <v>91503.66</v>
      </c>
      <c r="W310" s="504">
        <f t="shared" ref="W310:W313" si="243">W309+V310</f>
        <v>192811.28000000003</v>
      </c>
      <c r="X310" s="503">
        <f t="shared" si="234"/>
        <v>91503.66</v>
      </c>
      <c r="Y310" s="541">
        <f t="shared" ref="Y310:Y315" si="244">X310+Y309</f>
        <v>192811.28000000003</v>
      </c>
      <c r="Z310" s="543"/>
      <c r="AA310" s="147"/>
      <c r="AB310" s="479"/>
      <c r="AC310" s="147"/>
      <c r="AD310" s="137"/>
    </row>
    <row r="311" spans="1:31" s="46" customFormat="1" ht="13.5" customHeight="1" x14ac:dyDescent="0.2">
      <c r="A311" s="141">
        <v>21</v>
      </c>
      <c r="B311" s="527">
        <v>44621</v>
      </c>
      <c r="C311" s="540"/>
      <c r="D311" s="503">
        <v>71262315.200000003</v>
      </c>
      <c r="E311" s="504">
        <f>E310+D311</f>
        <v>239356360.67000002</v>
      </c>
      <c r="F311" s="147">
        <v>68889910.343984768</v>
      </c>
      <c r="G311" s="504">
        <f t="shared" si="236"/>
        <v>228723345.69330704</v>
      </c>
      <c r="H311" s="479">
        <f>D311-F311</f>
        <v>2372404.8560152352</v>
      </c>
      <c r="I311" s="147">
        <f t="shared" si="237"/>
        <v>10633014.976692975</v>
      </c>
      <c r="J311" s="503">
        <v>-888.18092999514192</v>
      </c>
      <c r="K311" s="147">
        <f t="shared" si="238"/>
        <v>-3980.7881469742861</v>
      </c>
      <c r="L311" s="503">
        <f>H311+J311</f>
        <v>2371516.67508524</v>
      </c>
      <c r="M311" s="147">
        <f t="shared" si="240"/>
        <v>10629034.188546</v>
      </c>
      <c r="N311" s="147"/>
      <c r="O311" s="503">
        <f>'SEF-3 p 4 Bands'!AF275</f>
        <v>2371516.6750852466</v>
      </c>
      <c r="P311" s="147">
        <f t="shared" si="241"/>
        <v>10629034.188546002</v>
      </c>
      <c r="Q311" s="515"/>
      <c r="R311" s="503">
        <f>'SEF-3 p 4 Bands'!P275</f>
        <v>0</v>
      </c>
      <c r="S311" s="147">
        <f t="shared" si="242"/>
        <v>0</v>
      </c>
      <c r="T311" s="503">
        <f t="shared" si="233"/>
        <v>2371516.6750852466</v>
      </c>
      <c r="U311" s="553">
        <f t="shared" si="233"/>
        <v>10629034.188546002</v>
      </c>
      <c r="V311" s="503">
        <f>'SEF-3 p 5 Interest'!N467+'SEF-3 p 5 Interest'!N468</f>
        <v>101307.62000000001</v>
      </c>
      <c r="W311" s="147">
        <f t="shared" si="243"/>
        <v>294118.90000000002</v>
      </c>
      <c r="X311" s="503">
        <f t="shared" si="234"/>
        <v>101307.62000000001</v>
      </c>
      <c r="Y311" s="504">
        <f t="shared" si="244"/>
        <v>294118.90000000002</v>
      </c>
      <c r="Z311" s="543"/>
      <c r="AA311" s="147"/>
      <c r="AB311" s="479"/>
      <c r="AC311" s="147"/>
      <c r="AD311" s="137"/>
    </row>
    <row r="312" spans="1:31" s="46" customFormat="1" ht="13.5" customHeight="1" x14ac:dyDescent="0.2">
      <c r="A312" s="141">
        <v>21</v>
      </c>
      <c r="B312" s="527">
        <v>44652</v>
      </c>
      <c r="C312" s="540"/>
      <c r="D312" s="503">
        <v>78975887.109999999</v>
      </c>
      <c r="E312" s="504">
        <f t="shared" si="235"/>
        <v>318332247.78000003</v>
      </c>
      <c r="F312" s="147">
        <v>68661751.565170005</v>
      </c>
      <c r="G312" s="504">
        <f t="shared" si="236"/>
        <v>297385097.25847703</v>
      </c>
      <c r="H312" s="537">
        <f t="shared" ref="H312:H316" si="245">D312-F312</f>
        <v>10314135.544829994</v>
      </c>
      <c r="I312" s="541">
        <f t="shared" si="237"/>
        <v>20947150.521522999</v>
      </c>
      <c r="J312" s="537">
        <v>-3861.40606527403</v>
      </c>
      <c r="K312" s="504">
        <f t="shared" si="238"/>
        <v>-7842.194212248316</v>
      </c>
      <c r="L312" s="537">
        <f t="shared" ref="L312:L316" si="246">H312+J312</f>
        <v>10310274.13876472</v>
      </c>
      <c r="M312" s="147">
        <f t="shared" si="240"/>
        <v>20939308.327310719</v>
      </c>
      <c r="N312" s="479"/>
      <c r="O312" s="503">
        <f>'SEF-3 p 4 Bands'!AF276</f>
        <v>8340619.9751093537</v>
      </c>
      <c r="P312" s="504">
        <f t="shared" si="241"/>
        <v>18969654.163655356</v>
      </c>
      <c r="Q312" s="515"/>
      <c r="R312" s="503">
        <f>'SEF-3 p 4 Bands'!P276</f>
        <v>1969654.1636553556</v>
      </c>
      <c r="S312" s="504">
        <f t="shared" si="242"/>
        <v>1969654.1636553556</v>
      </c>
      <c r="T312" s="503">
        <f t="shared" si="233"/>
        <v>10310274.138764709</v>
      </c>
      <c r="U312" s="552">
        <f t="shared" si="233"/>
        <v>20939308.327310711</v>
      </c>
      <c r="V312" s="503">
        <f>'SEF-3 p 5 Interest'!N469+'SEF-3 p 5 Interest'!N470</f>
        <v>98215.01</v>
      </c>
      <c r="W312" s="504">
        <f t="shared" si="243"/>
        <v>392333.91000000003</v>
      </c>
      <c r="X312" s="503">
        <f t="shared" si="234"/>
        <v>2067869.1736553556</v>
      </c>
      <c r="Y312" s="541">
        <f t="shared" si="244"/>
        <v>2361988.0736553557</v>
      </c>
      <c r="Z312" s="543"/>
      <c r="AA312" s="147"/>
      <c r="AB312" s="479"/>
      <c r="AC312" s="147"/>
      <c r="AD312" s="137"/>
    </row>
    <row r="313" spans="1:31" s="46" customFormat="1" ht="13.5" customHeight="1" x14ac:dyDescent="0.2">
      <c r="A313" s="141">
        <v>21</v>
      </c>
      <c r="B313" s="527">
        <v>44682</v>
      </c>
      <c r="C313" s="540"/>
      <c r="D313" s="503">
        <v>64428624.600000001</v>
      </c>
      <c r="E313" s="504">
        <f t="shared" si="235"/>
        <v>382760872.38000005</v>
      </c>
      <c r="F313" s="503">
        <v>59705446.394808866</v>
      </c>
      <c r="G313" s="504">
        <f t="shared" si="236"/>
        <v>357090543.65328592</v>
      </c>
      <c r="H313" s="503">
        <f t="shared" si="245"/>
        <v>4723178.2051911354</v>
      </c>
      <c r="I313" s="504">
        <f t="shared" si="237"/>
        <v>25670328.726714134</v>
      </c>
      <c r="J313" s="503">
        <v>-1768.2634564591572</v>
      </c>
      <c r="K313" s="504">
        <f t="shared" si="238"/>
        <v>-9610.4576687074732</v>
      </c>
      <c r="L313" s="503">
        <f>H313+J313</f>
        <v>4721409.9417346762</v>
      </c>
      <c r="M313" s="147">
        <f t="shared" si="240"/>
        <v>25660718.269045394</v>
      </c>
      <c r="N313" s="147"/>
      <c r="O313" s="503">
        <f>'SEF-3 p 4 Bands'!AF277</f>
        <v>2360704.9708673507</v>
      </c>
      <c r="P313" s="504">
        <f t="shared" si="241"/>
        <v>21330359.134522706</v>
      </c>
      <c r="Q313" s="515"/>
      <c r="R313" s="503">
        <f>'SEF-3 p 4 Bands'!P277</f>
        <v>2360704.9708673432</v>
      </c>
      <c r="S313" s="504">
        <f t="shared" si="242"/>
        <v>4330359.1345226988</v>
      </c>
      <c r="T313" s="503">
        <f t="shared" si="233"/>
        <v>4721409.9417346939</v>
      </c>
      <c r="U313" s="552">
        <f t="shared" si="233"/>
        <v>25660718.269045405</v>
      </c>
      <c r="V313" s="503">
        <f>'SEF-3 p 5 Interest'!N471+'SEF-3 p 5 Interest'!N472</f>
        <v>106954.61</v>
      </c>
      <c r="W313" s="504">
        <f t="shared" si="243"/>
        <v>499288.52</v>
      </c>
      <c r="X313" s="503">
        <f t="shared" si="234"/>
        <v>2467659.5808673431</v>
      </c>
      <c r="Y313" s="541">
        <f t="shared" si="244"/>
        <v>4829647.6545226984</v>
      </c>
      <c r="Z313" s="543"/>
      <c r="AA313" s="147"/>
      <c r="AB313" s="479"/>
      <c r="AC313" s="147"/>
      <c r="AD313" s="137"/>
    </row>
    <row r="314" spans="1:31" s="46" customFormat="1" ht="12.75" customHeight="1" x14ac:dyDescent="0.2">
      <c r="A314" s="141">
        <v>21</v>
      </c>
      <c r="B314" s="527">
        <v>44713</v>
      </c>
      <c r="C314" s="135"/>
      <c r="D314" s="537">
        <v>55715652.659999996</v>
      </c>
      <c r="E314" s="504">
        <f t="shared" si="235"/>
        <v>438476525.04000008</v>
      </c>
      <c r="F314" s="503">
        <v>54813356.289424621</v>
      </c>
      <c r="G314" s="504">
        <f t="shared" si="236"/>
        <v>411903899.94271052</v>
      </c>
      <c r="H314" s="503">
        <f t="shared" si="245"/>
        <v>902296.37057537585</v>
      </c>
      <c r="I314" s="504">
        <f t="shared" si="237"/>
        <v>26572625.097289562</v>
      </c>
      <c r="J314" s="503">
        <v>-337.80171521601733</v>
      </c>
      <c r="K314" s="504">
        <f t="shared" si="238"/>
        <v>-9948.2593839234905</v>
      </c>
      <c r="L314" s="503">
        <f t="shared" si="246"/>
        <v>901958.56886015984</v>
      </c>
      <c r="M314" s="147">
        <f t="shared" si="240"/>
        <v>26562676.837905552</v>
      </c>
      <c r="N314" s="147"/>
      <c r="O314" s="503">
        <f>'SEF-3 p 4 Bands'!AF278</f>
        <v>450979.28443007171</v>
      </c>
      <c r="P314" s="504">
        <f t="shared" si="241"/>
        <v>21781338.418952778</v>
      </c>
      <c r="Q314" s="515"/>
      <c r="R314" s="503">
        <f>'SEF-3 p 4 Bands'!P278</f>
        <v>450979.28443007916</v>
      </c>
      <c r="S314" s="504">
        <f t="shared" si="242"/>
        <v>4781338.418952778</v>
      </c>
      <c r="T314" s="503">
        <f t="shared" si="233"/>
        <v>901958.56886015087</v>
      </c>
      <c r="U314" s="552">
        <f t="shared" si="233"/>
        <v>26562676.837905556</v>
      </c>
      <c r="V314" s="503">
        <f>'SEF-3 p 5 Interest'!N473+'SEF-3 p 5 Interest'!N474</f>
        <v>109647.18000000001</v>
      </c>
      <c r="W314" s="504">
        <f>W313+V314</f>
        <v>608935.70000000007</v>
      </c>
      <c r="X314" s="503">
        <f t="shared" si="234"/>
        <v>560626.46443007921</v>
      </c>
      <c r="Y314" s="541">
        <f t="shared" si="244"/>
        <v>5390274.1189527772</v>
      </c>
      <c r="Z314" s="543"/>
      <c r="AA314" s="147"/>
      <c r="AB314" s="479"/>
      <c r="AC314" s="147"/>
      <c r="AD314" s="137"/>
    </row>
    <row r="315" spans="1:31" s="46" customFormat="1" ht="12.75" customHeight="1" x14ac:dyDescent="0.2">
      <c r="A315" s="141">
        <v>21</v>
      </c>
      <c r="B315" s="527">
        <v>44743</v>
      </c>
      <c r="C315" s="540"/>
      <c r="D315" s="537">
        <v>62334764.190000005</v>
      </c>
      <c r="E315" s="504">
        <f t="shared" si="235"/>
        <v>500811289.23000008</v>
      </c>
      <c r="F315" s="503">
        <v>61274500.110172026</v>
      </c>
      <c r="G315" s="504">
        <f t="shared" si="236"/>
        <v>473178400.05288255</v>
      </c>
      <c r="H315" s="503">
        <f t="shared" si="245"/>
        <v>1060264.0798279792</v>
      </c>
      <c r="I315" s="504">
        <f t="shared" si="237"/>
        <v>27632889.177117527</v>
      </c>
      <c r="J315" s="503">
        <v>-396.94166620611213</v>
      </c>
      <c r="K315" s="504">
        <f t="shared" si="238"/>
        <v>-10345.201050129603</v>
      </c>
      <c r="L315" s="503">
        <f t="shared" si="246"/>
        <v>1059867.1381617731</v>
      </c>
      <c r="M315" s="147">
        <f t="shared" si="240"/>
        <v>27622543.976067327</v>
      </c>
      <c r="N315" s="147"/>
      <c r="O315" s="503">
        <f>'SEF-3 p 4 Bands'!AF279</f>
        <v>529933.56908088923</v>
      </c>
      <c r="P315" s="504">
        <f t="shared" si="241"/>
        <v>22311271.988033667</v>
      </c>
      <c r="Q315" s="515"/>
      <c r="R315" s="503">
        <f>'SEF-3 p 4 Bands'!P279</f>
        <v>529933.56908088923</v>
      </c>
      <c r="S315" s="504">
        <f t="shared" si="242"/>
        <v>5311271.9880336672</v>
      </c>
      <c r="T315" s="503">
        <f t="shared" si="233"/>
        <v>1059867.1381617785</v>
      </c>
      <c r="U315" s="552">
        <f t="shared" si="233"/>
        <v>27622543.976067334</v>
      </c>
      <c r="V315" s="34">
        <f>'SEF-3 p 5 Interest'!N475+'SEF-3 p 5 Interest'!N476</f>
        <v>126889.05</v>
      </c>
      <c r="W315" s="504">
        <f t="shared" ref="W315:W316" si="247">W314+V315</f>
        <v>735824.75000000012</v>
      </c>
      <c r="X315" s="503">
        <f t="shared" si="234"/>
        <v>656822.61908088927</v>
      </c>
      <c r="Y315" s="541">
        <f t="shared" si="244"/>
        <v>6047096.7380336663</v>
      </c>
      <c r="Z315" s="543"/>
      <c r="AA315" s="147"/>
      <c r="AB315" s="479"/>
      <c r="AC315" s="147"/>
      <c r="AD315" s="137"/>
    </row>
    <row r="316" spans="1:31" s="46" customFormat="1" ht="12.6" customHeight="1" x14ac:dyDescent="0.2">
      <c r="A316" s="141">
        <v>21</v>
      </c>
      <c r="B316" s="527">
        <v>44774</v>
      </c>
      <c r="C316" s="540"/>
      <c r="D316" s="537">
        <v>64812732.600000001</v>
      </c>
      <c r="E316" s="504">
        <f t="shared" si="235"/>
        <v>565624021.83000004</v>
      </c>
      <c r="F316" s="503">
        <v>63561108.991051756</v>
      </c>
      <c r="G316" s="504">
        <f t="shared" si="236"/>
        <v>536739509.04393429</v>
      </c>
      <c r="H316" s="537">
        <f t="shared" si="245"/>
        <v>1251623.6089482456</v>
      </c>
      <c r="I316" s="541">
        <f t="shared" si="237"/>
        <v>28884512.786065757</v>
      </c>
      <c r="J316" s="537">
        <v>-468.58284671814181</v>
      </c>
      <c r="K316" s="504">
        <f t="shared" si="238"/>
        <v>-10813.783896847744</v>
      </c>
      <c r="L316" s="537">
        <f t="shared" si="246"/>
        <v>1251155.0261015275</v>
      </c>
      <c r="M316" s="147">
        <f t="shared" si="240"/>
        <v>28873699.002168853</v>
      </c>
      <c r="N316" s="479"/>
      <c r="O316" s="503">
        <f>'SEF-3 p 4 Bands'!AF280</f>
        <v>625577.5130507499</v>
      </c>
      <c r="P316" s="504">
        <f t="shared" si="241"/>
        <v>22936849.501084417</v>
      </c>
      <c r="Q316" s="515"/>
      <c r="R316" s="503">
        <f>'SEF-3 p 4 Bands'!P280</f>
        <v>625577.51305075735</v>
      </c>
      <c r="S316" s="504">
        <f t="shared" si="242"/>
        <v>5936849.5010844246</v>
      </c>
      <c r="T316" s="503">
        <f t="shared" si="233"/>
        <v>1251155.0261015072</v>
      </c>
      <c r="U316" s="552">
        <f t="shared" si="233"/>
        <v>28873699.002168842</v>
      </c>
      <c r="V316" s="503">
        <f>'SEF-3 p 5 Interest'!N477+'SEF-3 p 5 Interest'!N478</f>
        <v>128518.76999999999</v>
      </c>
      <c r="W316" s="504">
        <f t="shared" si="247"/>
        <v>864343.52000000014</v>
      </c>
      <c r="X316" s="503">
        <f t="shared" si="234"/>
        <v>754096.28305075737</v>
      </c>
      <c r="Y316" s="541">
        <f>X316+Y315</f>
        <v>6801193.0210844241</v>
      </c>
      <c r="Z316" s="543"/>
      <c r="AA316" s="147"/>
      <c r="AB316" s="479"/>
      <c r="AC316" s="147"/>
      <c r="AD316" s="137"/>
    </row>
    <row r="317" spans="1:31" s="46" customFormat="1" ht="12.6" customHeight="1" x14ac:dyDescent="0.2">
      <c r="A317" s="141">
        <v>21</v>
      </c>
      <c r="B317" s="527">
        <v>44805</v>
      </c>
      <c r="C317" s="540"/>
      <c r="D317" s="537">
        <v>38714938</v>
      </c>
      <c r="E317" s="504">
        <f t="shared" si="235"/>
        <v>604338959.83000004</v>
      </c>
      <c r="F317" s="503">
        <v>55065723.486913994</v>
      </c>
      <c r="G317" s="504">
        <f t="shared" si="236"/>
        <v>591805232.53084826</v>
      </c>
      <c r="H317" s="537">
        <f>D317-F317</f>
        <v>-16350785.486913994</v>
      </c>
      <c r="I317" s="541">
        <f t="shared" si="237"/>
        <v>12533727.299151778</v>
      </c>
      <c r="J317" s="537">
        <v>6121.4070705901831</v>
      </c>
      <c r="K317" s="504">
        <f t="shared" si="238"/>
        <v>-4692.3768262575613</v>
      </c>
      <c r="L317" s="537">
        <f>H317+J317</f>
        <v>-16344664.079843404</v>
      </c>
      <c r="M317" s="147">
        <f t="shared" si="240"/>
        <v>12529034.922325449</v>
      </c>
      <c r="N317" s="479"/>
      <c r="O317" s="503">
        <f>'SEF-3 p 4 Bands'!AF281</f>
        <v>-10407814.57875897</v>
      </c>
      <c r="P317" s="504">
        <f t="shared" si="241"/>
        <v>12529034.922325447</v>
      </c>
      <c r="Q317" s="515"/>
      <c r="R317" s="503">
        <f>'SEF-3 p 4 Bands'!P281</f>
        <v>-5936849.5010844246</v>
      </c>
      <c r="S317" s="504">
        <f t="shared" si="242"/>
        <v>0</v>
      </c>
      <c r="T317" s="503">
        <f t="shared" si="233"/>
        <v>-16344664.079843394</v>
      </c>
      <c r="U317" s="552">
        <f t="shared" si="233"/>
        <v>12529034.922325447</v>
      </c>
      <c r="V317" s="503">
        <f>'SEF-3 p 5 Interest'!N479+'SEF-3 p 5 Interest'!N480</f>
        <v>125578.76</v>
      </c>
      <c r="W317" s="504">
        <f>W316+V317</f>
        <v>989922.28000000014</v>
      </c>
      <c r="X317" s="503">
        <f t="shared" si="234"/>
        <v>-5811270.7410844248</v>
      </c>
      <c r="Y317" s="541">
        <f>X317+Y316</f>
        <v>989922.27999999933</v>
      </c>
      <c r="Z317" s="543"/>
      <c r="AA317" s="147"/>
      <c r="AB317" s="479"/>
      <c r="AC317" s="147"/>
      <c r="AD317" s="137"/>
    </row>
    <row r="318" spans="1:31" s="46" customFormat="1" ht="12.75" customHeight="1" x14ac:dyDescent="0.2">
      <c r="A318" s="141">
        <v>21</v>
      </c>
      <c r="B318" s="527">
        <v>44835</v>
      </c>
      <c r="C318" s="540"/>
      <c r="D318" s="537">
        <v>71308361.599999994</v>
      </c>
      <c r="E318" s="504">
        <f>E317+D318</f>
        <v>675647321.43000007</v>
      </c>
      <c r="F318" s="503">
        <v>59372343.631333672</v>
      </c>
      <c r="G318" s="504">
        <f>G317+F318</f>
        <v>651177576.16218197</v>
      </c>
      <c r="H318" s="537">
        <f>D318-F318</f>
        <v>11936017.968666323</v>
      </c>
      <c r="I318" s="541">
        <f t="shared" si="237"/>
        <v>24469745.267818093</v>
      </c>
      <c r="J318" s="503">
        <v>-4468.606407109648</v>
      </c>
      <c r="K318" s="504">
        <f t="shared" si="238"/>
        <v>-9160.9832333672093</v>
      </c>
      <c r="L318" s="537">
        <f t="shared" ref="L318" si="248">H318+J318</f>
        <v>11931549.362259213</v>
      </c>
      <c r="M318" s="147">
        <f t="shared" si="240"/>
        <v>24460584.284584664</v>
      </c>
      <c r="N318" s="479"/>
      <c r="O318" s="503">
        <f>'SEF-3 p 4 Bands'!AF282</f>
        <v>8201257.2199668884</v>
      </c>
      <c r="P318" s="504">
        <f t="shared" si="241"/>
        <v>20730292.142292336</v>
      </c>
      <c r="Q318" s="515"/>
      <c r="R318" s="503">
        <f>'SEF-3 p 4 Bands'!P282</f>
        <v>3730292.1422923356</v>
      </c>
      <c r="S318" s="504">
        <f t="shared" si="242"/>
        <v>3730292.1422923356</v>
      </c>
      <c r="T318" s="503">
        <f t="shared" si="233"/>
        <v>11931549.362259224</v>
      </c>
      <c r="U318" s="552">
        <f t="shared" si="233"/>
        <v>24460584.284584671</v>
      </c>
      <c r="V318" s="503">
        <f>'SEF-3 p 5 Interest'!N481+'SEF-3 p 5 Interest'!N482</f>
        <v>153554.24000000002</v>
      </c>
      <c r="W318" s="504">
        <f t="shared" ref="W318:W320" si="249">W317+V318</f>
        <v>1143476.5200000003</v>
      </c>
      <c r="X318" s="503">
        <f t="shared" si="234"/>
        <v>3883846.3822923359</v>
      </c>
      <c r="Y318" s="541">
        <f>X318+Y317</f>
        <v>4873768.6622923352</v>
      </c>
      <c r="Z318" s="543"/>
      <c r="AA318" s="147"/>
      <c r="AB318" s="479"/>
      <c r="AC318" s="147"/>
      <c r="AD318" s="137"/>
    </row>
    <row r="319" spans="1:31" s="46" customFormat="1" ht="12.75" customHeight="1" x14ac:dyDescent="0.2">
      <c r="A319" s="141">
        <v>21</v>
      </c>
      <c r="B319" s="527">
        <v>44866</v>
      </c>
      <c r="C319" s="540"/>
      <c r="D319" s="537">
        <v>96396775</v>
      </c>
      <c r="E319" s="504">
        <f t="shared" ref="E319:E320" si="250">E318+D319</f>
        <v>772044096.43000007</v>
      </c>
      <c r="F319" s="503">
        <v>78738975.173134595</v>
      </c>
      <c r="G319" s="504">
        <f t="shared" si="236"/>
        <v>729916551.33531654</v>
      </c>
      <c r="H319" s="537">
        <f>D319-F319</f>
        <v>17657799.826865405</v>
      </c>
      <c r="I319" s="504">
        <f t="shared" si="237"/>
        <v>42127545.094683528</v>
      </c>
      <c r="J319" s="503">
        <v>-6610.7270991802216</v>
      </c>
      <c r="K319" s="504">
        <f t="shared" si="238"/>
        <v>-15771.710332547431</v>
      </c>
      <c r="L319" s="537">
        <f>H319+J319</f>
        <v>17651189.099766225</v>
      </c>
      <c r="M319" s="147">
        <f t="shared" si="240"/>
        <v>42111773.384350888</v>
      </c>
      <c r="N319" s="479"/>
      <c r="O319" s="503">
        <f>'SEF-3 p 4 Bands'!AF283</f>
        <v>7980885.196142748</v>
      </c>
      <c r="P319" s="504">
        <f t="shared" si="241"/>
        <v>28711177.338435084</v>
      </c>
      <c r="Q319" s="515"/>
      <c r="R319" s="503">
        <f>'SEF-3 p 4 Bands'!P283</f>
        <v>9670303.9036234617</v>
      </c>
      <c r="S319" s="504">
        <f t="shared" si="242"/>
        <v>13400596.045915797</v>
      </c>
      <c r="T319" s="503">
        <f t="shared" si="233"/>
        <v>17651189.09976621</v>
      </c>
      <c r="U319" s="552">
        <f t="shared" si="233"/>
        <v>42111773.384350881</v>
      </c>
      <c r="V319" s="503">
        <f>'SEF-3 p 5 Interest'!N483+'SEF-3 p 5 Interest'!N484</f>
        <v>164470.13999999998</v>
      </c>
      <c r="W319" s="504">
        <f t="shared" si="249"/>
        <v>1307946.6600000001</v>
      </c>
      <c r="X319" s="503">
        <f t="shared" si="234"/>
        <v>9834774.0436234623</v>
      </c>
      <c r="Y319" s="541">
        <f>X319+Y318</f>
        <v>14708542.705915798</v>
      </c>
      <c r="Z319" s="543"/>
      <c r="AA319" s="147"/>
      <c r="AB319" s="479"/>
      <c r="AC319" s="147"/>
      <c r="AD319" s="137"/>
    </row>
    <row r="320" spans="1:31" s="46" customFormat="1" ht="12.75" customHeight="1" x14ac:dyDescent="0.2">
      <c r="A320" s="141">
        <v>21</v>
      </c>
      <c r="B320" s="527">
        <v>44896</v>
      </c>
      <c r="C320" s="540"/>
      <c r="D320" s="537">
        <v>152926975.90000001</v>
      </c>
      <c r="E320" s="504">
        <f t="shared" si="250"/>
        <v>924971072.33000004</v>
      </c>
      <c r="F320" s="503">
        <v>84875915.289450154</v>
      </c>
      <c r="G320" s="504">
        <f>G319+F320</f>
        <v>814792466.62476671</v>
      </c>
      <c r="H320" s="537">
        <f>D320-F320</f>
        <v>68051060.610549852</v>
      </c>
      <c r="I320" s="541">
        <f>E320-G320</f>
        <v>110178605.70523334</v>
      </c>
      <c r="J320" s="503">
        <v>-25476.956071376801</v>
      </c>
      <c r="K320" s="504">
        <f>K319+J320</f>
        <v>-41248.666403924231</v>
      </c>
      <c r="L320" s="537">
        <f>H320+J320</f>
        <v>68025583.654478475</v>
      </c>
      <c r="M320" s="147">
        <f t="shared" si="240"/>
        <v>110137357.03882936</v>
      </c>
      <c r="N320" s="479"/>
      <c r="O320" s="503">
        <f>'SEF-3 p 4 Bands'!AF284</f>
        <v>6802558.365447849</v>
      </c>
      <c r="P320" s="504">
        <f t="shared" si="241"/>
        <v>35513735.703882933</v>
      </c>
      <c r="Q320" s="515"/>
      <c r="R320" s="503">
        <f>'SEF-3 p 4 Bands'!P284</f>
        <v>61223025.289030626</v>
      </c>
      <c r="S320" s="504">
        <f t="shared" si="242"/>
        <v>74623621.334946424</v>
      </c>
      <c r="T320" s="503">
        <f t="shared" si="233"/>
        <v>68025583.654478475</v>
      </c>
      <c r="U320" s="552">
        <f t="shared" si="233"/>
        <v>110137357.03882936</v>
      </c>
      <c r="V320" s="503">
        <f>'SEF-3 p 5 Interest'!N485+'SEF-3 p 5 Interest'!N486</f>
        <v>217170.51</v>
      </c>
      <c r="W320" s="504">
        <f t="shared" si="249"/>
        <v>1525117.1700000002</v>
      </c>
      <c r="X320" s="503">
        <f t="shared" si="234"/>
        <v>61440195.799030624</v>
      </c>
      <c r="Y320" s="541">
        <f>X320+Y319</f>
        <v>76148738.504946426</v>
      </c>
      <c r="Z320" s="543"/>
      <c r="AA320" s="147"/>
      <c r="AB320" s="479"/>
      <c r="AC320" s="147"/>
      <c r="AD320" s="137"/>
    </row>
    <row r="321" spans="1:44" s="46" customFormat="1" ht="15" customHeight="1" x14ac:dyDescent="0.2">
      <c r="A321" s="141"/>
      <c r="B321" s="527"/>
      <c r="C321" s="540"/>
      <c r="D321" s="536"/>
      <c r="E321" s="539"/>
      <c r="F321" s="539"/>
      <c r="G321" s="539"/>
      <c r="H321" s="536"/>
      <c r="I321" s="536"/>
      <c r="J321" s="539"/>
      <c r="K321" s="539"/>
      <c r="L321" s="536"/>
      <c r="M321" s="539"/>
      <c r="N321" s="536"/>
      <c r="O321" s="539"/>
      <c r="P321" s="539"/>
      <c r="Q321" s="560"/>
      <c r="R321" s="539"/>
      <c r="S321" s="539"/>
      <c r="T321" s="539"/>
      <c r="U321" s="561"/>
      <c r="V321" s="536"/>
      <c r="W321" s="539"/>
      <c r="X321" s="539"/>
      <c r="Y321" s="536"/>
      <c r="Z321" s="543"/>
      <c r="AA321" s="147"/>
      <c r="AB321" s="479"/>
      <c r="AC321" s="142"/>
    </row>
    <row r="322" spans="1:44" s="142" customFormat="1" ht="15" customHeight="1" x14ac:dyDescent="0.25">
      <c r="A322" s="141">
        <v>20</v>
      </c>
      <c r="B322" s="598" t="s">
        <v>153</v>
      </c>
      <c r="C322" s="599"/>
      <c r="D322" s="600"/>
      <c r="E322" s="147"/>
      <c r="F322" s="147"/>
      <c r="G322" s="147"/>
      <c r="H322" s="147"/>
      <c r="I322" s="147"/>
      <c r="J322" s="147"/>
      <c r="K322" s="147"/>
      <c r="L322" s="147"/>
      <c r="M322" s="147"/>
      <c r="N322" s="147"/>
      <c r="O322" s="147"/>
      <c r="P322" s="147"/>
      <c r="Q322" s="515"/>
      <c r="R322" s="147"/>
      <c r="S322" s="147">
        <f>'SEF-3 p 4 Bands'!M286</f>
        <v>0</v>
      </c>
      <c r="T322" s="147"/>
      <c r="U322" s="553"/>
      <c r="V322" s="147"/>
      <c r="W322" s="147">
        <f>'SEF-3 p 5 Interest'!P487</f>
        <v>0</v>
      </c>
      <c r="X322" s="147"/>
      <c r="Y322" s="147">
        <f>W322+S322</f>
        <v>0</v>
      </c>
      <c r="Z322" s="177"/>
      <c r="AA322" s="147"/>
      <c r="AB322" s="147"/>
    </row>
    <row r="323" spans="1:44" s="142" customFormat="1" ht="15" customHeight="1" x14ac:dyDescent="0.25">
      <c r="A323" s="141"/>
      <c r="B323" s="598" t="s">
        <v>411</v>
      </c>
      <c r="C323" s="599"/>
      <c r="D323" s="600"/>
      <c r="E323" s="147">
        <f>+E292+E307+E320</f>
        <v>22007913468.828094</v>
      </c>
      <c r="F323" s="147"/>
      <c r="G323" s="147"/>
      <c r="H323" s="147"/>
      <c r="I323" s="147"/>
      <c r="J323" s="147"/>
      <c r="K323" s="147"/>
      <c r="L323" s="147"/>
      <c r="M323" s="147"/>
      <c r="N323" s="147"/>
      <c r="O323" s="147"/>
      <c r="P323" s="147"/>
      <c r="Q323" s="515"/>
      <c r="R323" s="147"/>
      <c r="S323" s="147">
        <v>-3547111.21</v>
      </c>
      <c r="T323" s="147"/>
      <c r="U323" s="553"/>
      <c r="V323" s="147"/>
      <c r="W323" s="147"/>
      <c r="X323" s="147"/>
      <c r="Y323" s="147">
        <f>W323+S323</f>
        <v>-3547111.21</v>
      </c>
      <c r="Z323" s="177"/>
      <c r="AA323" s="147"/>
      <c r="AB323" s="147"/>
    </row>
    <row r="324" spans="1:44" s="46" customFormat="1" ht="15" customHeight="1" x14ac:dyDescent="0.2">
      <c r="A324" s="141"/>
      <c r="B324" s="527"/>
      <c r="C324" s="540"/>
      <c r="D324" s="479"/>
      <c r="E324" s="147"/>
      <c r="F324" s="147"/>
      <c r="G324" s="147"/>
      <c r="H324" s="479"/>
      <c r="I324" s="479"/>
      <c r="J324" s="147"/>
      <c r="K324" s="147"/>
      <c r="L324" s="479"/>
      <c r="M324" s="147"/>
      <c r="N324" s="479"/>
      <c r="O324" s="147"/>
      <c r="P324" s="147"/>
      <c r="Q324" s="515"/>
      <c r="R324" s="147"/>
      <c r="S324" s="147"/>
      <c r="T324" s="147"/>
      <c r="U324" s="553"/>
      <c r="V324" s="479"/>
      <c r="W324" s="147"/>
      <c r="X324" s="147"/>
      <c r="Y324" s="479"/>
      <c r="Z324" s="543"/>
      <c r="AA324" s="147"/>
      <c r="AB324" s="479"/>
      <c r="AC324" s="142"/>
    </row>
    <row r="325" spans="1:44" s="46" customFormat="1" ht="12.75" hidden="1" customHeight="1" outlineLevel="1" x14ac:dyDescent="0.25">
      <c r="A325" s="141"/>
      <c r="B325" s="527"/>
      <c r="C325" s="540"/>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44" s="46" customFormat="1" ht="13.5" hidden="1" customHeight="1" outlineLevel="1" x14ac:dyDescent="0.25">
      <c r="A326" s="141">
        <v>22</v>
      </c>
      <c r="B326" s="527">
        <v>44958</v>
      </c>
      <c r="C326" s="540"/>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44" s="46" customFormat="1" ht="13.5" hidden="1" customHeight="1" outlineLevel="1" x14ac:dyDescent="0.25">
      <c r="A327" s="141">
        <v>22</v>
      </c>
      <c r="B327" s="527">
        <v>44986</v>
      </c>
      <c r="C327" s="540"/>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44" s="46" customFormat="1" ht="13.5" hidden="1" customHeight="1" outlineLevel="1" x14ac:dyDescent="0.25">
      <c r="A328" s="141">
        <v>22</v>
      </c>
      <c r="B328" s="527">
        <v>45017</v>
      </c>
      <c r="C328" s="540"/>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44" s="46" customFormat="1" ht="13.5" hidden="1" customHeight="1" outlineLevel="1" x14ac:dyDescent="0.25">
      <c r="A329" s="141">
        <v>22</v>
      </c>
      <c r="B329" s="527">
        <v>45047</v>
      </c>
      <c r="C329" s="540"/>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44" s="46" customFormat="1" ht="12.75" hidden="1" customHeight="1" outlineLevel="1" x14ac:dyDescent="0.25">
      <c r="A330" s="141">
        <v>22</v>
      </c>
      <c r="B330" s="527">
        <v>45078</v>
      </c>
      <c r="C330" s="13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44" s="46" customFormat="1" ht="12.75" hidden="1" customHeight="1" outlineLevel="1" x14ac:dyDescent="0.25">
      <c r="A331" s="141">
        <v>22</v>
      </c>
      <c r="B331" s="527">
        <v>45108</v>
      </c>
      <c r="C331" s="540"/>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44" s="46" customFormat="1" ht="12.6" hidden="1" customHeight="1" outlineLevel="1" x14ac:dyDescent="0.25">
      <c r="A332" s="141">
        <v>22</v>
      </c>
      <c r="B332" s="527">
        <v>45139</v>
      </c>
      <c r="C332" s="540"/>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44" s="46" customFormat="1" ht="12.6" hidden="1" customHeight="1" outlineLevel="1" x14ac:dyDescent="0.25">
      <c r="A333" s="141">
        <v>22</v>
      </c>
      <c r="B333" s="527">
        <v>45170</v>
      </c>
      <c r="C333" s="540"/>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44" s="46" customFormat="1" ht="12.75" hidden="1" customHeight="1" outlineLevel="1" x14ac:dyDescent="0.25">
      <c r="A334" s="141">
        <v>22</v>
      </c>
      <c r="B334" s="527">
        <v>45200</v>
      </c>
      <c r="C334" s="540"/>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44" s="46" customFormat="1" ht="12.75" hidden="1" customHeight="1" outlineLevel="1" x14ac:dyDescent="0.25">
      <c r="A335" s="141">
        <v>22</v>
      </c>
      <c r="B335" s="527">
        <v>45231</v>
      </c>
      <c r="C335" s="540"/>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44" s="46" customFormat="1" ht="12.75" hidden="1" customHeight="1" outlineLevel="1" x14ac:dyDescent="0.25">
      <c r="A336" s="141">
        <v>22</v>
      </c>
      <c r="B336" s="527">
        <v>45261</v>
      </c>
      <c r="C336" s="540"/>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6384" s="46" customFormat="1" ht="15" hidden="1" customHeight="1" outlineLevel="1" x14ac:dyDescent="0.25">
      <c r="A337" s="141"/>
      <c r="B337" s="527"/>
      <c r="C337" s="540"/>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6384" s="592" customFormat="1" ht="17.100000000000001" hidden="1" customHeight="1" outlineLevel="1" x14ac:dyDescent="0.25">
      <c r="A338" s="601"/>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6384" s="46" customFormat="1" ht="21.75" hidden="1" customHeight="1" outlineLevel="1" x14ac:dyDescent="0.25">
      <c r="A339" s="574"/>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6384" s="46" customFormat="1" ht="18" hidden="1" customHeight="1" outlineLevel="1" x14ac:dyDescent="0.25">
      <c r="A340" s="574"/>
      <c r="B340"/>
      <c r="C340"/>
      <c r="D340"/>
      <c r="E340"/>
      <c r="F340"/>
      <c r="G340"/>
      <c r="H340"/>
      <c r="I340"/>
      <c r="J340"/>
      <c r="K340"/>
      <c r="L340"/>
      <c r="M340"/>
      <c r="N340"/>
      <c r="O340"/>
      <c r="P340"/>
      <c r="Q340"/>
      <c r="R340"/>
      <c r="S340"/>
      <c r="T340"/>
      <c r="U340"/>
      <c r="V340"/>
      <c r="W340"/>
      <c r="X340"/>
      <c r="Y340"/>
      <c r="Z340"/>
      <c r="AA340"/>
      <c r="AB340"/>
      <c r="AC340"/>
      <c r="AD340"/>
      <c r="AE340"/>
    </row>
    <row r="341" spans="1:16384" s="46" customFormat="1" ht="17.45" hidden="1" customHeight="1" outlineLevel="1" x14ac:dyDescent="0.25">
      <c r="A341" s="141"/>
      <c r="B341"/>
      <c r="C341"/>
      <c r="D341"/>
      <c r="E341"/>
      <c r="F341"/>
      <c r="G341"/>
      <c r="H341"/>
      <c r="I341"/>
      <c r="J341"/>
      <c r="K341"/>
      <c r="L341"/>
      <c r="M341"/>
      <c r="N341"/>
      <c r="O341"/>
      <c r="P341"/>
      <c r="Q341"/>
      <c r="R341"/>
      <c r="S341"/>
      <c r="T341"/>
      <c r="U341"/>
      <c r="V341"/>
      <c r="W341"/>
      <c r="X341"/>
      <c r="Y341"/>
      <c r="Z341"/>
      <c r="AA341"/>
      <c r="AB341"/>
      <c r="AC341"/>
      <c r="AD341"/>
      <c r="AE341"/>
    </row>
    <row r="342" spans="1:16384" s="46" customFormat="1" ht="12.95" customHeight="1" collapsed="1" x14ac:dyDescent="0.25">
      <c r="A342" s="141"/>
      <c r="B342" s="527"/>
      <c r="C342" s="540"/>
      <c r="D342" s="602"/>
      <c r="E342" s="147"/>
      <c r="F342" s="147"/>
      <c r="G342" s="147"/>
      <c r="H342" s="479"/>
      <c r="I342" s="479"/>
      <c r="J342" s="479"/>
      <c r="K342" s="147"/>
      <c r="L342" s="479"/>
      <c r="M342" s="147"/>
      <c r="N342" s="479"/>
      <c r="O342" s="147"/>
      <c r="P342" s="147"/>
      <c r="Q342" s="515"/>
      <c r="R342" s="147"/>
      <c r="S342" s="147"/>
      <c r="T342" s="147"/>
      <c r="U342" s="553"/>
      <c r="V342" s="479"/>
      <c r="W342" s="147"/>
      <c r="X342" s="147"/>
      <c r="Y342" s="479"/>
      <c r="Z342" s="543"/>
      <c r="AA342" s="147"/>
      <c r="AB342" s="479"/>
      <c r="AC342" s="142"/>
    </row>
    <row r="343" spans="1:16384" s="46" customFormat="1" ht="12.95" customHeight="1" thickBot="1" x14ac:dyDescent="0.3">
      <c r="A343" s="603" t="s">
        <v>424</v>
      </c>
      <c r="B343" s="527"/>
      <c r="C343" s="540"/>
      <c r="D343" s="602"/>
      <c r="E343" s="147"/>
      <c r="F343" s="147"/>
      <c r="G343" s="147"/>
      <c r="H343" s="479"/>
      <c r="I343" s="479"/>
      <c r="J343" s="479"/>
      <c r="K343" s="147"/>
      <c r="L343" s="479"/>
      <c r="M343" s="147"/>
      <c r="N343" s="479"/>
      <c r="O343" s="147"/>
      <c r="P343" s="147">
        <f>P277+P290+P307+P320+P325</f>
        <v>144318964.67361438</v>
      </c>
      <c r="Q343" s="515"/>
      <c r="R343" s="147"/>
      <c r="S343" s="624">
        <f>S277+S290+S294+S307+S320+S322+S323+S325</f>
        <v>107778526.03831713</v>
      </c>
      <c r="T343" s="147"/>
      <c r="U343" s="553"/>
      <c r="V343" s="479"/>
      <c r="W343" s="624">
        <f>W277+W290+W294+W307+W320+W325+W322</f>
        <v>3181495.6199999992</v>
      </c>
      <c r="X343" s="147"/>
      <c r="Y343" s="479">
        <f>Y277+Y290+Y294+Y307+Y320+Y325+Y322+Y323</f>
        <v>110960021.65831712</v>
      </c>
      <c r="Z343" s="543"/>
      <c r="AA343" s="147"/>
      <c r="AB343" s="479"/>
      <c r="AC343" s="142"/>
    </row>
    <row r="344" spans="1:16384" s="46" customFormat="1" ht="12.95" customHeight="1" thickTop="1" x14ac:dyDescent="0.25">
      <c r="A344" s="141"/>
      <c r="B344" s="527"/>
      <c r="C344" s="540"/>
      <c r="D344" s="602"/>
      <c r="E344" s="147"/>
      <c r="F344" s="147"/>
      <c r="G344" s="147"/>
      <c r="H344" s="479"/>
      <c r="I344" s="479"/>
      <c r="J344" s="479"/>
      <c r="K344" s="147"/>
      <c r="L344" s="479"/>
      <c r="M344" s="147"/>
      <c r="N344" s="479"/>
      <c r="O344" s="147"/>
      <c r="P344" s="147"/>
      <c r="Q344" s="515"/>
      <c r="R344" s="147"/>
      <c r="S344" s="147"/>
      <c r="T344" s="147"/>
      <c r="U344" s="553"/>
      <c r="V344" s="479"/>
      <c r="W344" s="147"/>
      <c r="X344" s="147"/>
      <c r="Y344" s="479"/>
      <c r="Z344" s="543"/>
      <c r="AA344" s="147"/>
      <c r="AB344" s="479"/>
      <c r="AC344" s="142"/>
    </row>
    <row r="345" spans="1:16384" s="46" customFormat="1" ht="13.5" hidden="1" customHeight="1" x14ac:dyDescent="0.2">
      <c r="A345" s="141"/>
      <c r="B345" s="604"/>
      <c r="C345" s="540"/>
      <c r="D345" s="138"/>
      <c r="E345" s="147"/>
      <c r="F345" s="147"/>
      <c r="G345" s="147"/>
      <c r="H345" s="479"/>
      <c r="I345" s="147"/>
      <c r="J345" s="479"/>
      <c r="K345" s="147"/>
      <c r="L345" s="479"/>
      <c r="M345" s="147"/>
      <c r="N345" s="479"/>
      <c r="O345" s="147"/>
      <c r="P345" s="605">
        <v>85861285.317462802</v>
      </c>
      <c r="Q345" s="515"/>
      <c r="R345" s="147"/>
      <c r="S345" s="605"/>
      <c r="T345" s="147"/>
      <c r="U345" s="553"/>
      <c r="V345" s="479"/>
      <c r="W345" s="605">
        <v>3133527.41</v>
      </c>
      <c r="X345" s="147"/>
      <c r="Y345" s="605">
        <v>56189509.129886806</v>
      </c>
      <c r="Z345" s="543"/>
      <c r="AA345" s="147"/>
      <c r="AB345" s="479"/>
      <c r="AC345" s="142"/>
    </row>
    <row r="346" spans="1:16384" s="46" customFormat="1" ht="13.7" hidden="1" customHeight="1" x14ac:dyDescent="0.2">
      <c r="A346" s="141"/>
      <c r="B346" s="604"/>
      <c r="C346" s="540"/>
      <c r="D346" s="479"/>
      <c r="E346" s="147"/>
      <c r="F346" s="147"/>
      <c r="G346" s="147"/>
      <c r="H346" s="479"/>
      <c r="I346" s="542"/>
      <c r="J346" s="479"/>
      <c r="K346" s="147"/>
      <c r="L346" s="479"/>
      <c r="M346" s="147"/>
      <c r="N346" s="479"/>
      <c r="O346" s="147"/>
      <c r="P346" s="501">
        <f>P343-P345</f>
        <v>58457679.356151581</v>
      </c>
      <c r="Q346" s="515"/>
      <c r="R346" s="147"/>
      <c r="S346" s="501"/>
      <c r="T346" s="147"/>
      <c r="U346" s="553"/>
      <c r="V346" s="479"/>
      <c r="W346" s="501">
        <f>W343-W345</f>
        <v>47968.209999999031</v>
      </c>
      <c r="X346" s="147"/>
      <c r="Y346" s="501">
        <f>Y343-Y345</f>
        <v>54770512.528430313</v>
      </c>
      <c r="Z346" s="543"/>
      <c r="AA346" s="147"/>
      <c r="AB346" s="479"/>
      <c r="AC346" s="142"/>
    </row>
    <row r="347" spans="1:16384" x14ac:dyDescent="0.2">
      <c r="C347" s="27" t="s">
        <v>154</v>
      </c>
      <c r="D347" s="450"/>
      <c r="E347" s="450"/>
      <c r="F347" s="450"/>
      <c r="G347" s="450"/>
      <c r="H347" s="450"/>
      <c r="I347" s="456"/>
      <c r="M347" s="456"/>
      <c r="O347" s="456"/>
      <c r="S347" s="456"/>
      <c r="T347" s="35"/>
      <c r="U347" s="606"/>
      <c r="W347" s="456"/>
    </row>
    <row r="348" spans="1:16384" ht="8.25" customHeight="1" x14ac:dyDescent="0.2">
      <c r="C348" s="450"/>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4"/>
      <c r="FM348" s="24"/>
      <c r="FN348" s="24"/>
      <c r="FO348" s="24"/>
      <c r="FP348" s="24"/>
      <c r="FQ348" s="24"/>
      <c r="FR348" s="24"/>
      <c r="FS348" s="24"/>
      <c r="FT348" s="24"/>
      <c r="FU348" s="24"/>
      <c r="FV348" s="24"/>
      <c r="FW348" s="24"/>
      <c r="FX348" s="24"/>
      <c r="FY348" s="24"/>
      <c r="FZ348" s="24"/>
      <c r="GA348" s="24"/>
      <c r="GB348" s="24"/>
      <c r="GC348" s="24"/>
      <c r="GD348" s="24"/>
      <c r="GE348" s="24"/>
      <c r="GF348" s="24"/>
      <c r="GG348" s="24"/>
      <c r="GH348" s="24"/>
      <c r="GI348" s="24"/>
      <c r="GJ348" s="24"/>
      <c r="GK348" s="24"/>
      <c r="GL348" s="24"/>
      <c r="GM348" s="24"/>
      <c r="GN348" s="24"/>
      <c r="GO348" s="24"/>
      <c r="GP348" s="24"/>
      <c r="GQ348" s="24"/>
      <c r="GR348" s="24"/>
      <c r="GS348" s="24"/>
      <c r="GT348" s="24"/>
      <c r="GU348" s="24"/>
      <c r="GV348" s="24"/>
      <c r="GW348" s="24"/>
      <c r="GX348" s="24"/>
      <c r="GY348" s="24"/>
      <c r="GZ348" s="24"/>
      <c r="HA348" s="24"/>
      <c r="HB348" s="24"/>
      <c r="HC348" s="24"/>
      <c r="HD348" s="24"/>
      <c r="HE348" s="24"/>
      <c r="HF348" s="24"/>
      <c r="HG348" s="24"/>
      <c r="HH348" s="24"/>
      <c r="HI348" s="24"/>
      <c r="HJ348" s="24"/>
      <c r="HK348" s="24"/>
      <c r="HL348" s="24"/>
      <c r="HM348" s="24"/>
      <c r="HN348" s="24"/>
      <c r="HO348" s="24"/>
      <c r="HP348" s="24"/>
      <c r="HQ348" s="24"/>
      <c r="HR348" s="24"/>
      <c r="HS348" s="24"/>
      <c r="HT348" s="24"/>
      <c r="HU348" s="24"/>
      <c r="HV348" s="24"/>
      <c r="HW348" s="24"/>
      <c r="HX348" s="24"/>
      <c r="HY348" s="24"/>
      <c r="HZ348" s="24"/>
      <c r="IA348" s="24"/>
      <c r="IB348" s="24"/>
      <c r="IC348" s="24"/>
      <c r="ID348" s="24"/>
      <c r="IE348" s="24"/>
      <c r="IF348" s="24"/>
      <c r="IG348" s="24"/>
      <c r="IH348" s="24"/>
      <c r="II348" s="24"/>
      <c r="IJ348" s="24"/>
      <c r="IK348" s="24"/>
      <c r="IL348" s="24"/>
      <c r="IM348" s="24"/>
      <c r="IN348" s="24"/>
      <c r="IO348" s="24"/>
      <c r="IP348" s="24"/>
      <c r="IQ348" s="24"/>
      <c r="IR348" s="24"/>
      <c r="IS348" s="24"/>
      <c r="IT348" s="24"/>
      <c r="IU348" s="24"/>
      <c r="IV348" s="24"/>
      <c r="IW348" s="24"/>
      <c r="IX348" s="24"/>
      <c r="IY348" s="24"/>
      <c r="IZ348" s="24"/>
      <c r="JA348" s="24"/>
      <c r="JB348" s="24"/>
      <c r="JC348" s="24"/>
      <c r="JD348" s="24"/>
      <c r="JE348" s="24"/>
      <c r="JF348" s="24"/>
      <c r="JG348" s="24"/>
      <c r="JH348" s="24"/>
      <c r="JI348" s="24"/>
      <c r="JJ348" s="24"/>
      <c r="JK348" s="24"/>
      <c r="JL348" s="24"/>
      <c r="JM348" s="24"/>
      <c r="JN348" s="24"/>
      <c r="JO348" s="24"/>
      <c r="JP348" s="24"/>
      <c r="JQ348" s="24"/>
      <c r="JR348" s="24"/>
      <c r="JS348" s="24"/>
      <c r="JT348" s="24"/>
      <c r="JU348" s="24"/>
      <c r="JV348" s="24"/>
      <c r="JW348" s="24"/>
      <c r="JX348" s="24"/>
      <c r="JY348" s="24"/>
      <c r="JZ348" s="24"/>
      <c r="KA348" s="24"/>
      <c r="KB348" s="24"/>
      <c r="KC348" s="24"/>
      <c r="KD348" s="24"/>
      <c r="KE348" s="24"/>
      <c r="KF348" s="24"/>
      <c r="KG348" s="24"/>
      <c r="KH348" s="24"/>
      <c r="KI348" s="24"/>
      <c r="KJ348" s="24"/>
      <c r="KK348" s="24"/>
      <c r="KL348" s="24"/>
      <c r="KM348" s="24"/>
      <c r="KN348" s="24"/>
      <c r="KO348" s="24"/>
      <c r="KP348" s="24"/>
      <c r="KQ348" s="24"/>
      <c r="KR348" s="24"/>
      <c r="KS348" s="24"/>
      <c r="KT348" s="24"/>
      <c r="KU348" s="24"/>
      <c r="KV348" s="24"/>
      <c r="KW348" s="24"/>
      <c r="KX348" s="24"/>
      <c r="KY348" s="24"/>
      <c r="KZ348" s="24"/>
      <c r="LA348" s="24"/>
      <c r="LB348" s="24"/>
      <c r="LC348" s="24"/>
      <c r="LD348" s="24"/>
      <c r="LE348" s="24"/>
      <c r="LF348" s="24"/>
      <c r="LG348" s="24"/>
      <c r="LH348" s="24"/>
      <c r="LI348" s="24"/>
      <c r="LJ348" s="24"/>
      <c r="LK348" s="24"/>
      <c r="LL348" s="24"/>
      <c r="LM348" s="24"/>
      <c r="LN348" s="24"/>
      <c r="LO348" s="24"/>
      <c r="LP348" s="24"/>
      <c r="LQ348" s="24"/>
      <c r="LR348" s="24"/>
      <c r="LS348" s="24"/>
      <c r="LT348" s="24"/>
      <c r="LU348" s="24"/>
      <c r="LV348" s="24"/>
      <c r="LW348" s="24"/>
      <c r="LX348" s="24"/>
      <c r="LY348" s="24"/>
      <c r="LZ348" s="24"/>
      <c r="MA348" s="24"/>
      <c r="MB348" s="24"/>
      <c r="MC348" s="24"/>
      <c r="MD348" s="24"/>
      <c r="ME348" s="24"/>
      <c r="MF348" s="24"/>
      <c r="MG348" s="24"/>
      <c r="MH348" s="24"/>
      <c r="MI348" s="24"/>
      <c r="MJ348" s="24"/>
      <c r="MK348" s="24"/>
      <c r="ML348" s="24"/>
      <c r="MM348" s="24"/>
      <c r="MN348" s="24"/>
      <c r="MO348" s="24"/>
      <c r="MP348" s="24"/>
      <c r="MQ348" s="24"/>
      <c r="MR348" s="24"/>
      <c r="MS348" s="24"/>
      <c r="MT348" s="24"/>
      <c r="MU348" s="24"/>
      <c r="MV348" s="24"/>
      <c r="MW348" s="24"/>
      <c r="MX348" s="24"/>
      <c r="MY348" s="24"/>
      <c r="MZ348" s="24"/>
      <c r="NA348" s="24"/>
      <c r="NB348" s="24"/>
      <c r="NC348" s="24"/>
      <c r="ND348" s="24"/>
      <c r="NE348" s="24"/>
      <c r="NF348" s="24"/>
      <c r="NG348" s="24"/>
      <c r="NH348" s="24"/>
      <c r="NI348" s="24"/>
      <c r="NJ348" s="24"/>
      <c r="NK348" s="24"/>
      <c r="NL348" s="24"/>
      <c r="NM348" s="24"/>
      <c r="NN348" s="24"/>
      <c r="NO348" s="24"/>
      <c r="NP348" s="24"/>
      <c r="NQ348" s="24"/>
      <c r="NR348" s="24"/>
      <c r="NS348" s="24"/>
      <c r="NT348" s="24"/>
      <c r="NU348" s="24"/>
      <c r="NV348" s="24"/>
      <c r="NW348" s="24"/>
      <c r="NX348" s="24"/>
      <c r="NY348" s="24"/>
      <c r="NZ348" s="24"/>
      <c r="OA348" s="24"/>
      <c r="OB348" s="24"/>
      <c r="OC348" s="24"/>
      <c r="OD348" s="24"/>
      <c r="OE348" s="24"/>
      <c r="OF348" s="24"/>
      <c r="OG348" s="24"/>
      <c r="OH348" s="24"/>
      <c r="OI348" s="24"/>
      <c r="OJ348" s="24"/>
      <c r="OK348" s="24"/>
      <c r="OL348" s="24"/>
      <c r="OM348" s="24"/>
      <c r="ON348" s="24"/>
      <c r="OO348" s="24"/>
      <c r="OP348" s="24"/>
      <c r="OQ348" s="24"/>
      <c r="OR348" s="24"/>
      <c r="OS348" s="24"/>
      <c r="OT348" s="24"/>
      <c r="OU348" s="24"/>
      <c r="OV348" s="24"/>
      <c r="OW348" s="24"/>
      <c r="OX348" s="24"/>
      <c r="OY348" s="24"/>
      <c r="OZ348" s="24"/>
      <c r="PA348" s="24"/>
      <c r="PB348" s="24"/>
      <c r="PC348" s="24"/>
      <c r="PD348" s="24"/>
      <c r="PE348" s="24"/>
      <c r="PF348" s="24"/>
      <c r="PG348" s="24"/>
      <c r="PH348" s="24"/>
      <c r="PI348" s="24"/>
      <c r="PJ348" s="24"/>
      <c r="PK348" s="24"/>
      <c r="PL348" s="24"/>
      <c r="PM348" s="24"/>
      <c r="PN348" s="24"/>
      <c r="PO348" s="24"/>
      <c r="PP348" s="24"/>
      <c r="PQ348" s="24"/>
      <c r="PR348" s="24"/>
      <c r="PS348" s="24"/>
      <c r="PT348" s="24"/>
      <c r="PU348" s="24"/>
      <c r="PV348" s="24"/>
      <c r="PW348" s="24"/>
      <c r="PX348" s="24"/>
      <c r="PY348" s="24"/>
      <c r="PZ348" s="24"/>
      <c r="QA348" s="24"/>
      <c r="QB348" s="24"/>
      <c r="QC348" s="24"/>
      <c r="QD348" s="24"/>
      <c r="QE348" s="24"/>
      <c r="QF348" s="24"/>
      <c r="QG348" s="24"/>
      <c r="QH348" s="24"/>
      <c r="QI348" s="24"/>
      <c r="QJ348" s="24"/>
      <c r="QK348" s="24"/>
      <c r="QL348" s="24"/>
      <c r="QM348" s="24"/>
      <c r="QN348" s="24"/>
      <c r="QO348" s="24"/>
      <c r="QP348" s="24"/>
      <c r="QQ348" s="24"/>
      <c r="QR348" s="24"/>
      <c r="QS348" s="24"/>
      <c r="QT348" s="24"/>
      <c r="QU348" s="24"/>
      <c r="QV348" s="24"/>
      <c r="QW348" s="24"/>
      <c r="QX348" s="24"/>
      <c r="QY348" s="24"/>
      <c r="QZ348" s="24"/>
      <c r="RA348" s="24"/>
      <c r="RB348" s="24"/>
      <c r="RC348" s="24"/>
      <c r="RD348" s="24"/>
      <c r="RE348" s="24"/>
      <c r="RF348" s="24"/>
      <c r="RG348" s="24"/>
      <c r="RH348" s="24"/>
      <c r="RI348" s="24"/>
      <c r="RJ348" s="24"/>
      <c r="RK348" s="24"/>
      <c r="RL348" s="24"/>
      <c r="RM348" s="24"/>
      <c r="RN348" s="24"/>
      <c r="RO348" s="24"/>
      <c r="RP348" s="24"/>
      <c r="RQ348" s="24"/>
      <c r="RR348" s="24"/>
      <c r="RS348" s="24"/>
      <c r="RT348" s="24"/>
      <c r="RU348" s="24"/>
      <c r="RV348" s="24"/>
      <c r="RW348" s="24"/>
      <c r="RX348" s="24"/>
      <c r="RY348" s="24"/>
      <c r="RZ348" s="24"/>
      <c r="SA348" s="24"/>
      <c r="SB348" s="24"/>
      <c r="SC348" s="24"/>
      <c r="SD348" s="24"/>
      <c r="SE348" s="24"/>
      <c r="SF348" s="24"/>
      <c r="SG348" s="24"/>
      <c r="SH348" s="24"/>
      <c r="SI348" s="24"/>
      <c r="SJ348" s="24"/>
      <c r="SK348" s="24"/>
      <c r="SL348" s="24"/>
      <c r="SM348" s="24"/>
      <c r="SN348" s="24"/>
      <c r="SO348" s="24"/>
      <c r="SP348" s="24"/>
      <c r="SQ348" s="24"/>
      <c r="SR348" s="24"/>
      <c r="SS348" s="24"/>
      <c r="ST348" s="24"/>
      <c r="SU348" s="24"/>
      <c r="SV348" s="24"/>
      <c r="SW348" s="24"/>
      <c r="SX348" s="24"/>
      <c r="SY348" s="24"/>
      <c r="SZ348" s="24"/>
      <c r="TA348" s="24"/>
      <c r="TB348" s="24"/>
      <c r="TC348" s="24"/>
      <c r="TD348" s="24"/>
      <c r="TE348" s="24"/>
      <c r="TF348" s="24"/>
      <c r="TG348" s="24"/>
      <c r="TH348" s="24"/>
      <c r="TI348" s="24"/>
      <c r="TJ348" s="24"/>
      <c r="TK348" s="24"/>
      <c r="TL348" s="24"/>
      <c r="TM348" s="24"/>
      <c r="TN348" s="24"/>
      <c r="TO348" s="24"/>
      <c r="TP348" s="24"/>
      <c r="TQ348" s="24"/>
      <c r="TR348" s="24"/>
      <c r="TS348" s="24"/>
      <c r="TT348" s="24"/>
      <c r="TU348" s="24"/>
      <c r="TV348" s="24"/>
      <c r="TW348" s="24"/>
      <c r="TX348" s="24"/>
      <c r="TY348" s="24"/>
      <c r="TZ348" s="24"/>
      <c r="UA348" s="24"/>
      <c r="UB348" s="24"/>
      <c r="UC348" s="24"/>
      <c r="UD348" s="24"/>
      <c r="UE348" s="24"/>
      <c r="UF348" s="24"/>
      <c r="UG348" s="24"/>
      <c r="UH348" s="24"/>
      <c r="UI348" s="24"/>
      <c r="UJ348" s="24"/>
      <c r="UK348" s="24"/>
      <c r="UL348" s="24"/>
      <c r="UM348" s="24"/>
      <c r="UN348" s="24"/>
      <c r="UO348" s="24"/>
      <c r="UP348" s="24"/>
      <c r="UQ348" s="24"/>
      <c r="UR348" s="24"/>
      <c r="US348" s="24"/>
      <c r="UT348" s="24"/>
      <c r="UU348" s="24"/>
      <c r="UV348" s="24"/>
      <c r="UW348" s="24"/>
      <c r="UX348" s="24"/>
      <c r="UY348" s="24"/>
      <c r="UZ348" s="24"/>
      <c r="VA348" s="24"/>
      <c r="VB348" s="24"/>
      <c r="VC348" s="24"/>
      <c r="VD348" s="24"/>
      <c r="VE348" s="24"/>
      <c r="VF348" s="24"/>
      <c r="VG348" s="24"/>
      <c r="VH348" s="24"/>
      <c r="VI348" s="24"/>
      <c r="VJ348" s="24"/>
      <c r="VK348" s="24"/>
      <c r="VL348" s="24"/>
      <c r="VM348" s="24"/>
      <c r="VN348" s="24"/>
      <c r="VO348" s="24"/>
      <c r="VP348" s="24"/>
      <c r="VQ348" s="24"/>
      <c r="VR348" s="24"/>
      <c r="VS348" s="24"/>
      <c r="VT348" s="24"/>
      <c r="VU348" s="24"/>
      <c r="VV348" s="24"/>
      <c r="VW348" s="24"/>
      <c r="VX348" s="24"/>
      <c r="VY348" s="24"/>
      <c r="VZ348" s="24"/>
      <c r="WA348" s="24"/>
      <c r="WB348" s="24"/>
      <c r="WC348" s="24"/>
      <c r="WD348" s="24"/>
      <c r="WE348" s="24"/>
      <c r="WF348" s="24"/>
      <c r="WG348" s="24"/>
      <c r="WH348" s="24"/>
      <c r="WI348" s="24"/>
      <c r="WJ348" s="24"/>
      <c r="WK348" s="24"/>
      <c r="WL348" s="24"/>
      <c r="WM348" s="24"/>
      <c r="WN348" s="24"/>
      <c r="WO348" s="24"/>
      <c r="WP348" s="24"/>
      <c r="WQ348" s="24"/>
      <c r="WR348" s="24"/>
      <c r="WS348" s="24"/>
      <c r="WT348" s="24"/>
      <c r="WU348" s="24"/>
      <c r="WV348" s="24"/>
      <c r="WW348" s="24"/>
      <c r="WX348" s="24"/>
      <c r="WY348" s="24"/>
      <c r="WZ348" s="24"/>
      <c r="XA348" s="24"/>
      <c r="XB348" s="24"/>
      <c r="XC348" s="24"/>
      <c r="XD348" s="24"/>
      <c r="XE348" s="24"/>
      <c r="XF348" s="24"/>
      <c r="XG348" s="24"/>
      <c r="XH348" s="24"/>
      <c r="XI348" s="24"/>
      <c r="XJ348" s="24"/>
      <c r="XK348" s="24"/>
      <c r="XL348" s="24"/>
      <c r="XM348" s="24"/>
      <c r="XN348" s="24"/>
      <c r="XO348" s="24"/>
      <c r="XP348" s="24"/>
      <c r="XQ348" s="24"/>
      <c r="XR348" s="24"/>
      <c r="XS348" s="24"/>
      <c r="XT348" s="24"/>
      <c r="XU348" s="24"/>
      <c r="XV348" s="24"/>
      <c r="XW348" s="24"/>
      <c r="XX348" s="24"/>
      <c r="XY348" s="24"/>
      <c r="XZ348" s="24"/>
      <c r="YA348" s="24"/>
      <c r="YB348" s="24"/>
      <c r="YC348" s="24"/>
      <c r="YD348" s="24"/>
      <c r="YE348" s="24"/>
      <c r="YF348" s="24"/>
      <c r="YG348" s="24"/>
      <c r="YH348" s="24"/>
      <c r="YI348" s="24"/>
      <c r="YJ348" s="24"/>
      <c r="YK348" s="24"/>
      <c r="YL348" s="24"/>
      <c r="YM348" s="24"/>
      <c r="YN348" s="24"/>
      <c r="YO348" s="24"/>
      <c r="YP348" s="24"/>
      <c r="YQ348" s="24"/>
      <c r="YR348" s="24"/>
      <c r="YS348" s="24"/>
      <c r="YT348" s="24"/>
      <c r="YU348" s="24"/>
      <c r="YV348" s="24"/>
      <c r="YW348" s="24"/>
      <c r="YX348" s="24"/>
      <c r="YY348" s="24"/>
      <c r="YZ348" s="24"/>
      <c r="ZA348" s="24"/>
      <c r="ZB348" s="24"/>
      <c r="ZC348" s="24"/>
      <c r="ZD348" s="24"/>
      <c r="ZE348" s="24"/>
      <c r="ZF348" s="24"/>
      <c r="ZG348" s="24"/>
      <c r="ZH348" s="24"/>
      <c r="ZI348" s="24"/>
      <c r="ZJ348" s="24"/>
      <c r="ZK348" s="24"/>
      <c r="ZL348" s="24"/>
      <c r="ZM348" s="24"/>
      <c r="ZN348" s="24"/>
      <c r="ZO348" s="24"/>
      <c r="ZP348" s="24"/>
      <c r="ZQ348" s="24"/>
      <c r="ZR348" s="24"/>
      <c r="ZS348" s="24"/>
      <c r="ZT348" s="24"/>
      <c r="ZU348" s="24"/>
      <c r="ZV348" s="24"/>
      <c r="ZW348" s="24"/>
      <c r="ZX348" s="24"/>
      <c r="ZY348" s="24"/>
      <c r="ZZ348" s="24"/>
      <c r="AAA348" s="24"/>
      <c r="AAB348" s="24"/>
      <c r="AAC348" s="24"/>
      <c r="AAD348" s="24"/>
      <c r="AAE348" s="24"/>
      <c r="AAF348" s="24"/>
      <c r="AAG348" s="24"/>
      <c r="AAH348" s="24"/>
      <c r="AAI348" s="24"/>
      <c r="AAJ348" s="24"/>
      <c r="AAK348" s="24"/>
      <c r="AAL348" s="24"/>
      <c r="AAM348" s="24"/>
      <c r="AAN348" s="24"/>
      <c r="AAO348" s="24"/>
      <c r="AAP348" s="24"/>
      <c r="AAQ348" s="24"/>
      <c r="AAR348" s="24"/>
      <c r="AAS348" s="24"/>
      <c r="AAT348" s="24"/>
      <c r="AAU348" s="24"/>
      <c r="AAV348" s="24"/>
      <c r="AAW348" s="24"/>
      <c r="AAX348" s="24"/>
      <c r="AAY348" s="24"/>
      <c r="AAZ348" s="24"/>
      <c r="ABA348" s="24"/>
      <c r="ABB348" s="24"/>
      <c r="ABC348" s="24"/>
      <c r="ABD348" s="24"/>
      <c r="ABE348" s="24"/>
      <c r="ABF348" s="24"/>
      <c r="ABG348" s="24"/>
      <c r="ABH348" s="24"/>
      <c r="ABI348" s="24"/>
      <c r="ABJ348" s="24"/>
      <c r="ABK348" s="24"/>
      <c r="ABL348" s="24"/>
      <c r="ABM348" s="24"/>
      <c r="ABN348" s="24"/>
      <c r="ABO348" s="24"/>
      <c r="ABP348" s="24"/>
      <c r="ABQ348" s="24"/>
      <c r="ABR348" s="24"/>
      <c r="ABS348" s="24"/>
      <c r="ABT348" s="24"/>
      <c r="ABU348" s="24"/>
      <c r="ABV348" s="24"/>
      <c r="ABW348" s="24"/>
      <c r="ABX348" s="24"/>
      <c r="ABY348" s="24"/>
      <c r="ABZ348" s="24"/>
      <c r="ACA348" s="24"/>
      <c r="ACB348" s="24"/>
      <c r="ACC348" s="24"/>
      <c r="ACD348" s="24"/>
      <c r="ACE348" s="24"/>
      <c r="ACF348" s="24"/>
      <c r="ACG348" s="24"/>
      <c r="ACH348" s="24"/>
      <c r="ACI348" s="24"/>
      <c r="ACJ348" s="24"/>
      <c r="ACK348" s="24"/>
      <c r="ACL348" s="24"/>
      <c r="ACM348" s="24"/>
      <c r="ACN348" s="24"/>
      <c r="ACO348" s="24"/>
      <c r="ACP348" s="24"/>
      <c r="ACQ348" s="24"/>
      <c r="ACR348" s="24"/>
      <c r="ACS348" s="24"/>
      <c r="ACT348" s="24"/>
      <c r="ACU348" s="24"/>
      <c r="ACV348" s="24"/>
      <c r="ACW348" s="24"/>
      <c r="ACX348" s="24"/>
      <c r="ACY348" s="24"/>
      <c r="ACZ348" s="24"/>
      <c r="ADA348" s="24"/>
      <c r="ADB348" s="24"/>
      <c r="ADC348" s="24"/>
      <c r="ADD348" s="24"/>
      <c r="ADE348" s="24"/>
      <c r="ADF348" s="24"/>
      <c r="ADG348" s="24"/>
      <c r="ADH348" s="24"/>
      <c r="ADI348" s="24"/>
      <c r="ADJ348" s="24"/>
      <c r="ADK348" s="24"/>
      <c r="ADL348" s="24"/>
      <c r="ADM348" s="24"/>
      <c r="ADN348" s="24"/>
      <c r="ADO348" s="24"/>
      <c r="ADP348" s="24"/>
      <c r="ADQ348" s="24"/>
      <c r="ADR348" s="24"/>
      <c r="ADS348" s="24"/>
      <c r="ADT348" s="24"/>
      <c r="ADU348" s="24"/>
      <c r="ADV348" s="24"/>
      <c r="ADW348" s="24"/>
      <c r="ADX348" s="24"/>
      <c r="ADY348" s="24"/>
      <c r="ADZ348" s="24"/>
      <c r="AEA348" s="24"/>
      <c r="AEB348" s="24"/>
      <c r="AEC348" s="24"/>
      <c r="AED348" s="24"/>
      <c r="AEE348" s="24"/>
      <c r="AEF348" s="24"/>
      <c r="AEG348" s="24"/>
      <c r="AEH348" s="24"/>
      <c r="AEI348" s="24"/>
      <c r="AEJ348" s="24"/>
      <c r="AEK348" s="24"/>
      <c r="AEL348" s="24"/>
      <c r="AEM348" s="24"/>
      <c r="AEN348" s="24"/>
      <c r="AEO348" s="24"/>
      <c r="AEP348" s="24"/>
      <c r="AEQ348" s="24"/>
      <c r="AER348" s="24"/>
      <c r="AES348" s="24"/>
      <c r="AET348" s="24"/>
      <c r="AEU348" s="24"/>
      <c r="AEV348" s="24"/>
      <c r="AEW348" s="24"/>
      <c r="AEX348" s="24"/>
      <c r="AEY348" s="24"/>
      <c r="AEZ348" s="24"/>
      <c r="AFA348" s="24"/>
      <c r="AFB348" s="24"/>
      <c r="AFC348" s="24"/>
      <c r="AFD348" s="24"/>
      <c r="AFE348" s="24"/>
      <c r="AFF348" s="24"/>
      <c r="AFG348" s="24"/>
      <c r="AFH348" s="24"/>
      <c r="AFI348" s="24"/>
      <c r="AFJ348" s="24"/>
      <c r="AFK348" s="24"/>
      <c r="AFL348" s="24"/>
      <c r="AFM348" s="24"/>
      <c r="AFN348" s="24"/>
      <c r="AFO348" s="24"/>
      <c r="AFP348" s="24"/>
      <c r="AFQ348" s="24"/>
      <c r="AFR348" s="24"/>
      <c r="AFS348" s="24"/>
      <c r="AFT348" s="24"/>
      <c r="AFU348" s="24"/>
      <c r="AFV348" s="24"/>
      <c r="AFW348" s="24"/>
      <c r="AFX348" s="24"/>
      <c r="AFY348" s="24"/>
      <c r="AFZ348" s="24"/>
      <c r="AGA348" s="24"/>
      <c r="AGB348" s="24"/>
      <c r="AGC348" s="24"/>
      <c r="AGD348" s="24"/>
      <c r="AGE348" s="24"/>
      <c r="AGF348" s="24"/>
      <c r="AGG348" s="24"/>
      <c r="AGH348" s="24"/>
      <c r="AGI348" s="24"/>
      <c r="AGJ348" s="24"/>
      <c r="AGK348" s="24"/>
      <c r="AGL348" s="24"/>
      <c r="AGM348" s="24"/>
      <c r="AGN348" s="24"/>
      <c r="AGO348" s="24"/>
      <c r="AGP348" s="24"/>
      <c r="AGQ348" s="24"/>
      <c r="AGR348" s="24"/>
      <c r="AGS348" s="24"/>
      <c r="AGT348" s="24"/>
      <c r="AGU348" s="24"/>
      <c r="AGV348" s="24"/>
      <c r="AGW348" s="24"/>
      <c r="AGX348" s="24"/>
      <c r="AGY348" s="24"/>
      <c r="AGZ348" s="24"/>
      <c r="AHA348" s="24"/>
      <c r="AHB348" s="24"/>
      <c r="AHC348" s="24"/>
      <c r="AHD348" s="24"/>
      <c r="AHE348" s="24"/>
      <c r="AHF348" s="24"/>
      <c r="AHG348" s="24"/>
      <c r="AHH348" s="24"/>
      <c r="AHI348" s="24"/>
      <c r="AHJ348" s="24"/>
      <c r="AHK348" s="24"/>
      <c r="AHL348" s="24"/>
      <c r="AHM348" s="24"/>
      <c r="AHN348" s="24"/>
      <c r="AHO348" s="24"/>
      <c r="AHP348" s="24"/>
      <c r="AHQ348" s="24"/>
      <c r="AHR348" s="24"/>
      <c r="AHS348" s="24"/>
      <c r="AHT348" s="24"/>
      <c r="AHU348" s="24"/>
      <c r="AHV348" s="24"/>
      <c r="AHW348" s="24"/>
      <c r="AHX348" s="24"/>
      <c r="AHY348" s="24"/>
      <c r="AHZ348" s="24"/>
      <c r="AIA348" s="24"/>
      <c r="AIB348" s="24"/>
      <c r="AIC348" s="24"/>
      <c r="AID348" s="24"/>
      <c r="AIE348" s="24"/>
      <c r="AIF348" s="24"/>
      <c r="AIG348" s="24"/>
      <c r="AIH348" s="24"/>
      <c r="AII348" s="24"/>
      <c r="AIJ348" s="24"/>
      <c r="AIK348" s="24"/>
      <c r="AIL348" s="24"/>
      <c r="AIM348" s="24"/>
      <c r="AIN348" s="24"/>
      <c r="AIO348" s="24"/>
      <c r="AIP348" s="24"/>
      <c r="AIQ348" s="24"/>
      <c r="AIR348" s="24"/>
      <c r="AIS348" s="24"/>
      <c r="AIT348" s="24"/>
      <c r="AIU348" s="24"/>
      <c r="AIV348" s="24"/>
      <c r="AIW348" s="24"/>
      <c r="AIX348" s="24"/>
      <c r="AIY348" s="24"/>
      <c r="AIZ348" s="24"/>
      <c r="AJA348" s="24"/>
      <c r="AJB348" s="24"/>
      <c r="AJC348" s="24"/>
      <c r="AJD348" s="24"/>
      <c r="AJE348" s="24"/>
      <c r="AJF348" s="24"/>
      <c r="AJG348" s="24"/>
      <c r="AJH348" s="24"/>
      <c r="AJI348" s="24"/>
      <c r="AJJ348" s="24"/>
      <c r="AJK348" s="24"/>
      <c r="AJL348" s="24"/>
      <c r="AJM348" s="24"/>
      <c r="AJN348" s="24"/>
      <c r="AJO348" s="24"/>
      <c r="AJP348" s="24"/>
      <c r="AJQ348" s="24"/>
      <c r="AJR348" s="24"/>
      <c r="AJS348" s="24"/>
      <c r="AJT348" s="24"/>
      <c r="AJU348" s="24"/>
      <c r="AJV348" s="24"/>
      <c r="AJW348" s="24"/>
      <c r="AJX348" s="24"/>
      <c r="AJY348" s="24"/>
      <c r="AJZ348" s="24"/>
      <c r="AKA348" s="24"/>
      <c r="AKB348" s="24"/>
      <c r="AKC348" s="24"/>
      <c r="AKD348" s="24"/>
      <c r="AKE348" s="24"/>
      <c r="AKF348" s="24"/>
      <c r="AKG348" s="24"/>
      <c r="AKH348" s="24"/>
      <c r="AKI348" s="24"/>
      <c r="AKJ348" s="24"/>
      <c r="AKK348" s="24"/>
      <c r="AKL348" s="24"/>
      <c r="AKM348" s="24"/>
      <c r="AKN348" s="24"/>
      <c r="AKO348" s="24"/>
      <c r="AKP348" s="24"/>
      <c r="AKQ348" s="24"/>
      <c r="AKR348" s="24"/>
      <c r="AKS348" s="24"/>
      <c r="AKT348" s="24"/>
      <c r="AKU348" s="24"/>
      <c r="AKV348" s="24"/>
      <c r="AKW348" s="24"/>
      <c r="AKX348" s="24"/>
      <c r="AKY348" s="24"/>
      <c r="AKZ348" s="24"/>
      <c r="ALA348" s="24"/>
      <c r="ALB348" s="24"/>
      <c r="ALC348" s="24"/>
      <c r="ALD348" s="24"/>
      <c r="ALE348" s="24"/>
      <c r="ALF348" s="24"/>
      <c r="ALG348" s="24"/>
      <c r="ALH348" s="24"/>
      <c r="ALI348" s="24"/>
      <c r="ALJ348" s="24"/>
      <c r="ALK348" s="24"/>
      <c r="ALL348" s="24"/>
      <c r="ALM348" s="24"/>
      <c r="ALN348" s="24"/>
      <c r="ALO348" s="24"/>
      <c r="ALP348" s="24"/>
      <c r="ALQ348" s="24"/>
      <c r="ALR348" s="24"/>
      <c r="ALS348" s="24"/>
      <c r="ALT348" s="24"/>
      <c r="ALU348" s="24"/>
      <c r="ALV348" s="24"/>
      <c r="ALW348" s="24"/>
      <c r="ALX348" s="24"/>
      <c r="ALY348" s="24"/>
      <c r="ALZ348" s="24"/>
      <c r="AMA348" s="24"/>
      <c r="AMB348" s="24"/>
      <c r="AMC348" s="24"/>
      <c r="AMD348" s="24"/>
      <c r="AME348" s="24"/>
      <c r="AMF348" s="24"/>
      <c r="AMG348" s="24"/>
      <c r="AMH348" s="24"/>
      <c r="AMI348" s="24"/>
      <c r="AMJ348" s="24"/>
      <c r="AMK348" s="24"/>
      <c r="AML348" s="24"/>
      <c r="AMM348" s="24"/>
      <c r="AMN348" s="24"/>
      <c r="AMO348" s="24"/>
      <c r="AMP348" s="24"/>
      <c r="AMQ348" s="24"/>
      <c r="AMR348" s="24"/>
      <c r="AMS348" s="24"/>
      <c r="AMT348" s="24"/>
      <c r="AMU348" s="24"/>
      <c r="AMV348" s="24"/>
      <c r="AMW348" s="24"/>
      <c r="AMX348" s="24"/>
      <c r="AMY348" s="24"/>
      <c r="AMZ348" s="24"/>
      <c r="ANA348" s="24"/>
      <c r="ANB348" s="24"/>
      <c r="ANC348" s="24"/>
      <c r="AND348" s="24"/>
      <c r="ANE348" s="24"/>
      <c r="ANF348" s="24"/>
      <c r="ANG348" s="24"/>
      <c r="ANH348" s="24"/>
      <c r="ANI348" s="24"/>
      <c r="ANJ348" s="24"/>
      <c r="ANK348" s="24"/>
      <c r="ANL348" s="24"/>
      <c r="ANM348" s="24"/>
      <c r="ANN348" s="24"/>
      <c r="ANO348" s="24"/>
      <c r="ANP348" s="24"/>
      <c r="ANQ348" s="24"/>
      <c r="ANR348" s="24"/>
      <c r="ANS348" s="24"/>
      <c r="ANT348" s="24"/>
      <c r="ANU348" s="24"/>
      <c r="ANV348" s="24"/>
      <c r="ANW348" s="24"/>
      <c r="ANX348" s="24"/>
      <c r="ANY348" s="24"/>
      <c r="ANZ348" s="24"/>
      <c r="AOA348" s="24"/>
      <c r="AOB348" s="24"/>
      <c r="AOC348" s="24"/>
      <c r="AOD348" s="24"/>
      <c r="AOE348" s="24"/>
      <c r="AOF348" s="24"/>
      <c r="AOG348" s="24"/>
      <c r="AOH348" s="24"/>
      <c r="AOI348" s="24"/>
      <c r="AOJ348" s="24"/>
      <c r="AOK348" s="24"/>
      <c r="AOL348" s="24"/>
      <c r="AOM348" s="24"/>
      <c r="AON348" s="24"/>
      <c r="AOO348" s="24"/>
      <c r="AOP348" s="24"/>
      <c r="AOQ348" s="24"/>
      <c r="AOR348" s="24"/>
      <c r="AOS348" s="24"/>
      <c r="AOT348" s="24"/>
      <c r="AOU348" s="24"/>
      <c r="AOV348" s="24"/>
      <c r="AOW348" s="24"/>
      <c r="AOX348" s="24"/>
      <c r="AOY348" s="24"/>
      <c r="AOZ348" s="24"/>
      <c r="APA348" s="24"/>
      <c r="APB348" s="24"/>
      <c r="APC348" s="24"/>
      <c r="APD348" s="24"/>
      <c r="APE348" s="24"/>
      <c r="APF348" s="24"/>
      <c r="APG348" s="24"/>
      <c r="APH348" s="24"/>
      <c r="API348" s="24"/>
      <c r="APJ348" s="24"/>
      <c r="APK348" s="24"/>
      <c r="APL348" s="24"/>
      <c r="APM348" s="24"/>
      <c r="APN348" s="24"/>
      <c r="APO348" s="24"/>
      <c r="APP348" s="24"/>
      <c r="APQ348" s="24"/>
      <c r="APR348" s="24"/>
      <c r="APS348" s="24"/>
      <c r="APT348" s="24"/>
      <c r="APU348" s="24"/>
      <c r="APV348" s="24"/>
      <c r="APW348" s="24"/>
      <c r="APX348" s="24"/>
      <c r="APY348" s="24"/>
      <c r="APZ348" s="24"/>
      <c r="AQA348" s="24"/>
      <c r="AQB348" s="24"/>
      <c r="AQC348" s="24"/>
      <c r="AQD348" s="24"/>
      <c r="AQE348" s="24"/>
      <c r="AQF348" s="24"/>
      <c r="AQG348" s="24"/>
      <c r="AQH348" s="24"/>
      <c r="AQI348" s="24"/>
      <c r="AQJ348" s="24"/>
      <c r="AQK348" s="24"/>
      <c r="AQL348" s="24"/>
      <c r="AQM348" s="24"/>
      <c r="AQN348" s="24"/>
      <c r="AQO348" s="24"/>
      <c r="AQP348" s="24"/>
      <c r="AQQ348" s="24"/>
      <c r="AQR348" s="24"/>
      <c r="AQS348" s="24"/>
      <c r="AQT348" s="24"/>
      <c r="AQU348" s="24"/>
      <c r="AQV348" s="24"/>
      <c r="AQW348" s="24"/>
      <c r="AQX348" s="24"/>
      <c r="AQY348" s="24"/>
      <c r="AQZ348" s="24"/>
      <c r="ARA348" s="24"/>
      <c r="ARB348" s="24"/>
      <c r="ARC348" s="24"/>
      <c r="ARD348" s="24"/>
      <c r="ARE348" s="24"/>
      <c r="ARF348" s="24"/>
      <c r="ARG348" s="24"/>
      <c r="ARH348" s="24"/>
      <c r="ARI348" s="24"/>
      <c r="ARJ348" s="24"/>
      <c r="ARK348" s="24"/>
      <c r="ARL348" s="24"/>
      <c r="ARM348" s="24"/>
      <c r="ARN348" s="24"/>
      <c r="ARO348" s="24"/>
      <c r="ARP348" s="24"/>
      <c r="ARQ348" s="24"/>
      <c r="ARR348" s="24"/>
      <c r="ARS348" s="24"/>
      <c r="ART348" s="24"/>
      <c r="ARU348" s="24"/>
      <c r="ARV348" s="24"/>
      <c r="ARW348" s="24"/>
      <c r="ARX348" s="24"/>
      <c r="ARY348" s="24"/>
      <c r="ARZ348" s="24"/>
      <c r="ASA348" s="24"/>
      <c r="ASB348" s="24"/>
      <c r="ASC348" s="24"/>
      <c r="ASD348" s="24"/>
      <c r="ASE348" s="24"/>
      <c r="ASF348" s="24"/>
      <c r="ASG348" s="24"/>
      <c r="ASH348" s="24"/>
      <c r="ASI348" s="24"/>
      <c r="ASJ348" s="24"/>
      <c r="ASK348" s="24"/>
      <c r="ASL348" s="24"/>
      <c r="ASM348" s="24"/>
      <c r="ASN348" s="24"/>
      <c r="ASO348" s="24"/>
      <c r="ASP348" s="24"/>
      <c r="ASQ348" s="24"/>
      <c r="ASR348" s="24"/>
      <c r="ASS348" s="24"/>
      <c r="AST348" s="24"/>
      <c r="ASU348" s="24"/>
      <c r="ASV348" s="24"/>
      <c r="ASW348" s="24"/>
      <c r="ASX348" s="24"/>
      <c r="ASY348" s="24"/>
      <c r="ASZ348" s="24"/>
      <c r="ATA348" s="24"/>
      <c r="ATB348" s="24"/>
      <c r="ATC348" s="24"/>
      <c r="ATD348" s="24"/>
      <c r="ATE348" s="24"/>
      <c r="ATF348" s="24"/>
      <c r="ATG348" s="24"/>
      <c r="ATH348" s="24"/>
      <c r="ATI348" s="24"/>
      <c r="ATJ348" s="24"/>
      <c r="ATK348" s="24"/>
      <c r="ATL348" s="24"/>
      <c r="ATM348" s="24"/>
      <c r="ATN348" s="24"/>
      <c r="ATO348" s="24"/>
      <c r="ATP348" s="24"/>
      <c r="ATQ348" s="24"/>
      <c r="ATR348" s="24"/>
      <c r="ATS348" s="24"/>
      <c r="ATT348" s="24"/>
      <c r="ATU348" s="24"/>
      <c r="ATV348" s="24"/>
      <c r="ATW348" s="24"/>
      <c r="ATX348" s="24"/>
      <c r="ATY348" s="24"/>
      <c r="ATZ348" s="24"/>
      <c r="AUA348" s="24"/>
      <c r="AUB348" s="24"/>
      <c r="AUC348" s="24"/>
      <c r="AUD348" s="24"/>
      <c r="AUE348" s="24"/>
      <c r="AUF348" s="24"/>
      <c r="AUG348" s="24"/>
      <c r="AUH348" s="24"/>
      <c r="AUI348" s="24"/>
      <c r="AUJ348" s="24"/>
      <c r="AUK348" s="24"/>
      <c r="AUL348" s="24"/>
      <c r="AUM348" s="24"/>
      <c r="AUN348" s="24"/>
      <c r="AUO348" s="24"/>
      <c r="AUP348" s="24"/>
      <c r="AUQ348" s="24"/>
      <c r="AUR348" s="24"/>
      <c r="AUS348" s="24"/>
      <c r="AUT348" s="24"/>
      <c r="AUU348" s="24"/>
      <c r="AUV348" s="24"/>
      <c r="AUW348" s="24"/>
      <c r="AUX348" s="24"/>
      <c r="AUY348" s="24"/>
      <c r="AUZ348" s="24"/>
      <c r="AVA348" s="24"/>
      <c r="AVB348" s="24"/>
      <c r="AVC348" s="24"/>
      <c r="AVD348" s="24"/>
      <c r="AVE348" s="24"/>
      <c r="AVF348" s="24"/>
      <c r="AVG348" s="24"/>
      <c r="AVH348" s="24"/>
      <c r="AVI348" s="24"/>
      <c r="AVJ348" s="24"/>
      <c r="AVK348" s="24"/>
      <c r="AVL348" s="24"/>
      <c r="AVM348" s="24"/>
      <c r="AVN348" s="24"/>
      <c r="AVO348" s="24"/>
      <c r="AVP348" s="24"/>
      <c r="AVQ348" s="24"/>
      <c r="AVR348" s="24"/>
      <c r="AVS348" s="24"/>
      <c r="AVT348" s="24"/>
      <c r="AVU348" s="24"/>
      <c r="AVV348" s="24"/>
      <c r="AVW348" s="24"/>
      <c r="AVX348" s="24"/>
      <c r="AVY348" s="24"/>
      <c r="AVZ348" s="24"/>
      <c r="AWA348" s="24"/>
      <c r="AWB348" s="24"/>
      <c r="AWC348" s="24"/>
      <c r="AWD348" s="24"/>
      <c r="AWE348" s="24"/>
      <c r="AWF348" s="24"/>
      <c r="AWG348" s="24"/>
      <c r="AWH348" s="24"/>
      <c r="AWI348" s="24"/>
      <c r="AWJ348" s="24"/>
      <c r="AWK348" s="24"/>
      <c r="AWL348" s="24"/>
      <c r="AWM348" s="24"/>
      <c r="AWN348" s="24"/>
      <c r="AWO348" s="24"/>
      <c r="AWP348" s="24"/>
      <c r="AWQ348" s="24"/>
      <c r="AWR348" s="24"/>
      <c r="AWS348" s="24"/>
      <c r="AWT348" s="24"/>
      <c r="AWU348" s="24"/>
      <c r="AWV348" s="24"/>
      <c r="AWW348" s="24"/>
      <c r="AWX348" s="24"/>
      <c r="AWY348" s="24"/>
      <c r="AWZ348" s="24"/>
      <c r="AXA348" s="24"/>
      <c r="AXB348" s="24"/>
      <c r="AXC348" s="24"/>
      <c r="AXD348" s="24"/>
      <c r="AXE348" s="24"/>
      <c r="AXF348" s="24"/>
      <c r="AXG348" s="24"/>
      <c r="AXH348" s="24"/>
      <c r="AXI348" s="24"/>
      <c r="AXJ348" s="24"/>
      <c r="AXK348" s="24"/>
      <c r="AXL348" s="24"/>
      <c r="AXM348" s="24"/>
      <c r="AXN348" s="24"/>
      <c r="AXO348" s="24"/>
      <c r="AXP348" s="24"/>
      <c r="AXQ348" s="24"/>
      <c r="AXR348" s="24"/>
      <c r="AXS348" s="24"/>
      <c r="AXT348" s="24"/>
      <c r="AXU348" s="24"/>
      <c r="AXV348" s="24"/>
      <c r="AXW348" s="24"/>
      <c r="AXX348" s="24"/>
      <c r="AXY348" s="24"/>
      <c r="AXZ348" s="24"/>
      <c r="AYA348" s="24"/>
      <c r="AYB348" s="24"/>
      <c r="AYC348" s="24"/>
      <c r="AYD348" s="24"/>
      <c r="AYE348" s="24"/>
      <c r="AYF348" s="24"/>
      <c r="AYG348" s="24"/>
      <c r="AYH348" s="24"/>
      <c r="AYI348" s="24"/>
      <c r="AYJ348" s="24"/>
      <c r="AYK348" s="24"/>
      <c r="AYL348" s="24"/>
      <c r="AYM348" s="24"/>
      <c r="AYN348" s="24"/>
      <c r="AYO348" s="24"/>
      <c r="AYP348" s="24"/>
      <c r="AYQ348" s="24"/>
      <c r="AYR348" s="24"/>
      <c r="AYS348" s="24"/>
      <c r="AYT348" s="24"/>
      <c r="AYU348" s="24"/>
      <c r="AYV348" s="24"/>
      <c r="AYW348" s="24"/>
      <c r="AYX348" s="24"/>
      <c r="AYY348" s="24"/>
      <c r="AYZ348" s="24"/>
      <c r="AZA348" s="24"/>
      <c r="AZB348" s="24"/>
      <c r="AZC348" s="24"/>
      <c r="AZD348" s="24"/>
      <c r="AZE348" s="24"/>
      <c r="AZF348" s="24"/>
      <c r="AZG348" s="24"/>
      <c r="AZH348" s="24"/>
      <c r="AZI348" s="24"/>
      <c r="AZJ348" s="24"/>
      <c r="AZK348" s="24"/>
      <c r="AZL348" s="24"/>
      <c r="AZM348" s="24"/>
      <c r="AZN348" s="24"/>
      <c r="AZO348" s="24"/>
      <c r="AZP348" s="24"/>
      <c r="AZQ348" s="24"/>
      <c r="AZR348" s="24"/>
      <c r="AZS348" s="24"/>
      <c r="AZT348" s="24"/>
      <c r="AZU348" s="24"/>
      <c r="AZV348" s="24"/>
      <c r="AZW348" s="24"/>
      <c r="AZX348" s="24"/>
      <c r="AZY348" s="24"/>
      <c r="AZZ348" s="24"/>
      <c r="BAA348" s="24"/>
      <c r="BAB348" s="24"/>
      <c r="BAC348" s="24"/>
      <c r="BAD348" s="24"/>
      <c r="BAE348" s="24"/>
      <c r="BAF348" s="24"/>
      <c r="BAG348" s="24"/>
      <c r="BAH348" s="24"/>
      <c r="BAI348" s="24"/>
      <c r="BAJ348" s="24"/>
      <c r="BAK348" s="24"/>
      <c r="BAL348" s="24"/>
      <c r="BAM348" s="24"/>
      <c r="BAN348" s="24"/>
      <c r="BAO348" s="24"/>
      <c r="BAP348" s="24"/>
      <c r="BAQ348" s="24"/>
      <c r="BAR348" s="24"/>
      <c r="BAS348" s="24"/>
      <c r="BAT348" s="24"/>
      <c r="BAU348" s="24"/>
      <c r="BAV348" s="24"/>
      <c r="BAW348" s="24"/>
      <c r="BAX348" s="24"/>
      <c r="BAY348" s="24"/>
      <c r="BAZ348" s="24"/>
      <c r="BBA348" s="24"/>
      <c r="BBB348" s="24"/>
      <c r="BBC348" s="24"/>
      <c r="BBD348" s="24"/>
      <c r="BBE348" s="24"/>
      <c r="BBF348" s="24"/>
      <c r="BBG348" s="24"/>
      <c r="BBH348" s="24"/>
      <c r="BBI348" s="24"/>
      <c r="BBJ348" s="24"/>
      <c r="BBK348" s="24"/>
      <c r="BBL348" s="24"/>
      <c r="BBM348" s="24"/>
      <c r="BBN348" s="24"/>
      <c r="BBO348" s="24"/>
      <c r="BBP348" s="24"/>
      <c r="BBQ348" s="24"/>
      <c r="BBR348" s="24"/>
      <c r="BBS348" s="24"/>
      <c r="BBT348" s="24"/>
      <c r="BBU348" s="24"/>
      <c r="BBV348" s="24"/>
      <c r="BBW348" s="24"/>
      <c r="BBX348" s="24"/>
      <c r="BBY348" s="24"/>
      <c r="BBZ348" s="24"/>
      <c r="BCA348" s="24"/>
      <c r="BCB348" s="24"/>
      <c r="BCC348" s="24"/>
      <c r="BCD348" s="24"/>
      <c r="BCE348" s="24"/>
      <c r="BCF348" s="24"/>
      <c r="BCG348" s="24"/>
      <c r="BCH348" s="24"/>
      <c r="BCI348" s="24"/>
      <c r="BCJ348" s="24"/>
      <c r="BCK348" s="24"/>
      <c r="BCL348" s="24"/>
      <c r="BCM348" s="24"/>
      <c r="BCN348" s="24"/>
      <c r="BCO348" s="24"/>
      <c r="BCP348" s="24"/>
      <c r="BCQ348" s="24"/>
      <c r="BCR348" s="24"/>
      <c r="BCS348" s="24"/>
      <c r="BCT348" s="24"/>
      <c r="BCU348" s="24"/>
      <c r="BCV348" s="24"/>
      <c r="BCW348" s="24"/>
      <c r="BCX348" s="24"/>
      <c r="BCY348" s="24"/>
      <c r="BCZ348" s="24"/>
      <c r="BDA348" s="24"/>
      <c r="BDB348" s="24"/>
      <c r="BDC348" s="24"/>
      <c r="BDD348" s="24"/>
      <c r="BDE348" s="24"/>
      <c r="BDF348" s="24"/>
      <c r="BDG348" s="24"/>
      <c r="BDH348" s="24"/>
      <c r="BDI348" s="24"/>
      <c r="BDJ348" s="24"/>
      <c r="BDK348" s="24"/>
      <c r="BDL348" s="24"/>
      <c r="BDM348" s="24"/>
      <c r="BDN348" s="24"/>
      <c r="BDO348" s="24"/>
      <c r="BDP348" s="24"/>
      <c r="BDQ348" s="24"/>
      <c r="BDR348" s="24"/>
      <c r="BDS348" s="24"/>
      <c r="BDT348" s="24"/>
      <c r="BDU348" s="24"/>
      <c r="BDV348" s="24"/>
      <c r="BDW348" s="24"/>
      <c r="BDX348" s="24"/>
      <c r="BDY348" s="24"/>
      <c r="BDZ348" s="24"/>
      <c r="BEA348" s="24"/>
      <c r="BEB348" s="24"/>
      <c r="BEC348" s="24"/>
      <c r="BED348" s="24"/>
      <c r="BEE348" s="24"/>
      <c r="BEF348" s="24"/>
      <c r="BEG348" s="24"/>
      <c r="BEH348" s="24"/>
      <c r="BEI348" s="24"/>
      <c r="BEJ348" s="24"/>
      <c r="BEK348" s="24"/>
      <c r="BEL348" s="24"/>
      <c r="BEM348" s="24"/>
      <c r="BEN348" s="24"/>
      <c r="BEO348" s="24"/>
      <c r="BEP348" s="24"/>
      <c r="BEQ348" s="24"/>
      <c r="BER348" s="24"/>
      <c r="BES348" s="24"/>
      <c r="BET348" s="24"/>
      <c r="BEU348" s="24"/>
      <c r="BEV348" s="24"/>
      <c r="BEW348" s="24"/>
      <c r="BEX348" s="24"/>
      <c r="BEY348" s="24"/>
      <c r="BEZ348" s="24"/>
      <c r="BFA348" s="24"/>
      <c r="BFB348" s="24"/>
      <c r="BFC348" s="24"/>
      <c r="BFD348" s="24"/>
      <c r="BFE348" s="24"/>
      <c r="BFF348" s="24"/>
      <c r="BFG348" s="24"/>
      <c r="BFH348" s="24"/>
      <c r="BFI348" s="24"/>
      <c r="BFJ348" s="24"/>
      <c r="BFK348" s="24"/>
      <c r="BFL348" s="24"/>
      <c r="BFM348" s="24"/>
      <c r="BFN348" s="24"/>
      <c r="BFO348" s="24"/>
      <c r="BFP348" s="24"/>
      <c r="BFQ348" s="24"/>
      <c r="BFR348" s="24"/>
      <c r="BFS348" s="24"/>
      <c r="BFT348" s="24"/>
      <c r="BFU348" s="24"/>
      <c r="BFV348" s="24"/>
      <c r="BFW348" s="24"/>
      <c r="BFX348" s="24"/>
      <c r="BFY348" s="24"/>
      <c r="BFZ348" s="24"/>
      <c r="BGA348" s="24"/>
      <c r="BGB348" s="24"/>
      <c r="BGC348" s="24"/>
      <c r="BGD348" s="24"/>
      <c r="BGE348" s="24"/>
      <c r="BGF348" s="24"/>
      <c r="BGG348" s="24"/>
      <c r="BGH348" s="24"/>
      <c r="BGI348" s="24"/>
      <c r="BGJ348" s="24"/>
      <c r="BGK348" s="24"/>
      <c r="BGL348" s="24"/>
      <c r="BGM348" s="24"/>
      <c r="BGN348" s="24"/>
      <c r="BGO348" s="24"/>
      <c r="BGP348" s="24"/>
      <c r="BGQ348" s="24"/>
      <c r="BGR348" s="24"/>
      <c r="BGS348" s="24"/>
      <c r="BGT348" s="24"/>
      <c r="BGU348" s="24"/>
      <c r="BGV348" s="24"/>
      <c r="BGW348" s="24"/>
      <c r="BGX348" s="24"/>
      <c r="BGY348" s="24"/>
      <c r="BGZ348" s="24"/>
      <c r="BHA348" s="24"/>
      <c r="BHB348" s="24"/>
      <c r="BHC348" s="24"/>
      <c r="BHD348" s="24"/>
      <c r="BHE348" s="24"/>
      <c r="BHF348" s="24"/>
      <c r="BHG348" s="24"/>
      <c r="BHH348" s="24"/>
      <c r="BHI348" s="24"/>
      <c r="BHJ348" s="24"/>
      <c r="BHK348" s="24"/>
      <c r="BHL348" s="24"/>
      <c r="BHM348" s="24"/>
      <c r="BHN348" s="24"/>
      <c r="BHO348" s="24"/>
      <c r="BHP348" s="24"/>
      <c r="BHQ348" s="24"/>
      <c r="BHR348" s="24"/>
      <c r="BHS348" s="24"/>
      <c r="BHT348" s="24"/>
      <c r="BHU348" s="24"/>
      <c r="BHV348" s="24"/>
      <c r="BHW348" s="24"/>
      <c r="BHX348" s="24"/>
      <c r="BHY348" s="24"/>
      <c r="BHZ348" s="24"/>
      <c r="BIA348" s="24"/>
      <c r="BIB348" s="24"/>
      <c r="BIC348" s="24"/>
      <c r="BID348" s="24"/>
      <c r="BIE348" s="24"/>
      <c r="BIF348" s="24"/>
      <c r="BIG348" s="24"/>
      <c r="BIH348" s="24"/>
      <c r="BII348" s="24"/>
      <c r="BIJ348" s="24"/>
      <c r="BIK348" s="24"/>
      <c r="BIL348" s="24"/>
      <c r="BIM348" s="24"/>
      <c r="BIN348" s="24"/>
      <c r="BIO348" s="24"/>
      <c r="BIP348" s="24"/>
      <c r="BIQ348" s="24"/>
      <c r="BIR348" s="24"/>
      <c r="BIS348" s="24"/>
      <c r="BIT348" s="24"/>
      <c r="BIU348" s="24"/>
      <c r="BIV348" s="24"/>
      <c r="BIW348" s="24"/>
      <c r="BIX348" s="24"/>
      <c r="BIY348" s="24"/>
      <c r="BIZ348" s="24"/>
      <c r="BJA348" s="24"/>
      <c r="BJB348" s="24"/>
      <c r="BJC348" s="24"/>
      <c r="BJD348" s="24"/>
      <c r="BJE348" s="24"/>
      <c r="BJF348" s="24"/>
      <c r="BJG348" s="24"/>
      <c r="BJH348" s="24"/>
      <c r="BJI348" s="24"/>
      <c r="BJJ348" s="24"/>
      <c r="BJK348" s="24"/>
      <c r="BJL348" s="24"/>
      <c r="BJM348" s="24"/>
      <c r="BJN348" s="24"/>
      <c r="BJO348" s="24"/>
      <c r="BJP348" s="24"/>
      <c r="BJQ348" s="24"/>
      <c r="BJR348" s="24"/>
      <c r="BJS348" s="24"/>
      <c r="BJT348" s="24"/>
      <c r="BJU348" s="24"/>
      <c r="BJV348" s="24"/>
      <c r="BJW348" s="24"/>
      <c r="BJX348" s="24"/>
      <c r="BJY348" s="24"/>
      <c r="BJZ348" s="24"/>
      <c r="BKA348" s="24"/>
      <c r="BKB348" s="24"/>
      <c r="BKC348" s="24"/>
      <c r="BKD348" s="24"/>
      <c r="BKE348" s="24"/>
      <c r="BKF348" s="24"/>
      <c r="BKG348" s="24"/>
      <c r="BKH348" s="24"/>
      <c r="BKI348" s="24"/>
      <c r="BKJ348" s="24"/>
      <c r="BKK348" s="24"/>
      <c r="BKL348" s="24"/>
      <c r="BKM348" s="24"/>
      <c r="BKN348" s="24"/>
      <c r="BKO348" s="24"/>
      <c r="BKP348" s="24"/>
      <c r="BKQ348" s="24"/>
      <c r="BKR348" s="24"/>
      <c r="BKS348" s="24"/>
      <c r="BKT348" s="24"/>
      <c r="BKU348" s="24"/>
      <c r="BKV348" s="24"/>
      <c r="BKW348" s="24"/>
      <c r="BKX348" s="24"/>
      <c r="BKY348" s="24"/>
      <c r="BKZ348" s="24"/>
      <c r="BLA348" s="24"/>
      <c r="BLB348" s="24"/>
      <c r="BLC348" s="24"/>
      <c r="BLD348" s="24"/>
      <c r="BLE348" s="24"/>
      <c r="BLF348" s="24"/>
      <c r="BLG348" s="24"/>
      <c r="BLH348" s="24"/>
      <c r="BLI348" s="24"/>
      <c r="BLJ348" s="24"/>
      <c r="BLK348" s="24"/>
      <c r="BLL348" s="24"/>
      <c r="BLM348" s="24"/>
      <c r="BLN348" s="24"/>
      <c r="BLO348" s="24"/>
      <c r="BLP348" s="24"/>
      <c r="BLQ348" s="24"/>
      <c r="BLR348" s="24"/>
      <c r="BLS348" s="24"/>
      <c r="BLT348" s="24"/>
      <c r="BLU348" s="24"/>
      <c r="BLV348" s="24"/>
      <c r="BLW348" s="24"/>
      <c r="BLX348" s="24"/>
      <c r="BLY348" s="24"/>
      <c r="BLZ348" s="24"/>
      <c r="BMA348" s="24"/>
      <c r="BMB348" s="24"/>
      <c r="BMC348" s="24"/>
      <c r="BMD348" s="24"/>
      <c r="BME348" s="24"/>
      <c r="BMF348" s="24"/>
      <c r="BMG348" s="24"/>
      <c r="BMH348" s="24"/>
      <c r="BMI348" s="24"/>
      <c r="BMJ348" s="24"/>
      <c r="BMK348" s="24"/>
      <c r="BML348" s="24"/>
      <c r="BMM348" s="24"/>
      <c r="BMN348" s="24"/>
      <c r="BMO348" s="24"/>
      <c r="BMP348" s="24"/>
      <c r="BMQ348" s="24"/>
      <c r="BMR348" s="24"/>
      <c r="BMS348" s="24"/>
      <c r="BMT348" s="24"/>
      <c r="BMU348" s="24"/>
      <c r="BMV348" s="24"/>
      <c r="BMW348" s="24"/>
      <c r="BMX348" s="24"/>
      <c r="BMY348" s="24"/>
      <c r="BMZ348" s="24"/>
      <c r="BNA348" s="24"/>
      <c r="BNB348" s="24"/>
      <c r="BNC348" s="24"/>
      <c r="BND348" s="24"/>
      <c r="BNE348" s="24"/>
      <c r="BNF348" s="24"/>
      <c r="BNG348" s="24"/>
      <c r="BNH348" s="24"/>
      <c r="BNI348" s="24"/>
      <c r="BNJ348" s="24"/>
      <c r="BNK348" s="24"/>
      <c r="BNL348" s="24"/>
      <c r="BNM348" s="24"/>
      <c r="BNN348" s="24"/>
      <c r="BNO348" s="24"/>
      <c r="BNP348" s="24"/>
      <c r="BNQ348" s="24"/>
      <c r="BNR348" s="24"/>
      <c r="BNS348" s="24"/>
      <c r="BNT348" s="24"/>
      <c r="BNU348" s="24"/>
      <c r="BNV348" s="24"/>
      <c r="BNW348" s="24"/>
      <c r="BNX348" s="24"/>
      <c r="BNY348" s="24"/>
      <c r="BNZ348" s="24"/>
      <c r="BOA348" s="24"/>
      <c r="BOB348" s="24"/>
      <c r="BOC348" s="24"/>
      <c r="BOD348" s="24"/>
      <c r="BOE348" s="24"/>
      <c r="BOF348" s="24"/>
      <c r="BOG348" s="24"/>
      <c r="BOH348" s="24"/>
      <c r="BOI348" s="24"/>
      <c r="BOJ348" s="24"/>
      <c r="BOK348" s="24"/>
      <c r="BOL348" s="24"/>
      <c r="BOM348" s="24"/>
      <c r="BON348" s="24"/>
      <c r="BOO348" s="24"/>
      <c r="BOP348" s="24"/>
      <c r="BOQ348" s="24"/>
      <c r="BOR348" s="24"/>
      <c r="BOS348" s="24"/>
      <c r="BOT348" s="24"/>
      <c r="BOU348" s="24"/>
      <c r="BOV348" s="24"/>
      <c r="BOW348" s="24"/>
      <c r="BOX348" s="24"/>
      <c r="BOY348" s="24"/>
      <c r="BOZ348" s="24"/>
      <c r="BPA348" s="24"/>
      <c r="BPB348" s="24"/>
      <c r="BPC348" s="24"/>
      <c r="BPD348" s="24"/>
      <c r="BPE348" s="24"/>
      <c r="BPF348" s="24"/>
      <c r="BPG348" s="24"/>
      <c r="BPH348" s="24"/>
      <c r="BPI348" s="24"/>
      <c r="BPJ348" s="24"/>
      <c r="BPK348" s="24"/>
      <c r="BPL348" s="24"/>
      <c r="BPM348" s="24"/>
      <c r="BPN348" s="24"/>
      <c r="BPO348" s="24"/>
      <c r="BPP348" s="24"/>
      <c r="BPQ348" s="24"/>
      <c r="BPR348" s="24"/>
      <c r="BPS348" s="24"/>
      <c r="BPT348" s="24"/>
      <c r="BPU348" s="24"/>
      <c r="BPV348" s="24"/>
      <c r="BPW348" s="24"/>
      <c r="BPX348" s="24"/>
      <c r="BPY348" s="24"/>
      <c r="BPZ348" s="24"/>
      <c r="BQA348" s="24"/>
      <c r="BQB348" s="24"/>
      <c r="BQC348" s="24"/>
      <c r="BQD348" s="24"/>
      <c r="BQE348" s="24"/>
      <c r="BQF348" s="24"/>
      <c r="BQG348" s="24"/>
      <c r="BQH348" s="24"/>
      <c r="BQI348" s="24"/>
      <c r="BQJ348" s="24"/>
      <c r="BQK348" s="24"/>
      <c r="BQL348" s="24"/>
      <c r="BQM348" s="24"/>
      <c r="BQN348" s="24"/>
      <c r="BQO348" s="24"/>
      <c r="BQP348" s="24"/>
      <c r="BQQ348" s="24"/>
      <c r="BQR348" s="24"/>
      <c r="BQS348" s="24"/>
      <c r="BQT348" s="24"/>
      <c r="BQU348" s="24"/>
      <c r="BQV348" s="24"/>
      <c r="BQW348" s="24"/>
      <c r="BQX348" s="24"/>
      <c r="BQY348" s="24"/>
      <c r="BQZ348" s="24"/>
      <c r="BRA348" s="24"/>
      <c r="BRB348" s="24"/>
      <c r="BRC348" s="24"/>
      <c r="BRD348" s="24"/>
      <c r="BRE348" s="24"/>
      <c r="BRF348" s="24"/>
      <c r="BRG348" s="24"/>
      <c r="BRH348" s="24"/>
      <c r="BRI348" s="24"/>
      <c r="BRJ348" s="24"/>
      <c r="BRK348" s="24"/>
      <c r="BRL348" s="24"/>
      <c r="BRM348" s="24"/>
      <c r="BRN348" s="24"/>
      <c r="BRO348" s="24"/>
      <c r="BRP348" s="24"/>
      <c r="BRQ348" s="24"/>
      <c r="BRR348" s="24"/>
      <c r="BRS348" s="24"/>
      <c r="BRT348" s="24"/>
      <c r="BRU348" s="24"/>
      <c r="BRV348" s="24"/>
      <c r="BRW348" s="24"/>
      <c r="BRX348" s="24"/>
      <c r="BRY348" s="24"/>
      <c r="BRZ348" s="24"/>
      <c r="BSA348" s="24"/>
      <c r="BSB348" s="24"/>
      <c r="BSC348" s="24"/>
      <c r="BSD348" s="24"/>
      <c r="BSE348" s="24"/>
      <c r="BSF348" s="24"/>
      <c r="BSG348" s="24"/>
      <c r="BSH348" s="24"/>
      <c r="BSI348" s="24"/>
      <c r="BSJ348" s="24"/>
      <c r="BSK348" s="24"/>
      <c r="BSL348" s="24"/>
      <c r="BSM348" s="24"/>
      <c r="BSN348" s="24"/>
      <c r="BSO348" s="24"/>
      <c r="BSP348" s="24"/>
      <c r="BSQ348" s="24"/>
      <c r="BSR348" s="24"/>
      <c r="BSS348" s="24"/>
      <c r="BST348" s="24"/>
      <c r="BSU348" s="24"/>
      <c r="BSV348" s="24"/>
      <c r="BSW348" s="24"/>
      <c r="BSX348" s="24"/>
      <c r="BSY348" s="24"/>
      <c r="BSZ348" s="24"/>
      <c r="BTA348" s="24"/>
      <c r="BTB348" s="24"/>
      <c r="BTC348" s="24"/>
      <c r="BTD348" s="24"/>
      <c r="BTE348" s="24"/>
      <c r="BTF348" s="24"/>
      <c r="BTG348" s="24"/>
      <c r="BTH348" s="24"/>
      <c r="BTI348" s="24"/>
      <c r="BTJ348" s="24"/>
      <c r="BTK348" s="24"/>
      <c r="BTL348" s="24"/>
      <c r="BTM348" s="24"/>
      <c r="BTN348" s="24"/>
      <c r="BTO348" s="24"/>
      <c r="BTP348" s="24"/>
      <c r="BTQ348" s="24"/>
      <c r="BTR348" s="24"/>
      <c r="BTS348" s="24"/>
      <c r="BTT348" s="24"/>
      <c r="BTU348" s="24"/>
      <c r="BTV348" s="24"/>
      <c r="BTW348" s="24"/>
      <c r="BTX348" s="24"/>
      <c r="BTY348" s="24"/>
      <c r="BTZ348" s="24"/>
      <c r="BUA348" s="24"/>
      <c r="BUB348" s="24"/>
      <c r="BUC348" s="24"/>
      <c r="BUD348" s="24"/>
      <c r="BUE348" s="24"/>
      <c r="BUF348" s="24"/>
      <c r="BUG348" s="24"/>
      <c r="BUH348" s="24"/>
      <c r="BUI348" s="24"/>
      <c r="BUJ348" s="24"/>
      <c r="BUK348" s="24"/>
      <c r="BUL348" s="24"/>
      <c r="BUM348" s="24"/>
      <c r="BUN348" s="24"/>
      <c r="BUO348" s="24"/>
      <c r="BUP348" s="24"/>
      <c r="BUQ348" s="24"/>
      <c r="BUR348" s="24"/>
      <c r="BUS348" s="24"/>
      <c r="BUT348" s="24"/>
      <c r="BUU348" s="24"/>
      <c r="BUV348" s="24"/>
      <c r="BUW348" s="24"/>
      <c r="BUX348" s="24"/>
      <c r="BUY348" s="24"/>
      <c r="BUZ348" s="24"/>
      <c r="BVA348" s="24"/>
      <c r="BVB348" s="24"/>
      <c r="BVC348" s="24"/>
      <c r="BVD348" s="24"/>
      <c r="BVE348" s="24"/>
      <c r="BVF348" s="24"/>
      <c r="BVG348" s="24"/>
      <c r="BVH348" s="24"/>
      <c r="BVI348" s="24"/>
      <c r="BVJ348" s="24"/>
      <c r="BVK348" s="24"/>
      <c r="BVL348" s="24"/>
      <c r="BVM348" s="24"/>
      <c r="BVN348" s="24"/>
      <c r="BVO348" s="24"/>
      <c r="BVP348" s="24"/>
      <c r="BVQ348" s="24"/>
      <c r="BVR348" s="24"/>
      <c r="BVS348" s="24"/>
      <c r="BVT348" s="24"/>
      <c r="BVU348" s="24"/>
      <c r="BVV348" s="24"/>
      <c r="BVW348" s="24"/>
      <c r="BVX348" s="24"/>
      <c r="BVY348" s="24"/>
      <c r="BVZ348" s="24"/>
      <c r="BWA348" s="24"/>
      <c r="BWB348" s="24"/>
      <c r="BWC348" s="24"/>
      <c r="BWD348" s="24"/>
      <c r="BWE348" s="24"/>
      <c r="BWF348" s="24"/>
      <c r="BWG348" s="24"/>
      <c r="BWH348" s="24"/>
      <c r="BWI348" s="24"/>
      <c r="BWJ348" s="24"/>
      <c r="BWK348" s="24"/>
      <c r="BWL348" s="24"/>
      <c r="BWM348" s="24"/>
      <c r="BWN348" s="24"/>
      <c r="BWO348" s="24"/>
      <c r="BWP348" s="24"/>
      <c r="BWQ348" s="24"/>
      <c r="BWR348" s="24"/>
      <c r="BWS348" s="24"/>
      <c r="BWT348" s="24"/>
      <c r="BWU348" s="24"/>
      <c r="BWV348" s="24"/>
      <c r="BWW348" s="24"/>
      <c r="BWX348" s="24"/>
      <c r="BWY348" s="24"/>
      <c r="BWZ348" s="24"/>
      <c r="BXA348" s="24"/>
      <c r="BXB348" s="24"/>
      <c r="BXC348" s="24"/>
      <c r="BXD348" s="24"/>
      <c r="BXE348" s="24"/>
      <c r="BXF348" s="24"/>
      <c r="BXG348" s="24"/>
      <c r="BXH348" s="24"/>
      <c r="BXI348" s="24"/>
      <c r="BXJ348" s="24"/>
      <c r="BXK348" s="24"/>
      <c r="BXL348" s="24"/>
      <c r="BXM348" s="24"/>
      <c r="BXN348" s="24"/>
      <c r="BXO348" s="24"/>
      <c r="BXP348" s="24"/>
      <c r="BXQ348" s="24"/>
      <c r="BXR348" s="24"/>
      <c r="BXS348" s="24"/>
      <c r="BXT348" s="24"/>
      <c r="BXU348" s="24"/>
      <c r="BXV348" s="24"/>
      <c r="BXW348" s="24"/>
      <c r="BXX348" s="24"/>
      <c r="BXY348" s="24"/>
      <c r="BXZ348" s="24"/>
      <c r="BYA348" s="24"/>
      <c r="BYB348" s="24"/>
      <c r="BYC348" s="24"/>
      <c r="BYD348" s="24"/>
      <c r="BYE348" s="24"/>
      <c r="BYF348" s="24"/>
      <c r="BYG348" s="24"/>
      <c r="BYH348" s="24"/>
      <c r="BYI348" s="24"/>
      <c r="BYJ348" s="24"/>
      <c r="BYK348" s="24"/>
      <c r="BYL348" s="24"/>
      <c r="BYM348" s="24"/>
      <c r="BYN348" s="24"/>
      <c r="BYO348" s="24"/>
      <c r="BYP348" s="24"/>
      <c r="BYQ348" s="24"/>
      <c r="BYR348" s="24"/>
      <c r="BYS348" s="24"/>
      <c r="BYT348" s="24"/>
      <c r="BYU348" s="24"/>
      <c r="BYV348" s="24"/>
      <c r="BYW348" s="24"/>
      <c r="BYX348" s="24"/>
      <c r="BYY348" s="24"/>
      <c r="BYZ348" s="24"/>
      <c r="BZA348" s="24"/>
      <c r="BZB348" s="24"/>
      <c r="BZC348" s="24"/>
      <c r="BZD348" s="24"/>
      <c r="BZE348" s="24"/>
      <c r="BZF348" s="24"/>
      <c r="BZG348" s="24"/>
      <c r="BZH348" s="24"/>
      <c r="BZI348" s="24"/>
      <c r="BZJ348" s="24"/>
      <c r="BZK348" s="24"/>
      <c r="BZL348" s="24"/>
      <c r="BZM348" s="24"/>
      <c r="BZN348" s="24"/>
      <c r="BZO348" s="24"/>
      <c r="BZP348" s="24"/>
      <c r="BZQ348" s="24"/>
      <c r="BZR348" s="24"/>
      <c r="BZS348" s="24"/>
      <c r="BZT348" s="24"/>
      <c r="BZU348" s="24"/>
      <c r="BZV348" s="24"/>
      <c r="BZW348" s="24"/>
      <c r="BZX348" s="24"/>
      <c r="BZY348" s="24"/>
      <c r="BZZ348" s="24"/>
      <c r="CAA348" s="24"/>
      <c r="CAB348" s="24"/>
      <c r="CAC348" s="24"/>
      <c r="CAD348" s="24"/>
      <c r="CAE348" s="24"/>
      <c r="CAF348" s="24"/>
      <c r="CAG348" s="24"/>
      <c r="CAH348" s="24"/>
      <c r="CAI348" s="24"/>
      <c r="CAJ348" s="24"/>
      <c r="CAK348" s="24"/>
      <c r="CAL348" s="24"/>
      <c r="CAM348" s="24"/>
      <c r="CAN348" s="24"/>
      <c r="CAO348" s="24"/>
      <c r="CAP348" s="24"/>
      <c r="CAQ348" s="24"/>
      <c r="CAR348" s="24"/>
      <c r="CAS348" s="24"/>
      <c r="CAT348" s="24"/>
      <c r="CAU348" s="24"/>
      <c r="CAV348" s="24"/>
      <c r="CAW348" s="24"/>
      <c r="CAX348" s="24"/>
      <c r="CAY348" s="24"/>
      <c r="CAZ348" s="24"/>
      <c r="CBA348" s="24"/>
      <c r="CBB348" s="24"/>
      <c r="CBC348" s="24"/>
      <c r="CBD348" s="24"/>
      <c r="CBE348" s="24"/>
      <c r="CBF348" s="24"/>
      <c r="CBG348" s="24"/>
      <c r="CBH348" s="24"/>
      <c r="CBI348" s="24"/>
      <c r="CBJ348" s="24"/>
      <c r="CBK348" s="24"/>
      <c r="CBL348" s="24"/>
      <c r="CBM348" s="24"/>
      <c r="CBN348" s="24"/>
      <c r="CBO348" s="24"/>
      <c r="CBP348" s="24"/>
      <c r="CBQ348" s="24"/>
      <c r="CBR348" s="24"/>
      <c r="CBS348" s="24"/>
      <c r="CBT348" s="24"/>
      <c r="CBU348" s="24"/>
      <c r="CBV348" s="24"/>
      <c r="CBW348" s="24"/>
      <c r="CBX348" s="24"/>
      <c r="CBY348" s="24"/>
      <c r="CBZ348" s="24"/>
      <c r="CCA348" s="24"/>
      <c r="CCB348" s="24"/>
      <c r="CCC348" s="24"/>
      <c r="CCD348" s="24"/>
      <c r="CCE348" s="24"/>
      <c r="CCF348" s="24"/>
      <c r="CCG348" s="24"/>
      <c r="CCH348" s="24"/>
      <c r="CCI348" s="24"/>
      <c r="CCJ348" s="24"/>
      <c r="CCK348" s="24"/>
      <c r="CCL348" s="24"/>
      <c r="CCM348" s="24"/>
      <c r="CCN348" s="24"/>
      <c r="CCO348" s="24"/>
      <c r="CCP348" s="24"/>
      <c r="CCQ348" s="24"/>
      <c r="CCR348" s="24"/>
      <c r="CCS348" s="24"/>
      <c r="CCT348" s="24"/>
      <c r="CCU348" s="24"/>
      <c r="CCV348" s="24"/>
      <c r="CCW348" s="24"/>
      <c r="CCX348" s="24"/>
      <c r="CCY348" s="24"/>
      <c r="CCZ348" s="24"/>
      <c r="CDA348" s="24"/>
      <c r="CDB348" s="24"/>
      <c r="CDC348" s="24"/>
      <c r="CDD348" s="24"/>
      <c r="CDE348" s="24"/>
      <c r="CDF348" s="24"/>
      <c r="CDG348" s="24"/>
      <c r="CDH348" s="24"/>
      <c r="CDI348" s="24"/>
      <c r="CDJ348" s="24"/>
      <c r="CDK348" s="24"/>
      <c r="CDL348" s="24"/>
      <c r="CDM348" s="24"/>
      <c r="CDN348" s="24"/>
      <c r="CDO348" s="24"/>
      <c r="CDP348" s="24"/>
      <c r="CDQ348" s="24"/>
      <c r="CDR348" s="24"/>
      <c r="CDS348" s="24"/>
      <c r="CDT348" s="24"/>
      <c r="CDU348" s="24"/>
      <c r="CDV348" s="24"/>
      <c r="CDW348" s="24"/>
      <c r="CDX348" s="24"/>
      <c r="CDY348" s="24"/>
      <c r="CDZ348" s="24"/>
      <c r="CEA348" s="24"/>
      <c r="CEB348" s="24"/>
      <c r="CEC348" s="24"/>
      <c r="CED348" s="24"/>
      <c r="CEE348" s="24"/>
      <c r="CEF348" s="24"/>
      <c r="CEG348" s="24"/>
      <c r="CEH348" s="24"/>
      <c r="CEI348" s="24"/>
      <c r="CEJ348" s="24"/>
      <c r="CEK348" s="24"/>
      <c r="CEL348" s="24"/>
      <c r="CEM348" s="24"/>
      <c r="CEN348" s="24"/>
      <c r="CEO348" s="24"/>
      <c r="CEP348" s="24"/>
      <c r="CEQ348" s="24"/>
      <c r="CER348" s="24"/>
      <c r="CES348" s="24"/>
      <c r="CET348" s="24"/>
      <c r="CEU348" s="24"/>
      <c r="CEV348" s="24"/>
      <c r="CEW348" s="24"/>
      <c r="CEX348" s="24"/>
      <c r="CEY348" s="24"/>
      <c r="CEZ348" s="24"/>
      <c r="CFA348" s="24"/>
      <c r="CFB348" s="24"/>
      <c r="CFC348" s="24"/>
      <c r="CFD348" s="24"/>
      <c r="CFE348" s="24"/>
      <c r="CFF348" s="24"/>
      <c r="CFG348" s="24"/>
      <c r="CFH348" s="24"/>
      <c r="CFI348" s="24"/>
      <c r="CFJ348" s="24"/>
      <c r="CFK348" s="24"/>
      <c r="CFL348" s="24"/>
      <c r="CFM348" s="24"/>
      <c r="CFN348" s="24"/>
      <c r="CFO348" s="24"/>
      <c r="CFP348" s="24"/>
      <c r="CFQ348" s="24"/>
      <c r="CFR348" s="24"/>
      <c r="CFS348" s="24"/>
      <c r="CFT348" s="24"/>
      <c r="CFU348" s="24"/>
      <c r="CFV348" s="24"/>
      <c r="CFW348" s="24"/>
      <c r="CFX348" s="24"/>
      <c r="CFY348" s="24"/>
      <c r="CFZ348" s="24"/>
      <c r="CGA348" s="24"/>
      <c r="CGB348" s="24"/>
      <c r="CGC348" s="24"/>
      <c r="CGD348" s="24"/>
      <c r="CGE348" s="24"/>
      <c r="CGF348" s="24"/>
      <c r="CGG348" s="24"/>
      <c r="CGH348" s="24"/>
      <c r="CGI348" s="24"/>
      <c r="CGJ348" s="24"/>
      <c r="CGK348" s="24"/>
      <c r="CGL348" s="24"/>
      <c r="CGM348" s="24"/>
      <c r="CGN348" s="24"/>
      <c r="CGO348" s="24"/>
      <c r="CGP348" s="24"/>
      <c r="CGQ348" s="24"/>
      <c r="CGR348" s="24"/>
      <c r="CGS348" s="24"/>
      <c r="CGT348" s="24"/>
      <c r="CGU348" s="24"/>
      <c r="CGV348" s="24"/>
      <c r="CGW348" s="24"/>
      <c r="CGX348" s="24"/>
      <c r="CGY348" s="24"/>
      <c r="CGZ348" s="24"/>
      <c r="CHA348" s="24"/>
      <c r="CHB348" s="24"/>
      <c r="CHC348" s="24"/>
      <c r="CHD348" s="24"/>
      <c r="CHE348" s="24"/>
      <c r="CHF348" s="24"/>
      <c r="CHG348" s="24"/>
      <c r="CHH348" s="24"/>
      <c r="CHI348" s="24"/>
      <c r="CHJ348" s="24"/>
      <c r="CHK348" s="24"/>
      <c r="CHL348" s="24"/>
      <c r="CHM348" s="24"/>
      <c r="CHN348" s="24"/>
      <c r="CHO348" s="24"/>
      <c r="CHP348" s="24"/>
      <c r="CHQ348" s="24"/>
      <c r="CHR348" s="24"/>
      <c r="CHS348" s="24"/>
      <c r="CHT348" s="24"/>
      <c r="CHU348" s="24"/>
      <c r="CHV348" s="24"/>
      <c r="CHW348" s="24"/>
      <c r="CHX348" s="24"/>
      <c r="CHY348" s="24"/>
      <c r="CHZ348" s="24"/>
      <c r="CIA348" s="24"/>
      <c r="CIB348" s="24"/>
      <c r="CIC348" s="24"/>
      <c r="CID348" s="24"/>
      <c r="CIE348" s="24"/>
      <c r="CIF348" s="24"/>
      <c r="CIG348" s="24"/>
      <c r="CIH348" s="24"/>
      <c r="CII348" s="24"/>
      <c r="CIJ348" s="24"/>
      <c r="CIK348" s="24"/>
      <c r="CIL348" s="24"/>
      <c r="CIM348" s="24"/>
      <c r="CIN348" s="24"/>
      <c r="CIO348" s="24"/>
      <c r="CIP348" s="24"/>
      <c r="CIQ348" s="24"/>
      <c r="CIR348" s="24"/>
      <c r="CIS348" s="24"/>
      <c r="CIT348" s="24"/>
      <c r="CIU348" s="24"/>
      <c r="CIV348" s="24"/>
      <c r="CIW348" s="24"/>
      <c r="CIX348" s="24"/>
      <c r="CIY348" s="24"/>
      <c r="CIZ348" s="24"/>
      <c r="CJA348" s="24"/>
      <c r="CJB348" s="24"/>
      <c r="CJC348" s="24"/>
      <c r="CJD348" s="24"/>
      <c r="CJE348" s="24"/>
      <c r="CJF348" s="24"/>
      <c r="CJG348" s="24"/>
      <c r="CJH348" s="24"/>
      <c r="CJI348" s="24"/>
      <c r="CJJ348" s="24"/>
      <c r="CJK348" s="24"/>
      <c r="CJL348" s="24"/>
      <c r="CJM348" s="24"/>
      <c r="CJN348" s="24"/>
      <c r="CJO348" s="24"/>
      <c r="CJP348" s="24"/>
      <c r="CJQ348" s="24"/>
      <c r="CJR348" s="24"/>
      <c r="CJS348" s="24"/>
      <c r="CJT348" s="24"/>
      <c r="CJU348" s="24"/>
      <c r="CJV348" s="24"/>
      <c r="CJW348" s="24"/>
      <c r="CJX348" s="24"/>
      <c r="CJY348" s="24"/>
      <c r="CJZ348" s="24"/>
      <c r="CKA348" s="24"/>
      <c r="CKB348" s="24"/>
      <c r="CKC348" s="24"/>
      <c r="CKD348" s="24"/>
      <c r="CKE348" s="24"/>
      <c r="CKF348" s="24"/>
      <c r="CKG348" s="24"/>
      <c r="CKH348" s="24"/>
      <c r="CKI348" s="24"/>
      <c r="CKJ348" s="24"/>
      <c r="CKK348" s="24"/>
      <c r="CKL348" s="24"/>
      <c r="CKM348" s="24"/>
      <c r="CKN348" s="24"/>
      <c r="CKO348" s="24"/>
      <c r="CKP348" s="24"/>
      <c r="CKQ348" s="24"/>
      <c r="CKR348" s="24"/>
      <c r="CKS348" s="24"/>
      <c r="CKT348" s="24"/>
      <c r="CKU348" s="24"/>
      <c r="CKV348" s="24"/>
      <c r="CKW348" s="24"/>
      <c r="CKX348" s="24"/>
      <c r="CKY348" s="24"/>
      <c r="CKZ348" s="24"/>
      <c r="CLA348" s="24"/>
      <c r="CLB348" s="24"/>
      <c r="CLC348" s="24"/>
      <c r="CLD348" s="24"/>
      <c r="CLE348" s="24"/>
      <c r="CLF348" s="24"/>
      <c r="CLG348" s="24"/>
      <c r="CLH348" s="24"/>
      <c r="CLI348" s="24"/>
      <c r="CLJ348" s="24"/>
      <c r="CLK348" s="24"/>
      <c r="CLL348" s="24"/>
      <c r="CLM348" s="24"/>
      <c r="CLN348" s="24"/>
      <c r="CLO348" s="24"/>
      <c r="CLP348" s="24"/>
      <c r="CLQ348" s="24"/>
      <c r="CLR348" s="24"/>
      <c r="CLS348" s="24"/>
      <c r="CLT348" s="24"/>
      <c r="CLU348" s="24"/>
      <c r="CLV348" s="24"/>
      <c r="CLW348" s="24"/>
      <c r="CLX348" s="24"/>
      <c r="CLY348" s="24"/>
      <c r="CLZ348" s="24"/>
      <c r="CMA348" s="24"/>
      <c r="CMB348" s="24"/>
      <c r="CMC348" s="24"/>
      <c r="CMD348" s="24"/>
      <c r="CME348" s="24"/>
      <c r="CMF348" s="24"/>
      <c r="CMG348" s="24"/>
      <c r="CMH348" s="24"/>
      <c r="CMI348" s="24"/>
      <c r="CMJ348" s="24"/>
      <c r="CMK348" s="24"/>
      <c r="CML348" s="24"/>
      <c r="CMM348" s="24"/>
      <c r="CMN348" s="24"/>
      <c r="CMO348" s="24"/>
      <c r="CMP348" s="24"/>
      <c r="CMQ348" s="24"/>
      <c r="CMR348" s="24"/>
      <c r="CMS348" s="24"/>
      <c r="CMT348" s="24"/>
      <c r="CMU348" s="24"/>
      <c r="CMV348" s="24"/>
      <c r="CMW348" s="24"/>
      <c r="CMX348" s="24"/>
      <c r="CMY348" s="24"/>
      <c r="CMZ348" s="24"/>
      <c r="CNA348" s="24"/>
      <c r="CNB348" s="24"/>
      <c r="CNC348" s="24"/>
      <c r="CND348" s="24"/>
      <c r="CNE348" s="24"/>
      <c r="CNF348" s="24"/>
      <c r="CNG348" s="24"/>
      <c r="CNH348" s="24"/>
      <c r="CNI348" s="24"/>
      <c r="CNJ348" s="24"/>
      <c r="CNK348" s="24"/>
      <c r="CNL348" s="24"/>
      <c r="CNM348" s="24"/>
      <c r="CNN348" s="24"/>
      <c r="CNO348" s="24"/>
      <c r="CNP348" s="24"/>
      <c r="CNQ348" s="24"/>
      <c r="CNR348" s="24"/>
      <c r="CNS348" s="24"/>
      <c r="CNT348" s="24"/>
      <c r="CNU348" s="24"/>
      <c r="CNV348" s="24"/>
      <c r="CNW348" s="24"/>
      <c r="CNX348" s="24"/>
      <c r="CNY348" s="24"/>
      <c r="CNZ348" s="24"/>
      <c r="COA348" s="24"/>
      <c r="COB348" s="24"/>
      <c r="COC348" s="24"/>
      <c r="COD348" s="24"/>
      <c r="COE348" s="24"/>
      <c r="COF348" s="24"/>
      <c r="COG348" s="24"/>
      <c r="COH348" s="24"/>
      <c r="COI348" s="24"/>
      <c r="COJ348" s="24"/>
      <c r="COK348" s="24"/>
      <c r="COL348" s="24"/>
      <c r="COM348" s="24"/>
      <c r="CON348" s="24"/>
      <c r="COO348" s="24"/>
      <c r="COP348" s="24"/>
      <c r="COQ348" s="24"/>
      <c r="COR348" s="24"/>
      <c r="COS348" s="24"/>
      <c r="COT348" s="24"/>
      <c r="COU348" s="24"/>
      <c r="COV348" s="24"/>
      <c r="COW348" s="24"/>
      <c r="COX348" s="24"/>
      <c r="COY348" s="24"/>
      <c r="COZ348" s="24"/>
      <c r="CPA348" s="24"/>
      <c r="CPB348" s="24"/>
      <c r="CPC348" s="24"/>
      <c r="CPD348" s="24"/>
      <c r="CPE348" s="24"/>
      <c r="CPF348" s="24"/>
      <c r="CPG348" s="24"/>
      <c r="CPH348" s="24"/>
      <c r="CPI348" s="24"/>
      <c r="CPJ348" s="24"/>
      <c r="CPK348" s="24"/>
      <c r="CPL348" s="24"/>
      <c r="CPM348" s="24"/>
      <c r="CPN348" s="24"/>
      <c r="CPO348" s="24"/>
      <c r="CPP348" s="24"/>
      <c r="CPQ348" s="24"/>
      <c r="CPR348" s="24"/>
      <c r="CPS348" s="24"/>
      <c r="CPT348" s="24"/>
      <c r="CPU348" s="24"/>
      <c r="CPV348" s="24"/>
      <c r="CPW348" s="24"/>
      <c r="CPX348" s="24"/>
      <c r="CPY348" s="24"/>
      <c r="CPZ348" s="24"/>
      <c r="CQA348" s="24"/>
      <c r="CQB348" s="24"/>
      <c r="CQC348" s="24"/>
      <c r="CQD348" s="24"/>
      <c r="CQE348" s="24"/>
      <c r="CQF348" s="24"/>
      <c r="CQG348" s="24"/>
      <c r="CQH348" s="24"/>
      <c r="CQI348" s="24"/>
      <c r="CQJ348" s="24"/>
      <c r="CQK348" s="24"/>
      <c r="CQL348" s="24"/>
      <c r="CQM348" s="24"/>
      <c r="CQN348" s="24"/>
      <c r="CQO348" s="24"/>
      <c r="CQP348" s="24"/>
      <c r="CQQ348" s="24"/>
      <c r="CQR348" s="24"/>
      <c r="CQS348" s="24"/>
      <c r="CQT348" s="24"/>
      <c r="CQU348" s="24"/>
      <c r="CQV348" s="24"/>
      <c r="CQW348" s="24"/>
      <c r="CQX348" s="24"/>
      <c r="CQY348" s="24"/>
      <c r="CQZ348" s="24"/>
      <c r="CRA348" s="24"/>
      <c r="CRB348" s="24"/>
      <c r="CRC348" s="24"/>
      <c r="CRD348" s="24"/>
      <c r="CRE348" s="24"/>
      <c r="CRF348" s="24"/>
      <c r="CRG348" s="24"/>
      <c r="CRH348" s="24"/>
      <c r="CRI348" s="24"/>
      <c r="CRJ348" s="24"/>
      <c r="CRK348" s="24"/>
      <c r="CRL348" s="24"/>
      <c r="CRM348" s="24"/>
      <c r="CRN348" s="24"/>
      <c r="CRO348" s="24"/>
      <c r="CRP348" s="24"/>
      <c r="CRQ348" s="24"/>
      <c r="CRR348" s="24"/>
      <c r="CRS348" s="24"/>
      <c r="CRT348" s="24"/>
      <c r="CRU348" s="24"/>
      <c r="CRV348" s="24"/>
      <c r="CRW348" s="24"/>
      <c r="CRX348" s="24"/>
      <c r="CRY348" s="24"/>
      <c r="CRZ348" s="24"/>
      <c r="CSA348" s="24"/>
      <c r="CSB348" s="24"/>
      <c r="CSC348" s="24"/>
      <c r="CSD348" s="24"/>
      <c r="CSE348" s="24"/>
      <c r="CSF348" s="24"/>
      <c r="CSG348" s="24"/>
      <c r="CSH348" s="24"/>
      <c r="CSI348" s="24"/>
      <c r="CSJ348" s="24"/>
      <c r="CSK348" s="24"/>
      <c r="CSL348" s="24"/>
      <c r="CSM348" s="24"/>
      <c r="CSN348" s="24"/>
      <c r="CSO348" s="24"/>
      <c r="CSP348" s="24"/>
      <c r="CSQ348" s="24"/>
      <c r="CSR348" s="24"/>
      <c r="CSS348" s="24"/>
      <c r="CST348" s="24"/>
      <c r="CSU348" s="24"/>
      <c r="CSV348" s="24"/>
      <c r="CSW348" s="24"/>
      <c r="CSX348" s="24"/>
      <c r="CSY348" s="24"/>
      <c r="CSZ348" s="24"/>
      <c r="CTA348" s="24"/>
      <c r="CTB348" s="24"/>
      <c r="CTC348" s="24"/>
      <c r="CTD348" s="24"/>
      <c r="CTE348" s="24"/>
      <c r="CTF348" s="24"/>
      <c r="CTG348" s="24"/>
      <c r="CTH348" s="24"/>
      <c r="CTI348" s="24"/>
      <c r="CTJ348" s="24"/>
      <c r="CTK348" s="24"/>
      <c r="CTL348" s="24"/>
      <c r="CTM348" s="24"/>
      <c r="CTN348" s="24"/>
      <c r="CTO348" s="24"/>
      <c r="CTP348" s="24"/>
      <c r="CTQ348" s="24"/>
      <c r="CTR348" s="24"/>
      <c r="CTS348" s="24"/>
      <c r="CTT348" s="24"/>
      <c r="CTU348" s="24"/>
      <c r="CTV348" s="24"/>
      <c r="CTW348" s="24"/>
      <c r="CTX348" s="24"/>
      <c r="CTY348" s="24"/>
      <c r="CTZ348" s="24"/>
      <c r="CUA348" s="24"/>
      <c r="CUB348" s="24"/>
      <c r="CUC348" s="24"/>
      <c r="CUD348" s="24"/>
      <c r="CUE348" s="24"/>
      <c r="CUF348" s="24"/>
      <c r="CUG348" s="24"/>
      <c r="CUH348" s="24"/>
      <c r="CUI348" s="24"/>
      <c r="CUJ348" s="24"/>
      <c r="CUK348" s="24"/>
      <c r="CUL348" s="24"/>
      <c r="CUM348" s="24"/>
      <c r="CUN348" s="24"/>
      <c r="CUO348" s="24"/>
      <c r="CUP348" s="24"/>
      <c r="CUQ348" s="24"/>
      <c r="CUR348" s="24"/>
      <c r="CUS348" s="24"/>
      <c r="CUT348" s="24"/>
      <c r="CUU348" s="24"/>
      <c r="CUV348" s="24"/>
      <c r="CUW348" s="24"/>
      <c r="CUX348" s="24"/>
      <c r="CUY348" s="24"/>
      <c r="CUZ348" s="24"/>
      <c r="CVA348" s="24"/>
      <c r="CVB348" s="24"/>
      <c r="CVC348" s="24"/>
      <c r="CVD348" s="24"/>
      <c r="CVE348" s="24"/>
      <c r="CVF348" s="24"/>
      <c r="CVG348" s="24"/>
      <c r="CVH348" s="24"/>
      <c r="CVI348" s="24"/>
      <c r="CVJ348" s="24"/>
      <c r="CVK348" s="24"/>
      <c r="CVL348" s="24"/>
      <c r="CVM348" s="24"/>
      <c r="CVN348" s="24"/>
      <c r="CVO348" s="24"/>
      <c r="CVP348" s="24"/>
      <c r="CVQ348" s="24"/>
      <c r="CVR348" s="24"/>
      <c r="CVS348" s="24"/>
      <c r="CVT348" s="24"/>
      <c r="CVU348" s="24"/>
      <c r="CVV348" s="24"/>
      <c r="CVW348" s="24"/>
      <c r="CVX348" s="24"/>
      <c r="CVY348" s="24"/>
      <c r="CVZ348" s="24"/>
      <c r="CWA348" s="24"/>
      <c r="CWB348" s="24"/>
      <c r="CWC348" s="24"/>
      <c r="CWD348" s="24"/>
      <c r="CWE348" s="24"/>
      <c r="CWF348" s="24"/>
      <c r="CWG348" s="24"/>
      <c r="CWH348" s="24"/>
      <c r="CWI348" s="24"/>
      <c r="CWJ348" s="24"/>
      <c r="CWK348" s="24"/>
      <c r="CWL348" s="24"/>
      <c r="CWM348" s="24"/>
      <c r="CWN348" s="24"/>
      <c r="CWO348" s="24"/>
      <c r="CWP348" s="24"/>
      <c r="CWQ348" s="24"/>
      <c r="CWR348" s="24"/>
      <c r="CWS348" s="24"/>
      <c r="CWT348" s="24"/>
      <c r="CWU348" s="24"/>
      <c r="CWV348" s="24"/>
      <c r="CWW348" s="24"/>
      <c r="CWX348" s="24"/>
      <c r="CWY348" s="24"/>
      <c r="CWZ348" s="24"/>
      <c r="CXA348" s="24"/>
      <c r="CXB348" s="24"/>
      <c r="CXC348" s="24"/>
      <c r="CXD348" s="24"/>
      <c r="CXE348" s="24"/>
      <c r="CXF348" s="24"/>
      <c r="CXG348" s="24"/>
      <c r="CXH348" s="24"/>
      <c r="CXI348" s="24"/>
      <c r="CXJ348" s="24"/>
      <c r="CXK348" s="24"/>
      <c r="CXL348" s="24"/>
      <c r="CXM348" s="24"/>
      <c r="CXN348" s="24"/>
      <c r="CXO348" s="24"/>
      <c r="CXP348" s="24"/>
      <c r="CXQ348" s="24"/>
      <c r="CXR348" s="24"/>
      <c r="CXS348" s="24"/>
      <c r="CXT348" s="24"/>
      <c r="CXU348" s="24"/>
      <c r="CXV348" s="24"/>
      <c r="CXW348" s="24"/>
      <c r="CXX348" s="24"/>
      <c r="CXY348" s="24"/>
      <c r="CXZ348" s="24"/>
      <c r="CYA348" s="24"/>
      <c r="CYB348" s="24"/>
      <c r="CYC348" s="24"/>
      <c r="CYD348" s="24"/>
      <c r="CYE348" s="24"/>
      <c r="CYF348" s="24"/>
      <c r="CYG348" s="24"/>
      <c r="CYH348" s="24"/>
      <c r="CYI348" s="24"/>
      <c r="CYJ348" s="24"/>
      <c r="CYK348" s="24"/>
      <c r="CYL348" s="24"/>
      <c r="CYM348" s="24"/>
      <c r="CYN348" s="24"/>
      <c r="CYO348" s="24"/>
      <c r="CYP348" s="24"/>
      <c r="CYQ348" s="24"/>
      <c r="CYR348" s="24"/>
      <c r="CYS348" s="24"/>
      <c r="CYT348" s="24"/>
      <c r="CYU348" s="24"/>
      <c r="CYV348" s="24"/>
      <c r="CYW348" s="24"/>
      <c r="CYX348" s="24"/>
      <c r="CYY348" s="24"/>
      <c r="CYZ348" s="24"/>
      <c r="CZA348" s="24"/>
      <c r="CZB348" s="24"/>
      <c r="CZC348" s="24"/>
      <c r="CZD348" s="24"/>
      <c r="CZE348" s="24"/>
      <c r="CZF348" s="24"/>
      <c r="CZG348" s="24"/>
      <c r="CZH348" s="24"/>
      <c r="CZI348" s="24"/>
      <c r="CZJ348" s="24"/>
      <c r="CZK348" s="24"/>
      <c r="CZL348" s="24"/>
      <c r="CZM348" s="24"/>
      <c r="CZN348" s="24"/>
      <c r="CZO348" s="24"/>
      <c r="CZP348" s="24"/>
      <c r="CZQ348" s="24"/>
      <c r="CZR348" s="24"/>
      <c r="CZS348" s="24"/>
      <c r="CZT348" s="24"/>
      <c r="CZU348" s="24"/>
      <c r="CZV348" s="24"/>
      <c r="CZW348" s="24"/>
      <c r="CZX348" s="24"/>
      <c r="CZY348" s="24"/>
      <c r="CZZ348" s="24"/>
      <c r="DAA348" s="24"/>
      <c r="DAB348" s="24"/>
      <c r="DAC348" s="24"/>
      <c r="DAD348" s="24"/>
      <c r="DAE348" s="24"/>
      <c r="DAF348" s="24"/>
      <c r="DAG348" s="24"/>
      <c r="DAH348" s="24"/>
      <c r="DAI348" s="24"/>
      <c r="DAJ348" s="24"/>
      <c r="DAK348" s="24"/>
      <c r="DAL348" s="24"/>
      <c r="DAM348" s="24"/>
      <c r="DAN348" s="24"/>
      <c r="DAO348" s="24"/>
      <c r="DAP348" s="24"/>
      <c r="DAQ348" s="24"/>
      <c r="DAR348" s="24"/>
      <c r="DAS348" s="24"/>
      <c r="DAT348" s="24"/>
      <c r="DAU348" s="24"/>
      <c r="DAV348" s="24"/>
      <c r="DAW348" s="24"/>
      <c r="DAX348" s="24"/>
      <c r="DAY348" s="24"/>
      <c r="DAZ348" s="24"/>
      <c r="DBA348" s="24"/>
      <c r="DBB348" s="24"/>
      <c r="DBC348" s="24"/>
      <c r="DBD348" s="24"/>
      <c r="DBE348" s="24"/>
      <c r="DBF348" s="24"/>
      <c r="DBG348" s="24"/>
      <c r="DBH348" s="24"/>
      <c r="DBI348" s="24"/>
      <c r="DBJ348" s="24"/>
      <c r="DBK348" s="24"/>
      <c r="DBL348" s="24"/>
      <c r="DBM348" s="24"/>
      <c r="DBN348" s="24"/>
      <c r="DBO348" s="24"/>
      <c r="DBP348" s="24"/>
      <c r="DBQ348" s="24"/>
      <c r="DBR348" s="24"/>
      <c r="DBS348" s="24"/>
      <c r="DBT348" s="24"/>
      <c r="DBU348" s="24"/>
      <c r="DBV348" s="24"/>
      <c r="DBW348" s="24"/>
      <c r="DBX348" s="24"/>
      <c r="DBY348" s="24"/>
      <c r="DBZ348" s="24"/>
      <c r="DCA348" s="24"/>
      <c r="DCB348" s="24"/>
      <c r="DCC348" s="24"/>
      <c r="DCD348" s="24"/>
      <c r="DCE348" s="24"/>
      <c r="DCF348" s="24"/>
      <c r="DCG348" s="24"/>
      <c r="DCH348" s="24"/>
      <c r="DCI348" s="24"/>
      <c r="DCJ348" s="24"/>
      <c r="DCK348" s="24"/>
      <c r="DCL348" s="24"/>
      <c r="DCM348" s="24"/>
      <c r="DCN348" s="24"/>
      <c r="DCO348" s="24"/>
      <c r="DCP348" s="24"/>
      <c r="DCQ348" s="24"/>
      <c r="DCR348" s="24"/>
      <c r="DCS348" s="24"/>
      <c r="DCT348" s="24"/>
      <c r="DCU348" s="24"/>
      <c r="DCV348" s="24"/>
      <c r="DCW348" s="24"/>
      <c r="DCX348" s="24"/>
      <c r="DCY348" s="24"/>
      <c r="DCZ348" s="24"/>
      <c r="DDA348" s="24"/>
      <c r="DDB348" s="24"/>
      <c r="DDC348" s="24"/>
      <c r="DDD348" s="24"/>
      <c r="DDE348" s="24"/>
      <c r="DDF348" s="24"/>
      <c r="DDG348" s="24"/>
      <c r="DDH348" s="24"/>
      <c r="DDI348" s="24"/>
      <c r="DDJ348" s="24"/>
      <c r="DDK348" s="24"/>
      <c r="DDL348" s="24"/>
      <c r="DDM348" s="24"/>
      <c r="DDN348" s="24"/>
      <c r="DDO348" s="24"/>
      <c r="DDP348" s="24"/>
      <c r="DDQ348" s="24"/>
      <c r="DDR348" s="24"/>
      <c r="DDS348" s="24"/>
      <c r="DDT348" s="24"/>
      <c r="DDU348" s="24"/>
      <c r="DDV348" s="24"/>
      <c r="DDW348" s="24"/>
      <c r="DDX348" s="24"/>
      <c r="DDY348" s="24"/>
      <c r="DDZ348" s="24"/>
      <c r="DEA348" s="24"/>
      <c r="DEB348" s="24"/>
      <c r="DEC348" s="24"/>
      <c r="DED348" s="24"/>
      <c r="DEE348" s="24"/>
      <c r="DEF348" s="24"/>
      <c r="DEG348" s="24"/>
      <c r="DEH348" s="24"/>
      <c r="DEI348" s="24"/>
      <c r="DEJ348" s="24"/>
      <c r="DEK348" s="24"/>
      <c r="DEL348" s="24"/>
      <c r="DEM348" s="24"/>
      <c r="DEN348" s="24"/>
      <c r="DEO348" s="24"/>
      <c r="DEP348" s="24"/>
      <c r="DEQ348" s="24"/>
      <c r="DER348" s="24"/>
      <c r="DES348" s="24"/>
      <c r="DET348" s="24"/>
      <c r="DEU348" s="24"/>
      <c r="DEV348" s="24"/>
      <c r="DEW348" s="24"/>
      <c r="DEX348" s="24"/>
      <c r="DEY348" s="24"/>
      <c r="DEZ348" s="24"/>
      <c r="DFA348" s="24"/>
      <c r="DFB348" s="24"/>
      <c r="DFC348" s="24"/>
      <c r="DFD348" s="24"/>
      <c r="DFE348" s="24"/>
      <c r="DFF348" s="24"/>
      <c r="DFG348" s="24"/>
      <c r="DFH348" s="24"/>
      <c r="DFI348" s="24"/>
      <c r="DFJ348" s="24"/>
      <c r="DFK348" s="24"/>
      <c r="DFL348" s="24"/>
      <c r="DFM348" s="24"/>
      <c r="DFN348" s="24"/>
      <c r="DFO348" s="24"/>
      <c r="DFP348" s="24"/>
      <c r="DFQ348" s="24"/>
      <c r="DFR348" s="24"/>
      <c r="DFS348" s="24"/>
      <c r="DFT348" s="24"/>
      <c r="DFU348" s="24"/>
      <c r="DFV348" s="24"/>
      <c r="DFW348" s="24"/>
      <c r="DFX348" s="24"/>
      <c r="DFY348" s="24"/>
      <c r="DFZ348" s="24"/>
      <c r="DGA348" s="24"/>
      <c r="DGB348" s="24"/>
      <c r="DGC348" s="24"/>
      <c r="DGD348" s="24"/>
      <c r="DGE348" s="24"/>
      <c r="DGF348" s="24"/>
      <c r="DGG348" s="24"/>
      <c r="DGH348" s="24"/>
      <c r="DGI348" s="24"/>
      <c r="DGJ348" s="24"/>
      <c r="DGK348" s="24"/>
      <c r="DGL348" s="24"/>
      <c r="DGM348" s="24"/>
      <c r="DGN348" s="24"/>
      <c r="DGO348" s="24"/>
      <c r="DGP348" s="24"/>
      <c r="DGQ348" s="24"/>
      <c r="DGR348" s="24"/>
      <c r="DGS348" s="24"/>
      <c r="DGT348" s="24"/>
      <c r="DGU348" s="24"/>
      <c r="DGV348" s="24"/>
      <c r="DGW348" s="24"/>
      <c r="DGX348" s="24"/>
      <c r="DGY348" s="24"/>
      <c r="DGZ348" s="24"/>
      <c r="DHA348" s="24"/>
      <c r="DHB348" s="24"/>
      <c r="DHC348" s="24"/>
      <c r="DHD348" s="24"/>
      <c r="DHE348" s="24"/>
      <c r="DHF348" s="24"/>
      <c r="DHG348" s="24"/>
      <c r="DHH348" s="24"/>
      <c r="DHI348" s="24"/>
      <c r="DHJ348" s="24"/>
      <c r="DHK348" s="24"/>
      <c r="DHL348" s="24"/>
      <c r="DHM348" s="24"/>
      <c r="DHN348" s="24"/>
      <c r="DHO348" s="24"/>
      <c r="DHP348" s="24"/>
      <c r="DHQ348" s="24"/>
      <c r="DHR348" s="24"/>
      <c r="DHS348" s="24"/>
      <c r="DHT348" s="24"/>
      <c r="DHU348" s="24"/>
      <c r="DHV348" s="24"/>
      <c r="DHW348" s="24"/>
      <c r="DHX348" s="24"/>
      <c r="DHY348" s="24"/>
      <c r="DHZ348" s="24"/>
      <c r="DIA348" s="24"/>
      <c r="DIB348" s="24"/>
      <c r="DIC348" s="24"/>
      <c r="DID348" s="24"/>
      <c r="DIE348" s="24"/>
      <c r="DIF348" s="24"/>
      <c r="DIG348" s="24"/>
      <c r="DIH348" s="24"/>
      <c r="DII348" s="24"/>
      <c r="DIJ348" s="24"/>
      <c r="DIK348" s="24"/>
      <c r="DIL348" s="24"/>
      <c r="DIM348" s="24"/>
      <c r="DIN348" s="24"/>
      <c r="DIO348" s="24"/>
      <c r="DIP348" s="24"/>
      <c r="DIQ348" s="24"/>
      <c r="DIR348" s="24"/>
      <c r="DIS348" s="24"/>
      <c r="DIT348" s="24"/>
      <c r="DIU348" s="24"/>
      <c r="DIV348" s="24"/>
      <c r="DIW348" s="24"/>
      <c r="DIX348" s="24"/>
      <c r="DIY348" s="24"/>
      <c r="DIZ348" s="24"/>
      <c r="DJA348" s="24"/>
      <c r="DJB348" s="24"/>
      <c r="DJC348" s="24"/>
      <c r="DJD348" s="24"/>
      <c r="DJE348" s="24"/>
      <c r="DJF348" s="24"/>
      <c r="DJG348" s="24"/>
      <c r="DJH348" s="24"/>
      <c r="DJI348" s="24"/>
      <c r="DJJ348" s="24"/>
      <c r="DJK348" s="24"/>
      <c r="DJL348" s="24"/>
      <c r="DJM348" s="24"/>
      <c r="DJN348" s="24"/>
      <c r="DJO348" s="24"/>
      <c r="DJP348" s="24"/>
      <c r="DJQ348" s="24"/>
      <c r="DJR348" s="24"/>
      <c r="DJS348" s="24"/>
      <c r="DJT348" s="24"/>
      <c r="DJU348" s="24"/>
      <c r="DJV348" s="24"/>
      <c r="DJW348" s="24"/>
      <c r="DJX348" s="24"/>
      <c r="DJY348" s="24"/>
      <c r="DJZ348" s="24"/>
      <c r="DKA348" s="24"/>
      <c r="DKB348" s="24"/>
      <c r="DKC348" s="24"/>
      <c r="DKD348" s="24"/>
      <c r="DKE348" s="24"/>
      <c r="DKF348" s="24"/>
      <c r="DKG348" s="24"/>
      <c r="DKH348" s="24"/>
      <c r="DKI348" s="24"/>
      <c r="DKJ348" s="24"/>
      <c r="DKK348" s="24"/>
      <c r="DKL348" s="24"/>
      <c r="DKM348" s="24"/>
      <c r="DKN348" s="24"/>
      <c r="DKO348" s="24"/>
      <c r="DKP348" s="24"/>
      <c r="DKQ348" s="24"/>
      <c r="DKR348" s="24"/>
      <c r="DKS348" s="24"/>
      <c r="DKT348" s="24"/>
      <c r="DKU348" s="24"/>
      <c r="DKV348" s="24"/>
      <c r="DKW348" s="24"/>
      <c r="DKX348" s="24"/>
      <c r="DKY348" s="24"/>
      <c r="DKZ348" s="24"/>
      <c r="DLA348" s="24"/>
      <c r="DLB348" s="24"/>
      <c r="DLC348" s="24"/>
      <c r="DLD348" s="24"/>
      <c r="DLE348" s="24"/>
      <c r="DLF348" s="24"/>
      <c r="DLG348" s="24"/>
      <c r="DLH348" s="24"/>
      <c r="DLI348" s="24"/>
      <c r="DLJ348" s="24"/>
      <c r="DLK348" s="24"/>
      <c r="DLL348" s="24"/>
      <c r="DLM348" s="24"/>
      <c r="DLN348" s="24"/>
      <c r="DLO348" s="24"/>
      <c r="DLP348" s="24"/>
      <c r="DLQ348" s="24"/>
      <c r="DLR348" s="24"/>
      <c r="DLS348" s="24"/>
      <c r="DLT348" s="24"/>
      <c r="DLU348" s="24"/>
      <c r="DLV348" s="24"/>
      <c r="DLW348" s="24"/>
      <c r="DLX348" s="24"/>
      <c r="DLY348" s="24"/>
      <c r="DLZ348" s="24"/>
      <c r="DMA348" s="24"/>
      <c r="DMB348" s="24"/>
      <c r="DMC348" s="24"/>
      <c r="DMD348" s="24"/>
      <c r="DME348" s="24"/>
      <c r="DMF348" s="24"/>
      <c r="DMG348" s="24"/>
      <c r="DMH348" s="24"/>
      <c r="DMI348" s="24"/>
      <c r="DMJ348" s="24"/>
      <c r="DMK348" s="24"/>
      <c r="DML348" s="24"/>
      <c r="DMM348" s="24"/>
      <c r="DMN348" s="24"/>
      <c r="DMO348" s="24"/>
      <c r="DMP348" s="24"/>
      <c r="DMQ348" s="24"/>
      <c r="DMR348" s="24"/>
      <c r="DMS348" s="24"/>
      <c r="DMT348" s="24"/>
      <c r="DMU348" s="24"/>
      <c r="DMV348" s="24"/>
      <c r="DMW348" s="24"/>
      <c r="DMX348" s="24"/>
      <c r="DMY348" s="24"/>
      <c r="DMZ348" s="24"/>
      <c r="DNA348" s="24"/>
      <c r="DNB348" s="24"/>
      <c r="DNC348" s="24"/>
      <c r="DND348" s="24"/>
      <c r="DNE348" s="24"/>
      <c r="DNF348" s="24"/>
      <c r="DNG348" s="24"/>
      <c r="DNH348" s="24"/>
      <c r="DNI348" s="24"/>
      <c r="DNJ348" s="24"/>
      <c r="DNK348" s="24"/>
      <c r="DNL348" s="24"/>
      <c r="DNM348" s="24"/>
      <c r="DNN348" s="24"/>
      <c r="DNO348" s="24"/>
      <c r="DNP348" s="24"/>
      <c r="DNQ348" s="24"/>
      <c r="DNR348" s="24"/>
      <c r="DNS348" s="24"/>
      <c r="DNT348" s="24"/>
      <c r="DNU348" s="24"/>
      <c r="DNV348" s="24"/>
      <c r="DNW348" s="24"/>
      <c r="DNX348" s="24"/>
      <c r="DNY348" s="24"/>
      <c r="DNZ348" s="24"/>
      <c r="DOA348" s="24"/>
      <c r="DOB348" s="24"/>
      <c r="DOC348" s="24"/>
      <c r="DOD348" s="24"/>
      <c r="DOE348" s="24"/>
      <c r="DOF348" s="24"/>
      <c r="DOG348" s="24"/>
      <c r="DOH348" s="24"/>
      <c r="DOI348" s="24"/>
      <c r="DOJ348" s="24"/>
      <c r="DOK348" s="24"/>
      <c r="DOL348" s="24"/>
      <c r="DOM348" s="24"/>
      <c r="DON348" s="24"/>
      <c r="DOO348" s="24"/>
      <c r="DOP348" s="24"/>
      <c r="DOQ348" s="24"/>
      <c r="DOR348" s="24"/>
      <c r="DOS348" s="24"/>
      <c r="DOT348" s="24"/>
      <c r="DOU348" s="24"/>
      <c r="DOV348" s="24"/>
      <c r="DOW348" s="24"/>
      <c r="DOX348" s="24"/>
      <c r="DOY348" s="24"/>
      <c r="DOZ348" s="24"/>
      <c r="DPA348" s="24"/>
      <c r="DPB348" s="24"/>
      <c r="DPC348" s="24"/>
      <c r="DPD348" s="24"/>
      <c r="DPE348" s="24"/>
      <c r="DPF348" s="24"/>
      <c r="DPG348" s="24"/>
      <c r="DPH348" s="24"/>
      <c r="DPI348" s="24"/>
      <c r="DPJ348" s="24"/>
      <c r="DPK348" s="24"/>
      <c r="DPL348" s="24"/>
      <c r="DPM348" s="24"/>
      <c r="DPN348" s="24"/>
      <c r="DPO348" s="24"/>
      <c r="DPP348" s="24"/>
      <c r="DPQ348" s="24"/>
      <c r="DPR348" s="24"/>
      <c r="DPS348" s="24"/>
      <c r="DPT348" s="24"/>
      <c r="DPU348" s="24"/>
      <c r="DPV348" s="24"/>
      <c r="DPW348" s="24"/>
      <c r="DPX348" s="24"/>
      <c r="DPY348" s="24"/>
      <c r="DPZ348" s="24"/>
      <c r="DQA348" s="24"/>
      <c r="DQB348" s="24"/>
      <c r="DQC348" s="24"/>
      <c r="DQD348" s="24"/>
      <c r="DQE348" s="24"/>
      <c r="DQF348" s="24"/>
      <c r="DQG348" s="24"/>
      <c r="DQH348" s="24"/>
      <c r="DQI348" s="24"/>
      <c r="DQJ348" s="24"/>
      <c r="DQK348" s="24"/>
      <c r="DQL348" s="24"/>
      <c r="DQM348" s="24"/>
      <c r="DQN348" s="24"/>
      <c r="DQO348" s="24"/>
      <c r="DQP348" s="24"/>
      <c r="DQQ348" s="24"/>
      <c r="DQR348" s="24"/>
      <c r="DQS348" s="24"/>
      <c r="DQT348" s="24"/>
      <c r="DQU348" s="24"/>
      <c r="DQV348" s="24"/>
      <c r="DQW348" s="24"/>
      <c r="DQX348" s="24"/>
      <c r="DQY348" s="24"/>
      <c r="DQZ348" s="24"/>
      <c r="DRA348" s="24"/>
      <c r="DRB348" s="24"/>
      <c r="DRC348" s="24"/>
      <c r="DRD348" s="24"/>
      <c r="DRE348" s="24"/>
      <c r="DRF348" s="24"/>
      <c r="DRG348" s="24"/>
      <c r="DRH348" s="24"/>
      <c r="DRI348" s="24"/>
      <c r="DRJ348" s="24"/>
      <c r="DRK348" s="24"/>
      <c r="DRL348" s="24"/>
      <c r="DRM348" s="24"/>
      <c r="DRN348" s="24"/>
      <c r="DRO348" s="24"/>
      <c r="DRP348" s="24"/>
      <c r="DRQ348" s="24"/>
      <c r="DRR348" s="24"/>
      <c r="DRS348" s="24"/>
      <c r="DRT348" s="24"/>
      <c r="DRU348" s="24"/>
      <c r="DRV348" s="24"/>
      <c r="DRW348" s="24"/>
      <c r="DRX348" s="24"/>
      <c r="DRY348" s="24"/>
      <c r="DRZ348" s="24"/>
      <c r="DSA348" s="24"/>
      <c r="DSB348" s="24"/>
      <c r="DSC348" s="24"/>
      <c r="DSD348" s="24"/>
      <c r="DSE348" s="24"/>
      <c r="DSF348" s="24"/>
      <c r="DSG348" s="24"/>
      <c r="DSH348" s="24"/>
      <c r="DSI348" s="24"/>
      <c r="DSJ348" s="24"/>
      <c r="DSK348" s="24"/>
      <c r="DSL348" s="24"/>
      <c r="DSM348" s="24"/>
      <c r="DSN348" s="24"/>
      <c r="DSO348" s="24"/>
      <c r="DSP348" s="24"/>
      <c r="DSQ348" s="24"/>
      <c r="DSR348" s="24"/>
      <c r="DSS348" s="24"/>
      <c r="DST348" s="24"/>
      <c r="DSU348" s="24"/>
      <c r="DSV348" s="24"/>
      <c r="DSW348" s="24"/>
      <c r="DSX348" s="24"/>
      <c r="DSY348" s="24"/>
      <c r="DSZ348" s="24"/>
      <c r="DTA348" s="24"/>
      <c r="DTB348" s="24"/>
      <c r="DTC348" s="24"/>
      <c r="DTD348" s="24"/>
      <c r="DTE348" s="24"/>
      <c r="DTF348" s="24"/>
      <c r="DTG348" s="24"/>
      <c r="DTH348" s="24"/>
      <c r="DTI348" s="24"/>
      <c r="DTJ348" s="24"/>
      <c r="DTK348" s="24"/>
      <c r="DTL348" s="24"/>
      <c r="DTM348" s="24"/>
      <c r="DTN348" s="24"/>
      <c r="DTO348" s="24"/>
      <c r="DTP348" s="24"/>
      <c r="DTQ348" s="24"/>
      <c r="DTR348" s="24"/>
      <c r="DTS348" s="24"/>
      <c r="DTT348" s="24"/>
      <c r="DTU348" s="24"/>
      <c r="DTV348" s="24"/>
      <c r="DTW348" s="24"/>
      <c r="DTX348" s="24"/>
      <c r="DTY348" s="24"/>
      <c r="DTZ348" s="24"/>
      <c r="DUA348" s="24"/>
      <c r="DUB348" s="24"/>
      <c r="DUC348" s="24"/>
      <c r="DUD348" s="24"/>
      <c r="DUE348" s="24"/>
      <c r="DUF348" s="24"/>
      <c r="DUG348" s="24"/>
      <c r="DUH348" s="24"/>
      <c r="DUI348" s="24"/>
      <c r="DUJ348" s="24"/>
      <c r="DUK348" s="24"/>
      <c r="DUL348" s="24"/>
      <c r="DUM348" s="24"/>
      <c r="DUN348" s="24"/>
      <c r="DUO348" s="24"/>
      <c r="DUP348" s="24"/>
      <c r="DUQ348" s="24"/>
      <c r="DUR348" s="24"/>
      <c r="DUS348" s="24"/>
      <c r="DUT348" s="24"/>
      <c r="DUU348" s="24"/>
      <c r="DUV348" s="24"/>
      <c r="DUW348" s="24"/>
      <c r="DUX348" s="24"/>
      <c r="DUY348" s="24"/>
      <c r="DUZ348" s="24"/>
      <c r="DVA348" s="24"/>
      <c r="DVB348" s="24"/>
      <c r="DVC348" s="24"/>
      <c r="DVD348" s="24"/>
      <c r="DVE348" s="24"/>
      <c r="DVF348" s="24"/>
      <c r="DVG348" s="24"/>
      <c r="DVH348" s="24"/>
      <c r="DVI348" s="24"/>
      <c r="DVJ348" s="24"/>
      <c r="DVK348" s="24"/>
      <c r="DVL348" s="24"/>
      <c r="DVM348" s="24"/>
      <c r="DVN348" s="24"/>
      <c r="DVO348" s="24"/>
      <c r="DVP348" s="24"/>
      <c r="DVQ348" s="24"/>
      <c r="DVR348" s="24"/>
      <c r="DVS348" s="24"/>
      <c r="DVT348" s="24"/>
      <c r="DVU348" s="24"/>
      <c r="DVV348" s="24"/>
      <c r="DVW348" s="24"/>
      <c r="DVX348" s="24"/>
      <c r="DVY348" s="24"/>
      <c r="DVZ348" s="24"/>
      <c r="DWA348" s="24"/>
      <c r="DWB348" s="24"/>
      <c r="DWC348" s="24"/>
      <c r="DWD348" s="24"/>
      <c r="DWE348" s="24"/>
      <c r="DWF348" s="24"/>
      <c r="DWG348" s="24"/>
      <c r="DWH348" s="24"/>
      <c r="DWI348" s="24"/>
      <c r="DWJ348" s="24"/>
      <c r="DWK348" s="24"/>
      <c r="DWL348" s="24"/>
      <c r="DWM348" s="24"/>
      <c r="DWN348" s="24"/>
      <c r="DWO348" s="24"/>
      <c r="DWP348" s="24"/>
      <c r="DWQ348" s="24"/>
      <c r="DWR348" s="24"/>
      <c r="DWS348" s="24"/>
      <c r="DWT348" s="24"/>
      <c r="DWU348" s="24"/>
      <c r="DWV348" s="24"/>
      <c r="DWW348" s="24"/>
      <c r="DWX348" s="24"/>
      <c r="DWY348" s="24"/>
      <c r="DWZ348" s="24"/>
      <c r="DXA348" s="24"/>
      <c r="DXB348" s="24"/>
      <c r="DXC348" s="24"/>
      <c r="DXD348" s="24"/>
      <c r="DXE348" s="24"/>
      <c r="DXF348" s="24"/>
      <c r="DXG348" s="24"/>
      <c r="DXH348" s="24"/>
      <c r="DXI348" s="24"/>
      <c r="DXJ348" s="24"/>
      <c r="DXK348" s="24"/>
      <c r="DXL348" s="24"/>
      <c r="DXM348" s="24"/>
      <c r="DXN348" s="24"/>
      <c r="DXO348" s="24"/>
      <c r="DXP348" s="24"/>
      <c r="DXQ348" s="24"/>
      <c r="DXR348" s="24"/>
      <c r="DXS348" s="24"/>
      <c r="DXT348" s="24"/>
      <c r="DXU348" s="24"/>
      <c r="DXV348" s="24"/>
      <c r="DXW348" s="24"/>
      <c r="DXX348" s="24"/>
      <c r="DXY348" s="24"/>
      <c r="DXZ348" s="24"/>
      <c r="DYA348" s="24"/>
      <c r="DYB348" s="24"/>
      <c r="DYC348" s="24"/>
      <c r="DYD348" s="24"/>
      <c r="DYE348" s="24"/>
      <c r="DYF348" s="24"/>
      <c r="DYG348" s="24"/>
      <c r="DYH348" s="24"/>
      <c r="DYI348" s="24"/>
      <c r="DYJ348" s="24"/>
      <c r="DYK348" s="24"/>
      <c r="DYL348" s="24"/>
      <c r="DYM348" s="24"/>
      <c r="DYN348" s="24"/>
      <c r="DYO348" s="24"/>
      <c r="DYP348" s="24"/>
      <c r="DYQ348" s="24"/>
      <c r="DYR348" s="24"/>
      <c r="DYS348" s="24"/>
      <c r="DYT348" s="24"/>
      <c r="DYU348" s="24"/>
      <c r="DYV348" s="24"/>
      <c r="DYW348" s="24"/>
      <c r="DYX348" s="24"/>
      <c r="DYY348" s="24"/>
      <c r="DYZ348" s="24"/>
      <c r="DZA348" s="24"/>
      <c r="DZB348" s="24"/>
      <c r="DZC348" s="24"/>
      <c r="DZD348" s="24"/>
      <c r="DZE348" s="24"/>
      <c r="DZF348" s="24"/>
      <c r="DZG348" s="24"/>
      <c r="DZH348" s="24"/>
      <c r="DZI348" s="24"/>
      <c r="DZJ348" s="24"/>
      <c r="DZK348" s="24"/>
      <c r="DZL348" s="24"/>
      <c r="DZM348" s="24"/>
      <c r="DZN348" s="24"/>
      <c r="DZO348" s="24"/>
      <c r="DZP348" s="24"/>
      <c r="DZQ348" s="24"/>
      <c r="DZR348" s="24"/>
      <c r="DZS348" s="24"/>
      <c r="DZT348" s="24"/>
      <c r="DZU348" s="24"/>
      <c r="DZV348" s="24"/>
      <c r="DZW348" s="24"/>
      <c r="DZX348" s="24"/>
      <c r="DZY348" s="24"/>
      <c r="DZZ348" s="24"/>
      <c r="EAA348" s="24"/>
      <c r="EAB348" s="24"/>
      <c r="EAC348" s="24"/>
      <c r="EAD348" s="24"/>
      <c r="EAE348" s="24"/>
      <c r="EAF348" s="24"/>
      <c r="EAG348" s="24"/>
      <c r="EAH348" s="24"/>
      <c r="EAI348" s="24"/>
      <c r="EAJ348" s="24"/>
      <c r="EAK348" s="24"/>
      <c r="EAL348" s="24"/>
      <c r="EAM348" s="24"/>
      <c r="EAN348" s="24"/>
      <c r="EAO348" s="24"/>
      <c r="EAP348" s="24"/>
      <c r="EAQ348" s="24"/>
      <c r="EAR348" s="24"/>
      <c r="EAS348" s="24"/>
      <c r="EAT348" s="24"/>
      <c r="EAU348" s="24"/>
      <c r="EAV348" s="24"/>
      <c r="EAW348" s="24"/>
      <c r="EAX348" s="24"/>
      <c r="EAY348" s="24"/>
      <c r="EAZ348" s="24"/>
      <c r="EBA348" s="24"/>
      <c r="EBB348" s="24"/>
      <c r="EBC348" s="24"/>
      <c r="EBD348" s="24"/>
      <c r="EBE348" s="24"/>
      <c r="EBF348" s="24"/>
      <c r="EBG348" s="24"/>
      <c r="EBH348" s="24"/>
      <c r="EBI348" s="24"/>
      <c r="EBJ348" s="24"/>
      <c r="EBK348" s="24"/>
      <c r="EBL348" s="24"/>
      <c r="EBM348" s="24"/>
      <c r="EBN348" s="24"/>
      <c r="EBO348" s="24"/>
      <c r="EBP348" s="24"/>
      <c r="EBQ348" s="24"/>
      <c r="EBR348" s="24"/>
      <c r="EBS348" s="24"/>
      <c r="EBT348" s="24"/>
      <c r="EBU348" s="24"/>
      <c r="EBV348" s="24"/>
      <c r="EBW348" s="24"/>
      <c r="EBX348" s="24"/>
      <c r="EBY348" s="24"/>
      <c r="EBZ348" s="24"/>
      <c r="ECA348" s="24"/>
      <c r="ECB348" s="24"/>
      <c r="ECC348" s="24"/>
      <c r="ECD348" s="24"/>
      <c r="ECE348" s="24"/>
      <c r="ECF348" s="24"/>
      <c r="ECG348" s="24"/>
      <c r="ECH348" s="24"/>
      <c r="ECI348" s="24"/>
      <c r="ECJ348" s="24"/>
      <c r="ECK348" s="24"/>
      <c r="ECL348" s="24"/>
      <c r="ECM348" s="24"/>
      <c r="ECN348" s="24"/>
      <c r="ECO348" s="24"/>
      <c r="ECP348" s="24"/>
      <c r="ECQ348" s="24"/>
      <c r="ECR348" s="24"/>
      <c r="ECS348" s="24"/>
      <c r="ECT348" s="24"/>
      <c r="ECU348" s="24"/>
      <c r="ECV348" s="24"/>
      <c r="ECW348" s="24"/>
      <c r="ECX348" s="24"/>
      <c r="ECY348" s="24"/>
      <c r="ECZ348" s="24"/>
      <c r="EDA348" s="24"/>
      <c r="EDB348" s="24"/>
      <c r="EDC348" s="24"/>
      <c r="EDD348" s="24"/>
      <c r="EDE348" s="24"/>
      <c r="EDF348" s="24"/>
      <c r="EDG348" s="24"/>
      <c r="EDH348" s="24"/>
      <c r="EDI348" s="24"/>
      <c r="EDJ348" s="24"/>
      <c r="EDK348" s="24"/>
      <c r="EDL348" s="24"/>
      <c r="EDM348" s="24"/>
      <c r="EDN348" s="24"/>
      <c r="EDO348" s="24"/>
      <c r="EDP348" s="24"/>
      <c r="EDQ348" s="24"/>
      <c r="EDR348" s="24"/>
      <c r="EDS348" s="24"/>
      <c r="EDT348" s="24"/>
      <c r="EDU348" s="24"/>
      <c r="EDV348" s="24"/>
      <c r="EDW348" s="24"/>
      <c r="EDX348" s="24"/>
      <c r="EDY348" s="24"/>
      <c r="EDZ348" s="24"/>
      <c r="EEA348" s="24"/>
      <c r="EEB348" s="24"/>
      <c r="EEC348" s="24"/>
      <c r="EED348" s="24"/>
      <c r="EEE348" s="24"/>
      <c r="EEF348" s="24"/>
      <c r="EEG348" s="24"/>
      <c r="EEH348" s="24"/>
      <c r="EEI348" s="24"/>
      <c r="EEJ348" s="24"/>
      <c r="EEK348" s="24"/>
      <c r="EEL348" s="24"/>
      <c r="EEM348" s="24"/>
      <c r="EEN348" s="24"/>
      <c r="EEO348" s="24"/>
      <c r="EEP348" s="24"/>
      <c r="EEQ348" s="24"/>
      <c r="EER348" s="24"/>
      <c r="EES348" s="24"/>
      <c r="EET348" s="24"/>
      <c r="EEU348" s="24"/>
      <c r="EEV348" s="24"/>
      <c r="EEW348" s="24"/>
      <c r="EEX348" s="24"/>
      <c r="EEY348" s="24"/>
      <c r="EEZ348" s="24"/>
      <c r="EFA348" s="24"/>
      <c r="EFB348" s="24"/>
      <c r="EFC348" s="24"/>
      <c r="EFD348" s="24"/>
      <c r="EFE348" s="24"/>
      <c r="EFF348" s="24"/>
      <c r="EFG348" s="24"/>
      <c r="EFH348" s="24"/>
      <c r="EFI348" s="24"/>
      <c r="EFJ348" s="24"/>
      <c r="EFK348" s="24"/>
      <c r="EFL348" s="24"/>
      <c r="EFM348" s="24"/>
      <c r="EFN348" s="24"/>
      <c r="EFO348" s="24"/>
      <c r="EFP348" s="24"/>
      <c r="EFQ348" s="24"/>
      <c r="EFR348" s="24"/>
      <c r="EFS348" s="24"/>
      <c r="EFT348" s="24"/>
      <c r="EFU348" s="24"/>
      <c r="EFV348" s="24"/>
      <c r="EFW348" s="24"/>
      <c r="EFX348" s="24"/>
      <c r="EFY348" s="24"/>
      <c r="EFZ348" s="24"/>
      <c r="EGA348" s="24"/>
      <c r="EGB348" s="24"/>
      <c r="EGC348" s="24"/>
      <c r="EGD348" s="24"/>
      <c r="EGE348" s="24"/>
      <c r="EGF348" s="24"/>
      <c r="EGG348" s="24"/>
      <c r="EGH348" s="24"/>
      <c r="EGI348" s="24"/>
      <c r="EGJ348" s="24"/>
      <c r="EGK348" s="24"/>
      <c r="EGL348" s="24"/>
      <c r="EGM348" s="24"/>
      <c r="EGN348" s="24"/>
      <c r="EGO348" s="24"/>
      <c r="EGP348" s="24"/>
      <c r="EGQ348" s="24"/>
      <c r="EGR348" s="24"/>
      <c r="EGS348" s="24"/>
      <c r="EGT348" s="24"/>
      <c r="EGU348" s="24"/>
      <c r="EGV348" s="24"/>
      <c r="EGW348" s="24"/>
      <c r="EGX348" s="24"/>
      <c r="EGY348" s="24"/>
      <c r="EGZ348" s="24"/>
      <c r="EHA348" s="24"/>
      <c r="EHB348" s="24"/>
      <c r="EHC348" s="24"/>
      <c r="EHD348" s="24"/>
      <c r="EHE348" s="24"/>
      <c r="EHF348" s="24"/>
      <c r="EHG348" s="24"/>
      <c r="EHH348" s="24"/>
      <c r="EHI348" s="24"/>
      <c r="EHJ348" s="24"/>
      <c r="EHK348" s="24"/>
      <c r="EHL348" s="24"/>
      <c r="EHM348" s="24"/>
      <c r="EHN348" s="24"/>
      <c r="EHO348" s="24"/>
      <c r="EHP348" s="24"/>
      <c r="EHQ348" s="24"/>
      <c r="EHR348" s="24"/>
      <c r="EHS348" s="24"/>
      <c r="EHT348" s="24"/>
      <c r="EHU348" s="24"/>
      <c r="EHV348" s="24"/>
      <c r="EHW348" s="24"/>
      <c r="EHX348" s="24"/>
      <c r="EHY348" s="24"/>
      <c r="EHZ348" s="24"/>
      <c r="EIA348" s="24"/>
      <c r="EIB348" s="24"/>
      <c r="EIC348" s="24"/>
      <c r="EID348" s="24"/>
      <c r="EIE348" s="24"/>
      <c r="EIF348" s="24"/>
      <c r="EIG348" s="24"/>
      <c r="EIH348" s="24"/>
      <c r="EII348" s="24"/>
      <c r="EIJ348" s="24"/>
      <c r="EIK348" s="24"/>
      <c r="EIL348" s="24"/>
      <c r="EIM348" s="24"/>
      <c r="EIN348" s="24"/>
      <c r="EIO348" s="24"/>
      <c r="EIP348" s="24"/>
      <c r="EIQ348" s="24"/>
      <c r="EIR348" s="24"/>
      <c r="EIS348" s="24"/>
      <c r="EIT348" s="24"/>
      <c r="EIU348" s="24"/>
      <c r="EIV348" s="24"/>
      <c r="EIW348" s="24"/>
      <c r="EIX348" s="24"/>
      <c r="EIY348" s="24"/>
      <c r="EIZ348" s="24"/>
      <c r="EJA348" s="24"/>
      <c r="EJB348" s="24"/>
      <c r="EJC348" s="24"/>
      <c r="EJD348" s="24"/>
      <c r="EJE348" s="24"/>
      <c r="EJF348" s="24"/>
      <c r="EJG348" s="24"/>
      <c r="EJH348" s="24"/>
      <c r="EJI348" s="24"/>
      <c r="EJJ348" s="24"/>
      <c r="EJK348" s="24"/>
      <c r="EJL348" s="24"/>
      <c r="EJM348" s="24"/>
      <c r="EJN348" s="24"/>
      <c r="EJO348" s="24"/>
      <c r="EJP348" s="24"/>
      <c r="EJQ348" s="24"/>
      <c r="EJR348" s="24"/>
      <c r="EJS348" s="24"/>
      <c r="EJT348" s="24"/>
      <c r="EJU348" s="24"/>
      <c r="EJV348" s="24"/>
      <c r="EJW348" s="24"/>
      <c r="EJX348" s="24"/>
      <c r="EJY348" s="24"/>
      <c r="EJZ348" s="24"/>
      <c r="EKA348" s="24"/>
      <c r="EKB348" s="24"/>
      <c r="EKC348" s="24"/>
      <c r="EKD348" s="24"/>
      <c r="EKE348" s="24"/>
      <c r="EKF348" s="24"/>
      <c r="EKG348" s="24"/>
      <c r="EKH348" s="24"/>
      <c r="EKI348" s="24"/>
      <c r="EKJ348" s="24"/>
      <c r="EKK348" s="24"/>
      <c r="EKL348" s="24"/>
      <c r="EKM348" s="24"/>
      <c r="EKN348" s="24"/>
      <c r="EKO348" s="24"/>
      <c r="EKP348" s="24"/>
      <c r="EKQ348" s="24"/>
      <c r="EKR348" s="24"/>
      <c r="EKS348" s="24"/>
      <c r="EKT348" s="24"/>
      <c r="EKU348" s="24"/>
      <c r="EKV348" s="24"/>
      <c r="EKW348" s="24"/>
      <c r="EKX348" s="24"/>
      <c r="EKY348" s="24"/>
      <c r="EKZ348" s="24"/>
      <c r="ELA348" s="24"/>
      <c r="ELB348" s="24"/>
      <c r="ELC348" s="24"/>
      <c r="ELD348" s="24"/>
      <c r="ELE348" s="24"/>
      <c r="ELF348" s="24"/>
      <c r="ELG348" s="24"/>
      <c r="ELH348" s="24"/>
      <c r="ELI348" s="24"/>
      <c r="ELJ348" s="24"/>
      <c r="ELK348" s="24"/>
      <c r="ELL348" s="24"/>
      <c r="ELM348" s="24"/>
      <c r="ELN348" s="24"/>
      <c r="ELO348" s="24"/>
      <c r="ELP348" s="24"/>
      <c r="ELQ348" s="24"/>
      <c r="ELR348" s="24"/>
      <c r="ELS348" s="24"/>
      <c r="ELT348" s="24"/>
      <c r="ELU348" s="24"/>
      <c r="ELV348" s="24"/>
      <c r="ELW348" s="24"/>
      <c r="ELX348" s="24"/>
      <c r="ELY348" s="24"/>
      <c r="ELZ348" s="24"/>
      <c r="EMA348" s="24"/>
      <c r="EMB348" s="24"/>
      <c r="EMC348" s="24"/>
      <c r="EMD348" s="24"/>
      <c r="EME348" s="24"/>
      <c r="EMF348" s="24"/>
      <c r="EMG348" s="24"/>
      <c r="EMH348" s="24"/>
      <c r="EMI348" s="24"/>
      <c r="EMJ348" s="24"/>
      <c r="EMK348" s="24"/>
      <c r="EML348" s="24"/>
      <c r="EMM348" s="24"/>
      <c r="EMN348" s="24"/>
      <c r="EMO348" s="24"/>
      <c r="EMP348" s="24"/>
      <c r="EMQ348" s="24"/>
      <c r="EMR348" s="24"/>
      <c r="EMS348" s="24"/>
      <c r="EMT348" s="24"/>
      <c r="EMU348" s="24"/>
      <c r="EMV348" s="24"/>
      <c r="EMW348" s="24"/>
      <c r="EMX348" s="24"/>
      <c r="EMY348" s="24"/>
      <c r="EMZ348" s="24"/>
      <c r="ENA348" s="24"/>
      <c r="ENB348" s="24"/>
      <c r="ENC348" s="24"/>
      <c r="END348" s="24"/>
      <c r="ENE348" s="24"/>
      <c r="ENF348" s="24"/>
      <c r="ENG348" s="24"/>
      <c r="ENH348" s="24"/>
      <c r="ENI348" s="24"/>
      <c r="ENJ348" s="24"/>
      <c r="ENK348" s="24"/>
      <c r="ENL348" s="24"/>
      <c r="ENM348" s="24"/>
      <c r="ENN348" s="24"/>
      <c r="ENO348" s="24"/>
      <c r="ENP348" s="24"/>
      <c r="ENQ348" s="24"/>
      <c r="ENR348" s="24"/>
      <c r="ENS348" s="24"/>
      <c r="ENT348" s="24"/>
      <c r="ENU348" s="24"/>
      <c r="ENV348" s="24"/>
      <c r="ENW348" s="24"/>
      <c r="ENX348" s="24"/>
      <c r="ENY348" s="24"/>
      <c r="ENZ348" s="24"/>
      <c r="EOA348" s="24"/>
      <c r="EOB348" s="24"/>
      <c r="EOC348" s="24"/>
      <c r="EOD348" s="24"/>
      <c r="EOE348" s="24"/>
      <c r="EOF348" s="24"/>
      <c r="EOG348" s="24"/>
      <c r="EOH348" s="24"/>
      <c r="EOI348" s="24"/>
      <c r="EOJ348" s="24"/>
      <c r="EOK348" s="24"/>
      <c r="EOL348" s="24"/>
      <c r="EOM348" s="24"/>
      <c r="EON348" s="24"/>
      <c r="EOO348" s="24"/>
      <c r="EOP348" s="24"/>
      <c r="EOQ348" s="24"/>
      <c r="EOR348" s="24"/>
      <c r="EOS348" s="24"/>
      <c r="EOT348" s="24"/>
      <c r="EOU348" s="24"/>
      <c r="EOV348" s="24"/>
      <c r="EOW348" s="24"/>
      <c r="EOX348" s="24"/>
      <c r="EOY348" s="24"/>
      <c r="EOZ348" s="24"/>
      <c r="EPA348" s="24"/>
      <c r="EPB348" s="24"/>
      <c r="EPC348" s="24"/>
      <c r="EPD348" s="24"/>
      <c r="EPE348" s="24"/>
      <c r="EPF348" s="24"/>
      <c r="EPG348" s="24"/>
      <c r="EPH348" s="24"/>
      <c r="EPI348" s="24"/>
      <c r="EPJ348" s="24"/>
      <c r="EPK348" s="24"/>
      <c r="EPL348" s="24"/>
      <c r="EPM348" s="24"/>
      <c r="EPN348" s="24"/>
      <c r="EPO348" s="24"/>
      <c r="EPP348" s="24"/>
      <c r="EPQ348" s="24"/>
      <c r="EPR348" s="24"/>
      <c r="EPS348" s="24"/>
      <c r="EPT348" s="24"/>
      <c r="EPU348" s="24"/>
      <c r="EPV348" s="24"/>
      <c r="EPW348" s="24"/>
      <c r="EPX348" s="24"/>
      <c r="EPY348" s="24"/>
      <c r="EPZ348" s="24"/>
      <c r="EQA348" s="24"/>
      <c r="EQB348" s="24"/>
      <c r="EQC348" s="24"/>
      <c r="EQD348" s="24"/>
      <c r="EQE348" s="24"/>
      <c r="EQF348" s="24"/>
      <c r="EQG348" s="24"/>
      <c r="EQH348" s="24"/>
      <c r="EQI348" s="24"/>
      <c r="EQJ348" s="24"/>
      <c r="EQK348" s="24"/>
      <c r="EQL348" s="24"/>
      <c r="EQM348" s="24"/>
      <c r="EQN348" s="24"/>
      <c r="EQO348" s="24"/>
      <c r="EQP348" s="24"/>
      <c r="EQQ348" s="24"/>
      <c r="EQR348" s="24"/>
      <c r="EQS348" s="24"/>
      <c r="EQT348" s="24"/>
      <c r="EQU348" s="24"/>
      <c r="EQV348" s="24"/>
      <c r="EQW348" s="24"/>
      <c r="EQX348" s="24"/>
      <c r="EQY348" s="24"/>
      <c r="EQZ348" s="24"/>
      <c r="ERA348" s="24"/>
      <c r="ERB348" s="24"/>
      <c r="ERC348" s="24"/>
      <c r="ERD348" s="24"/>
      <c r="ERE348" s="24"/>
      <c r="ERF348" s="24"/>
      <c r="ERG348" s="24"/>
      <c r="ERH348" s="24"/>
      <c r="ERI348" s="24"/>
      <c r="ERJ348" s="24"/>
      <c r="ERK348" s="24"/>
      <c r="ERL348" s="24"/>
      <c r="ERM348" s="24"/>
      <c r="ERN348" s="24"/>
      <c r="ERO348" s="24"/>
      <c r="ERP348" s="24"/>
      <c r="ERQ348" s="24"/>
      <c r="ERR348" s="24"/>
      <c r="ERS348" s="24"/>
      <c r="ERT348" s="24"/>
      <c r="ERU348" s="24"/>
      <c r="ERV348" s="24"/>
      <c r="ERW348" s="24"/>
      <c r="ERX348" s="24"/>
      <c r="ERY348" s="24"/>
      <c r="ERZ348" s="24"/>
      <c r="ESA348" s="24"/>
      <c r="ESB348" s="24"/>
      <c r="ESC348" s="24"/>
      <c r="ESD348" s="24"/>
      <c r="ESE348" s="24"/>
      <c r="ESF348" s="24"/>
      <c r="ESG348" s="24"/>
      <c r="ESH348" s="24"/>
      <c r="ESI348" s="24"/>
      <c r="ESJ348" s="24"/>
      <c r="ESK348" s="24"/>
      <c r="ESL348" s="24"/>
      <c r="ESM348" s="24"/>
      <c r="ESN348" s="24"/>
      <c r="ESO348" s="24"/>
      <c r="ESP348" s="24"/>
      <c r="ESQ348" s="24"/>
      <c r="ESR348" s="24"/>
      <c r="ESS348" s="24"/>
      <c r="EST348" s="24"/>
      <c r="ESU348" s="24"/>
      <c r="ESV348" s="24"/>
      <c r="ESW348" s="24"/>
      <c r="ESX348" s="24"/>
      <c r="ESY348" s="24"/>
      <c r="ESZ348" s="24"/>
      <c r="ETA348" s="24"/>
      <c r="ETB348" s="24"/>
      <c r="ETC348" s="24"/>
      <c r="ETD348" s="24"/>
      <c r="ETE348" s="24"/>
      <c r="ETF348" s="24"/>
      <c r="ETG348" s="24"/>
      <c r="ETH348" s="24"/>
      <c r="ETI348" s="24"/>
      <c r="ETJ348" s="24"/>
      <c r="ETK348" s="24"/>
      <c r="ETL348" s="24"/>
      <c r="ETM348" s="24"/>
      <c r="ETN348" s="24"/>
      <c r="ETO348" s="24"/>
      <c r="ETP348" s="24"/>
      <c r="ETQ348" s="24"/>
      <c r="ETR348" s="24"/>
      <c r="ETS348" s="24"/>
      <c r="ETT348" s="24"/>
      <c r="ETU348" s="24"/>
      <c r="ETV348" s="24"/>
      <c r="ETW348" s="24"/>
      <c r="ETX348" s="24"/>
      <c r="ETY348" s="24"/>
      <c r="ETZ348" s="24"/>
      <c r="EUA348" s="24"/>
      <c r="EUB348" s="24"/>
      <c r="EUC348" s="24"/>
      <c r="EUD348" s="24"/>
      <c r="EUE348" s="24"/>
      <c r="EUF348" s="24"/>
      <c r="EUG348" s="24"/>
      <c r="EUH348" s="24"/>
      <c r="EUI348" s="24"/>
      <c r="EUJ348" s="24"/>
      <c r="EUK348" s="24"/>
      <c r="EUL348" s="24"/>
      <c r="EUM348" s="24"/>
      <c r="EUN348" s="24"/>
      <c r="EUO348" s="24"/>
      <c r="EUP348" s="24"/>
      <c r="EUQ348" s="24"/>
      <c r="EUR348" s="24"/>
      <c r="EUS348" s="24"/>
      <c r="EUT348" s="24"/>
      <c r="EUU348" s="24"/>
      <c r="EUV348" s="24"/>
      <c r="EUW348" s="24"/>
      <c r="EUX348" s="24"/>
      <c r="EUY348" s="24"/>
      <c r="EUZ348" s="24"/>
      <c r="EVA348" s="24"/>
      <c r="EVB348" s="24"/>
      <c r="EVC348" s="24"/>
      <c r="EVD348" s="24"/>
      <c r="EVE348" s="24"/>
      <c r="EVF348" s="24"/>
      <c r="EVG348" s="24"/>
      <c r="EVH348" s="24"/>
      <c r="EVI348" s="24"/>
      <c r="EVJ348" s="24"/>
      <c r="EVK348" s="24"/>
      <c r="EVL348" s="24"/>
      <c r="EVM348" s="24"/>
      <c r="EVN348" s="24"/>
      <c r="EVO348" s="24"/>
      <c r="EVP348" s="24"/>
      <c r="EVQ348" s="24"/>
      <c r="EVR348" s="24"/>
      <c r="EVS348" s="24"/>
      <c r="EVT348" s="24"/>
      <c r="EVU348" s="24"/>
      <c r="EVV348" s="24"/>
      <c r="EVW348" s="24"/>
      <c r="EVX348" s="24"/>
      <c r="EVY348" s="24"/>
      <c r="EVZ348" s="24"/>
      <c r="EWA348" s="24"/>
      <c r="EWB348" s="24"/>
      <c r="EWC348" s="24"/>
      <c r="EWD348" s="24"/>
      <c r="EWE348" s="24"/>
      <c r="EWF348" s="24"/>
      <c r="EWG348" s="24"/>
      <c r="EWH348" s="24"/>
      <c r="EWI348" s="24"/>
      <c r="EWJ348" s="24"/>
      <c r="EWK348" s="24"/>
      <c r="EWL348" s="24"/>
      <c r="EWM348" s="24"/>
      <c r="EWN348" s="24"/>
      <c r="EWO348" s="24"/>
      <c r="EWP348" s="24"/>
      <c r="EWQ348" s="24"/>
      <c r="EWR348" s="24"/>
      <c r="EWS348" s="24"/>
      <c r="EWT348" s="24"/>
      <c r="EWU348" s="24"/>
      <c r="EWV348" s="24"/>
      <c r="EWW348" s="24"/>
      <c r="EWX348" s="24"/>
      <c r="EWY348" s="24"/>
      <c r="EWZ348" s="24"/>
      <c r="EXA348" s="24"/>
      <c r="EXB348" s="24"/>
      <c r="EXC348" s="24"/>
      <c r="EXD348" s="24"/>
      <c r="EXE348" s="24"/>
      <c r="EXF348" s="24"/>
      <c r="EXG348" s="24"/>
      <c r="EXH348" s="24"/>
      <c r="EXI348" s="24"/>
      <c r="EXJ348" s="24"/>
      <c r="EXK348" s="24"/>
      <c r="EXL348" s="24"/>
      <c r="EXM348" s="24"/>
      <c r="EXN348" s="24"/>
      <c r="EXO348" s="24"/>
      <c r="EXP348" s="24"/>
      <c r="EXQ348" s="24"/>
      <c r="EXR348" s="24"/>
      <c r="EXS348" s="24"/>
      <c r="EXT348" s="24"/>
      <c r="EXU348" s="24"/>
      <c r="EXV348" s="24"/>
      <c r="EXW348" s="24"/>
      <c r="EXX348" s="24"/>
      <c r="EXY348" s="24"/>
      <c r="EXZ348" s="24"/>
      <c r="EYA348" s="24"/>
      <c r="EYB348" s="24"/>
      <c r="EYC348" s="24"/>
      <c r="EYD348" s="24"/>
      <c r="EYE348" s="24"/>
      <c r="EYF348" s="24"/>
      <c r="EYG348" s="24"/>
      <c r="EYH348" s="24"/>
      <c r="EYI348" s="24"/>
      <c r="EYJ348" s="24"/>
      <c r="EYK348" s="24"/>
      <c r="EYL348" s="24"/>
      <c r="EYM348" s="24"/>
      <c r="EYN348" s="24"/>
      <c r="EYO348" s="24"/>
      <c r="EYP348" s="24"/>
      <c r="EYQ348" s="24"/>
      <c r="EYR348" s="24"/>
      <c r="EYS348" s="24"/>
      <c r="EYT348" s="24"/>
      <c r="EYU348" s="24"/>
      <c r="EYV348" s="24"/>
      <c r="EYW348" s="24"/>
      <c r="EYX348" s="24"/>
      <c r="EYY348" s="24"/>
      <c r="EYZ348" s="24"/>
      <c r="EZA348" s="24"/>
      <c r="EZB348" s="24"/>
      <c r="EZC348" s="24"/>
      <c r="EZD348" s="24"/>
      <c r="EZE348" s="24"/>
      <c r="EZF348" s="24"/>
      <c r="EZG348" s="24"/>
      <c r="EZH348" s="24"/>
      <c r="EZI348" s="24"/>
      <c r="EZJ348" s="24"/>
      <c r="EZK348" s="24"/>
      <c r="EZL348" s="24"/>
      <c r="EZM348" s="24"/>
      <c r="EZN348" s="24"/>
      <c r="EZO348" s="24"/>
      <c r="EZP348" s="24"/>
      <c r="EZQ348" s="24"/>
      <c r="EZR348" s="24"/>
      <c r="EZS348" s="24"/>
      <c r="EZT348" s="24"/>
      <c r="EZU348" s="24"/>
      <c r="EZV348" s="24"/>
      <c r="EZW348" s="24"/>
      <c r="EZX348" s="24"/>
      <c r="EZY348" s="24"/>
      <c r="EZZ348" s="24"/>
      <c r="FAA348" s="24"/>
      <c r="FAB348" s="24"/>
      <c r="FAC348" s="24"/>
      <c r="FAD348" s="24"/>
      <c r="FAE348" s="24"/>
      <c r="FAF348" s="24"/>
      <c r="FAG348" s="24"/>
      <c r="FAH348" s="24"/>
      <c r="FAI348" s="24"/>
      <c r="FAJ348" s="24"/>
      <c r="FAK348" s="24"/>
      <c r="FAL348" s="24"/>
      <c r="FAM348" s="24"/>
      <c r="FAN348" s="24"/>
      <c r="FAO348" s="24"/>
      <c r="FAP348" s="24"/>
      <c r="FAQ348" s="24"/>
      <c r="FAR348" s="24"/>
      <c r="FAS348" s="24"/>
      <c r="FAT348" s="24"/>
      <c r="FAU348" s="24"/>
      <c r="FAV348" s="24"/>
      <c r="FAW348" s="24"/>
      <c r="FAX348" s="24"/>
      <c r="FAY348" s="24"/>
      <c r="FAZ348" s="24"/>
      <c r="FBA348" s="24"/>
      <c r="FBB348" s="24"/>
      <c r="FBC348" s="24"/>
      <c r="FBD348" s="24"/>
      <c r="FBE348" s="24"/>
      <c r="FBF348" s="24"/>
      <c r="FBG348" s="24"/>
      <c r="FBH348" s="24"/>
      <c r="FBI348" s="24"/>
      <c r="FBJ348" s="24"/>
      <c r="FBK348" s="24"/>
      <c r="FBL348" s="24"/>
      <c r="FBM348" s="24"/>
      <c r="FBN348" s="24"/>
      <c r="FBO348" s="24"/>
      <c r="FBP348" s="24"/>
      <c r="FBQ348" s="24"/>
      <c r="FBR348" s="24"/>
      <c r="FBS348" s="24"/>
      <c r="FBT348" s="24"/>
      <c r="FBU348" s="24"/>
      <c r="FBV348" s="24"/>
      <c r="FBW348" s="24"/>
      <c r="FBX348" s="24"/>
      <c r="FBY348" s="24"/>
      <c r="FBZ348" s="24"/>
      <c r="FCA348" s="24"/>
      <c r="FCB348" s="24"/>
      <c r="FCC348" s="24"/>
      <c r="FCD348" s="24"/>
      <c r="FCE348" s="24"/>
      <c r="FCF348" s="24"/>
      <c r="FCG348" s="24"/>
      <c r="FCH348" s="24"/>
      <c r="FCI348" s="24"/>
      <c r="FCJ348" s="24"/>
      <c r="FCK348" s="24"/>
      <c r="FCL348" s="24"/>
      <c r="FCM348" s="24"/>
      <c r="FCN348" s="24"/>
      <c r="FCO348" s="24"/>
      <c r="FCP348" s="24"/>
      <c r="FCQ348" s="24"/>
      <c r="FCR348" s="24"/>
      <c r="FCS348" s="24"/>
      <c r="FCT348" s="24"/>
      <c r="FCU348" s="24"/>
      <c r="FCV348" s="24"/>
      <c r="FCW348" s="24"/>
      <c r="FCX348" s="24"/>
      <c r="FCY348" s="24"/>
      <c r="FCZ348" s="24"/>
      <c r="FDA348" s="24"/>
      <c r="FDB348" s="24"/>
      <c r="FDC348" s="24"/>
      <c r="FDD348" s="24"/>
      <c r="FDE348" s="24"/>
      <c r="FDF348" s="24"/>
      <c r="FDG348" s="24"/>
      <c r="FDH348" s="24"/>
      <c r="FDI348" s="24"/>
      <c r="FDJ348" s="24"/>
      <c r="FDK348" s="24"/>
      <c r="FDL348" s="24"/>
      <c r="FDM348" s="24"/>
      <c r="FDN348" s="24"/>
      <c r="FDO348" s="24"/>
      <c r="FDP348" s="24"/>
      <c r="FDQ348" s="24"/>
      <c r="FDR348" s="24"/>
      <c r="FDS348" s="24"/>
      <c r="FDT348" s="24"/>
      <c r="FDU348" s="24"/>
      <c r="FDV348" s="24"/>
      <c r="FDW348" s="24"/>
      <c r="FDX348" s="24"/>
      <c r="FDY348" s="24"/>
      <c r="FDZ348" s="24"/>
      <c r="FEA348" s="24"/>
      <c r="FEB348" s="24"/>
      <c r="FEC348" s="24"/>
      <c r="FED348" s="24"/>
      <c r="FEE348" s="24"/>
      <c r="FEF348" s="24"/>
      <c r="FEG348" s="24"/>
      <c r="FEH348" s="24"/>
      <c r="FEI348" s="24"/>
      <c r="FEJ348" s="24"/>
      <c r="FEK348" s="24"/>
      <c r="FEL348" s="24"/>
      <c r="FEM348" s="24"/>
      <c r="FEN348" s="24"/>
      <c r="FEO348" s="24"/>
      <c r="FEP348" s="24"/>
      <c r="FEQ348" s="24"/>
      <c r="FER348" s="24"/>
      <c r="FES348" s="24"/>
      <c r="FET348" s="24"/>
      <c r="FEU348" s="24"/>
      <c r="FEV348" s="24"/>
      <c r="FEW348" s="24"/>
      <c r="FEX348" s="24"/>
      <c r="FEY348" s="24"/>
      <c r="FEZ348" s="24"/>
      <c r="FFA348" s="24"/>
      <c r="FFB348" s="24"/>
      <c r="FFC348" s="24"/>
      <c r="FFD348" s="24"/>
      <c r="FFE348" s="24"/>
      <c r="FFF348" s="24"/>
      <c r="FFG348" s="24"/>
      <c r="FFH348" s="24"/>
      <c r="FFI348" s="24"/>
      <c r="FFJ348" s="24"/>
      <c r="FFK348" s="24"/>
      <c r="FFL348" s="24"/>
      <c r="FFM348" s="24"/>
      <c r="FFN348" s="24"/>
      <c r="FFO348" s="24"/>
      <c r="FFP348" s="24"/>
      <c r="FFQ348" s="24"/>
      <c r="FFR348" s="24"/>
      <c r="FFS348" s="24"/>
      <c r="FFT348" s="24"/>
      <c r="FFU348" s="24"/>
      <c r="FFV348" s="24"/>
      <c r="FFW348" s="24"/>
      <c r="FFX348" s="24"/>
      <c r="FFY348" s="24"/>
      <c r="FFZ348" s="24"/>
      <c r="FGA348" s="24"/>
      <c r="FGB348" s="24"/>
      <c r="FGC348" s="24"/>
      <c r="FGD348" s="24"/>
      <c r="FGE348" s="24"/>
      <c r="FGF348" s="24"/>
      <c r="FGG348" s="24"/>
      <c r="FGH348" s="24"/>
      <c r="FGI348" s="24"/>
      <c r="FGJ348" s="24"/>
      <c r="FGK348" s="24"/>
      <c r="FGL348" s="24"/>
      <c r="FGM348" s="24"/>
      <c r="FGN348" s="24"/>
      <c r="FGO348" s="24"/>
      <c r="FGP348" s="24"/>
      <c r="FGQ348" s="24"/>
      <c r="FGR348" s="24"/>
      <c r="FGS348" s="24"/>
      <c r="FGT348" s="24"/>
      <c r="FGU348" s="24"/>
      <c r="FGV348" s="24"/>
      <c r="FGW348" s="24"/>
      <c r="FGX348" s="24"/>
      <c r="FGY348" s="24"/>
      <c r="FGZ348" s="24"/>
      <c r="FHA348" s="24"/>
      <c r="FHB348" s="24"/>
      <c r="FHC348" s="24"/>
      <c r="FHD348" s="24"/>
      <c r="FHE348" s="24"/>
      <c r="FHF348" s="24"/>
      <c r="FHG348" s="24"/>
      <c r="FHH348" s="24"/>
      <c r="FHI348" s="24"/>
      <c r="FHJ348" s="24"/>
      <c r="FHK348" s="24"/>
      <c r="FHL348" s="24"/>
      <c r="FHM348" s="24"/>
      <c r="FHN348" s="24"/>
      <c r="FHO348" s="24"/>
      <c r="FHP348" s="24"/>
      <c r="FHQ348" s="24"/>
      <c r="FHR348" s="24"/>
      <c r="FHS348" s="24"/>
      <c r="FHT348" s="24"/>
      <c r="FHU348" s="24"/>
      <c r="FHV348" s="24"/>
      <c r="FHW348" s="24"/>
      <c r="FHX348" s="24"/>
      <c r="FHY348" s="24"/>
      <c r="FHZ348" s="24"/>
      <c r="FIA348" s="24"/>
      <c r="FIB348" s="24"/>
      <c r="FIC348" s="24"/>
      <c r="FID348" s="24"/>
      <c r="FIE348" s="24"/>
      <c r="FIF348" s="24"/>
      <c r="FIG348" s="24"/>
      <c r="FIH348" s="24"/>
      <c r="FII348" s="24"/>
      <c r="FIJ348" s="24"/>
      <c r="FIK348" s="24"/>
      <c r="FIL348" s="24"/>
      <c r="FIM348" s="24"/>
      <c r="FIN348" s="24"/>
      <c r="FIO348" s="24"/>
      <c r="FIP348" s="24"/>
      <c r="FIQ348" s="24"/>
      <c r="FIR348" s="24"/>
      <c r="FIS348" s="24"/>
      <c r="FIT348" s="24"/>
      <c r="FIU348" s="24"/>
      <c r="FIV348" s="24"/>
      <c r="FIW348" s="24"/>
      <c r="FIX348" s="24"/>
      <c r="FIY348" s="24"/>
      <c r="FIZ348" s="24"/>
      <c r="FJA348" s="24"/>
      <c r="FJB348" s="24"/>
      <c r="FJC348" s="24"/>
      <c r="FJD348" s="24"/>
      <c r="FJE348" s="24"/>
      <c r="FJF348" s="24"/>
      <c r="FJG348" s="24"/>
      <c r="FJH348" s="24"/>
      <c r="FJI348" s="24"/>
      <c r="FJJ348" s="24"/>
      <c r="FJK348" s="24"/>
      <c r="FJL348" s="24"/>
      <c r="FJM348" s="24"/>
      <c r="FJN348" s="24"/>
      <c r="FJO348" s="24"/>
      <c r="FJP348" s="24"/>
      <c r="FJQ348" s="24"/>
      <c r="FJR348" s="24"/>
      <c r="FJS348" s="24"/>
      <c r="FJT348" s="24"/>
      <c r="FJU348" s="24"/>
      <c r="FJV348" s="24"/>
      <c r="FJW348" s="24"/>
      <c r="FJX348" s="24"/>
      <c r="FJY348" s="24"/>
      <c r="FJZ348" s="24"/>
      <c r="FKA348" s="24"/>
      <c r="FKB348" s="24"/>
      <c r="FKC348" s="24"/>
      <c r="FKD348" s="24"/>
      <c r="FKE348" s="24"/>
      <c r="FKF348" s="24"/>
      <c r="FKG348" s="24"/>
      <c r="FKH348" s="24"/>
      <c r="FKI348" s="24"/>
      <c r="FKJ348" s="24"/>
      <c r="FKK348" s="24"/>
      <c r="FKL348" s="24"/>
      <c r="FKM348" s="24"/>
      <c r="FKN348" s="24"/>
      <c r="FKO348" s="24"/>
      <c r="FKP348" s="24"/>
      <c r="FKQ348" s="24"/>
      <c r="FKR348" s="24"/>
      <c r="FKS348" s="24"/>
      <c r="FKT348" s="24"/>
      <c r="FKU348" s="24"/>
      <c r="FKV348" s="24"/>
      <c r="FKW348" s="24"/>
      <c r="FKX348" s="24"/>
      <c r="FKY348" s="24"/>
      <c r="FKZ348" s="24"/>
      <c r="FLA348" s="24"/>
      <c r="FLB348" s="24"/>
      <c r="FLC348" s="24"/>
      <c r="FLD348" s="24"/>
      <c r="FLE348" s="24"/>
      <c r="FLF348" s="24"/>
      <c r="FLG348" s="24"/>
      <c r="FLH348" s="24"/>
      <c r="FLI348" s="24"/>
      <c r="FLJ348" s="24"/>
      <c r="FLK348" s="24"/>
      <c r="FLL348" s="24"/>
      <c r="FLM348" s="24"/>
      <c r="FLN348" s="24"/>
      <c r="FLO348" s="24"/>
      <c r="FLP348" s="24"/>
      <c r="FLQ348" s="24"/>
      <c r="FLR348" s="24"/>
      <c r="FLS348" s="24"/>
      <c r="FLT348" s="24"/>
      <c r="FLU348" s="24"/>
      <c r="FLV348" s="24"/>
      <c r="FLW348" s="24"/>
      <c r="FLX348" s="24"/>
      <c r="FLY348" s="24"/>
      <c r="FLZ348" s="24"/>
      <c r="FMA348" s="24"/>
      <c r="FMB348" s="24"/>
      <c r="FMC348" s="24"/>
      <c r="FMD348" s="24"/>
      <c r="FME348" s="24"/>
      <c r="FMF348" s="24"/>
      <c r="FMG348" s="24"/>
      <c r="FMH348" s="24"/>
      <c r="FMI348" s="24"/>
      <c r="FMJ348" s="24"/>
      <c r="FMK348" s="24"/>
      <c r="FML348" s="24"/>
      <c r="FMM348" s="24"/>
      <c r="FMN348" s="24"/>
      <c r="FMO348" s="24"/>
      <c r="FMP348" s="24"/>
      <c r="FMQ348" s="24"/>
      <c r="FMR348" s="24"/>
      <c r="FMS348" s="24"/>
      <c r="FMT348" s="24"/>
      <c r="FMU348" s="24"/>
      <c r="FMV348" s="24"/>
      <c r="FMW348" s="24"/>
      <c r="FMX348" s="24"/>
      <c r="FMY348" s="24"/>
      <c r="FMZ348" s="24"/>
      <c r="FNA348" s="24"/>
      <c r="FNB348" s="24"/>
      <c r="FNC348" s="24"/>
      <c r="FND348" s="24"/>
      <c r="FNE348" s="24"/>
      <c r="FNF348" s="24"/>
      <c r="FNG348" s="24"/>
      <c r="FNH348" s="24"/>
      <c r="FNI348" s="24"/>
      <c r="FNJ348" s="24"/>
      <c r="FNK348" s="24"/>
      <c r="FNL348" s="24"/>
      <c r="FNM348" s="24"/>
      <c r="FNN348" s="24"/>
      <c r="FNO348" s="24"/>
      <c r="FNP348" s="24"/>
      <c r="FNQ348" s="24"/>
      <c r="FNR348" s="24"/>
      <c r="FNS348" s="24"/>
      <c r="FNT348" s="24"/>
      <c r="FNU348" s="24"/>
      <c r="FNV348" s="24"/>
      <c r="FNW348" s="24"/>
      <c r="FNX348" s="24"/>
      <c r="FNY348" s="24"/>
      <c r="FNZ348" s="24"/>
      <c r="FOA348" s="24"/>
      <c r="FOB348" s="24"/>
      <c r="FOC348" s="24"/>
      <c r="FOD348" s="24"/>
      <c r="FOE348" s="24"/>
      <c r="FOF348" s="24"/>
      <c r="FOG348" s="24"/>
      <c r="FOH348" s="24"/>
      <c r="FOI348" s="24"/>
      <c r="FOJ348" s="24"/>
      <c r="FOK348" s="24"/>
      <c r="FOL348" s="24"/>
      <c r="FOM348" s="24"/>
      <c r="FON348" s="24"/>
      <c r="FOO348" s="24"/>
      <c r="FOP348" s="24"/>
      <c r="FOQ348" s="24"/>
      <c r="FOR348" s="24"/>
      <c r="FOS348" s="24"/>
      <c r="FOT348" s="24"/>
      <c r="FOU348" s="24"/>
      <c r="FOV348" s="24"/>
      <c r="FOW348" s="24"/>
      <c r="FOX348" s="24"/>
      <c r="FOY348" s="24"/>
      <c r="FOZ348" s="24"/>
      <c r="FPA348" s="24"/>
      <c r="FPB348" s="24"/>
      <c r="FPC348" s="24"/>
      <c r="FPD348" s="24"/>
      <c r="FPE348" s="24"/>
      <c r="FPF348" s="24"/>
      <c r="FPG348" s="24"/>
      <c r="FPH348" s="24"/>
      <c r="FPI348" s="24"/>
      <c r="FPJ348" s="24"/>
      <c r="FPK348" s="24"/>
      <c r="FPL348" s="24"/>
      <c r="FPM348" s="24"/>
      <c r="FPN348" s="24"/>
      <c r="FPO348" s="24"/>
      <c r="FPP348" s="24"/>
      <c r="FPQ348" s="24"/>
      <c r="FPR348" s="24"/>
      <c r="FPS348" s="24"/>
      <c r="FPT348" s="24"/>
      <c r="FPU348" s="24"/>
      <c r="FPV348" s="24"/>
      <c r="FPW348" s="24"/>
      <c r="FPX348" s="24"/>
      <c r="FPY348" s="24"/>
      <c r="FPZ348" s="24"/>
      <c r="FQA348" s="24"/>
      <c r="FQB348" s="24"/>
      <c r="FQC348" s="24"/>
      <c r="FQD348" s="24"/>
      <c r="FQE348" s="24"/>
      <c r="FQF348" s="24"/>
      <c r="FQG348" s="24"/>
      <c r="FQH348" s="24"/>
      <c r="FQI348" s="24"/>
      <c r="FQJ348" s="24"/>
      <c r="FQK348" s="24"/>
      <c r="FQL348" s="24"/>
      <c r="FQM348" s="24"/>
      <c r="FQN348" s="24"/>
      <c r="FQO348" s="24"/>
      <c r="FQP348" s="24"/>
      <c r="FQQ348" s="24"/>
      <c r="FQR348" s="24"/>
      <c r="FQS348" s="24"/>
      <c r="FQT348" s="24"/>
      <c r="FQU348" s="24"/>
      <c r="FQV348" s="24"/>
      <c r="FQW348" s="24"/>
      <c r="FQX348" s="24"/>
      <c r="FQY348" s="24"/>
      <c r="FQZ348" s="24"/>
      <c r="FRA348" s="24"/>
      <c r="FRB348" s="24"/>
      <c r="FRC348" s="24"/>
      <c r="FRD348" s="24"/>
      <c r="FRE348" s="24"/>
      <c r="FRF348" s="24"/>
      <c r="FRG348" s="24"/>
      <c r="FRH348" s="24"/>
      <c r="FRI348" s="24"/>
      <c r="FRJ348" s="24"/>
      <c r="FRK348" s="24"/>
      <c r="FRL348" s="24"/>
      <c r="FRM348" s="24"/>
      <c r="FRN348" s="24"/>
      <c r="FRO348" s="24"/>
      <c r="FRP348" s="24"/>
      <c r="FRQ348" s="24"/>
      <c r="FRR348" s="24"/>
      <c r="FRS348" s="24"/>
      <c r="FRT348" s="24"/>
      <c r="FRU348" s="24"/>
      <c r="FRV348" s="24"/>
      <c r="FRW348" s="24"/>
      <c r="FRX348" s="24"/>
      <c r="FRY348" s="24"/>
      <c r="FRZ348" s="24"/>
      <c r="FSA348" s="24"/>
      <c r="FSB348" s="24"/>
      <c r="FSC348" s="24"/>
      <c r="FSD348" s="24"/>
      <c r="FSE348" s="24"/>
      <c r="FSF348" s="24"/>
      <c r="FSG348" s="24"/>
      <c r="FSH348" s="24"/>
      <c r="FSI348" s="24"/>
      <c r="FSJ348" s="24"/>
      <c r="FSK348" s="24"/>
      <c r="FSL348" s="24"/>
      <c r="FSM348" s="24"/>
      <c r="FSN348" s="24"/>
      <c r="FSO348" s="24"/>
      <c r="FSP348" s="24"/>
      <c r="FSQ348" s="24"/>
      <c r="FSR348" s="24"/>
      <c r="FSS348" s="24"/>
      <c r="FST348" s="24"/>
      <c r="FSU348" s="24"/>
      <c r="FSV348" s="24"/>
      <c r="FSW348" s="24"/>
      <c r="FSX348" s="24"/>
      <c r="FSY348" s="24"/>
      <c r="FSZ348" s="24"/>
      <c r="FTA348" s="24"/>
      <c r="FTB348" s="24"/>
      <c r="FTC348" s="24"/>
      <c r="FTD348" s="24"/>
      <c r="FTE348" s="24"/>
      <c r="FTF348" s="24"/>
      <c r="FTG348" s="24"/>
      <c r="FTH348" s="24"/>
      <c r="FTI348" s="24"/>
      <c r="FTJ348" s="24"/>
      <c r="FTK348" s="24"/>
      <c r="FTL348" s="24"/>
      <c r="FTM348" s="24"/>
      <c r="FTN348" s="24"/>
      <c r="FTO348" s="24"/>
      <c r="FTP348" s="24"/>
      <c r="FTQ348" s="24"/>
      <c r="FTR348" s="24"/>
      <c r="FTS348" s="24"/>
      <c r="FTT348" s="24"/>
      <c r="FTU348" s="24"/>
      <c r="FTV348" s="24"/>
      <c r="FTW348" s="24"/>
      <c r="FTX348" s="24"/>
      <c r="FTY348" s="24"/>
      <c r="FTZ348" s="24"/>
      <c r="FUA348" s="24"/>
      <c r="FUB348" s="24"/>
      <c r="FUC348" s="24"/>
      <c r="FUD348" s="24"/>
      <c r="FUE348" s="24"/>
      <c r="FUF348" s="24"/>
      <c r="FUG348" s="24"/>
      <c r="FUH348" s="24"/>
      <c r="FUI348" s="24"/>
      <c r="FUJ348" s="24"/>
      <c r="FUK348" s="24"/>
      <c r="FUL348" s="24"/>
      <c r="FUM348" s="24"/>
      <c r="FUN348" s="24"/>
      <c r="FUO348" s="24"/>
      <c r="FUP348" s="24"/>
      <c r="FUQ348" s="24"/>
      <c r="FUR348" s="24"/>
      <c r="FUS348" s="24"/>
      <c r="FUT348" s="24"/>
      <c r="FUU348" s="24"/>
      <c r="FUV348" s="24"/>
      <c r="FUW348" s="24"/>
      <c r="FUX348" s="24"/>
      <c r="FUY348" s="24"/>
      <c r="FUZ348" s="24"/>
      <c r="FVA348" s="24"/>
      <c r="FVB348" s="24"/>
      <c r="FVC348" s="24"/>
      <c r="FVD348" s="24"/>
      <c r="FVE348" s="24"/>
      <c r="FVF348" s="24"/>
      <c r="FVG348" s="24"/>
      <c r="FVH348" s="24"/>
      <c r="FVI348" s="24"/>
      <c r="FVJ348" s="24"/>
      <c r="FVK348" s="24"/>
      <c r="FVL348" s="24"/>
      <c r="FVM348" s="24"/>
      <c r="FVN348" s="24"/>
      <c r="FVO348" s="24"/>
      <c r="FVP348" s="24"/>
      <c r="FVQ348" s="24"/>
      <c r="FVR348" s="24"/>
      <c r="FVS348" s="24"/>
      <c r="FVT348" s="24"/>
      <c r="FVU348" s="24"/>
      <c r="FVV348" s="24"/>
      <c r="FVW348" s="24"/>
      <c r="FVX348" s="24"/>
      <c r="FVY348" s="24"/>
      <c r="FVZ348" s="24"/>
      <c r="FWA348" s="24"/>
      <c r="FWB348" s="24"/>
      <c r="FWC348" s="24"/>
      <c r="FWD348" s="24"/>
      <c r="FWE348" s="24"/>
      <c r="FWF348" s="24"/>
      <c r="FWG348" s="24"/>
      <c r="FWH348" s="24"/>
      <c r="FWI348" s="24"/>
      <c r="FWJ348" s="24"/>
      <c r="FWK348" s="24"/>
      <c r="FWL348" s="24"/>
      <c r="FWM348" s="24"/>
      <c r="FWN348" s="24"/>
      <c r="FWO348" s="24"/>
      <c r="FWP348" s="24"/>
      <c r="FWQ348" s="24"/>
      <c r="FWR348" s="24"/>
      <c r="FWS348" s="24"/>
      <c r="FWT348" s="24"/>
      <c r="FWU348" s="24"/>
      <c r="FWV348" s="24"/>
      <c r="FWW348" s="24"/>
      <c r="FWX348" s="24"/>
      <c r="FWY348" s="24"/>
      <c r="FWZ348" s="24"/>
      <c r="FXA348" s="24"/>
      <c r="FXB348" s="24"/>
      <c r="FXC348" s="24"/>
      <c r="FXD348" s="24"/>
      <c r="FXE348" s="24"/>
      <c r="FXF348" s="24"/>
      <c r="FXG348" s="24"/>
      <c r="FXH348" s="24"/>
      <c r="FXI348" s="24"/>
      <c r="FXJ348" s="24"/>
      <c r="FXK348" s="24"/>
      <c r="FXL348" s="24"/>
      <c r="FXM348" s="24"/>
      <c r="FXN348" s="24"/>
      <c r="FXO348" s="24"/>
      <c r="FXP348" s="24"/>
      <c r="FXQ348" s="24"/>
      <c r="FXR348" s="24"/>
      <c r="FXS348" s="24"/>
      <c r="FXT348" s="24"/>
      <c r="FXU348" s="24"/>
      <c r="FXV348" s="24"/>
      <c r="FXW348" s="24"/>
      <c r="FXX348" s="24"/>
      <c r="FXY348" s="24"/>
      <c r="FXZ348" s="24"/>
      <c r="FYA348" s="24"/>
      <c r="FYB348" s="24"/>
      <c r="FYC348" s="24"/>
      <c r="FYD348" s="24"/>
      <c r="FYE348" s="24"/>
      <c r="FYF348" s="24"/>
      <c r="FYG348" s="24"/>
      <c r="FYH348" s="24"/>
      <c r="FYI348" s="24"/>
      <c r="FYJ348" s="24"/>
      <c r="FYK348" s="24"/>
      <c r="FYL348" s="24"/>
      <c r="FYM348" s="24"/>
      <c r="FYN348" s="24"/>
      <c r="FYO348" s="24"/>
      <c r="FYP348" s="24"/>
      <c r="FYQ348" s="24"/>
      <c r="FYR348" s="24"/>
      <c r="FYS348" s="24"/>
      <c r="FYT348" s="24"/>
      <c r="FYU348" s="24"/>
      <c r="FYV348" s="24"/>
      <c r="FYW348" s="24"/>
      <c r="FYX348" s="24"/>
      <c r="FYY348" s="24"/>
      <c r="FYZ348" s="24"/>
      <c r="FZA348" s="24"/>
      <c r="FZB348" s="24"/>
      <c r="FZC348" s="24"/>
      <c r="FZD348" s="24"/>
      <c r="FZE348" s="24"/>
      <c r="FZF348" s="24"/>
      <c r="FZG348" s="24"/>
      <c r="FZH348" s="24"/>
      <c r="FZI348" s="24"/>
      <c r="FZJ348" s="24"/>
      <c r="FZK348" s="24"/>
      <c r="FZL348" s="24"/>
      <c r="FZM348" s="24"/>
      <c r="FZN348" s="24"/>
      <c r="FZO348" s="24"/>
      <c r="FZP348" s="24"/>
      <c r="FZQ348" s="24"/>
      <c r="FZR348" s="24"/>
      <c r="FZS348" s="24"/>
      <c r="FZT348" s="24"/>
      <c r="FZU348" s="24"/>
      <c r="FZV348" s="24"/>
      <c r="FZW348" s="24"/>
      <c r="FZX348" s="24"/>
      <c r="FZY348" s="24"/>
      <c r="FZZ348" s="24"/>
      <c r="GAA348" s="24"/>
      <c r="GAB348" s="24"/>
      <c r="GAC348" s="24"/>
      <c r="GAD348" s="24"/>
      <c r="GAE348" s="24"/>
      <c r="GAF348" s="24"/>
      <c r="GAG348" s="24"/>
      <c r="GAH348" s="24"/>
      <c r="GAI348" s="24"/>
      <c r="GAJ348" s="24"/>
      <c r="GAK348" s="24"/>
      <c r="GAL348" s="24"/>
      <c r="GAM348" s="24"/>
      <c r="GAN348" s="24"/>
      <c r="GAO348" s="24"/>
      <c r="GAP348" s="24"/>
      <c r="GAQ348" s="24"/>
      <c r="GAR348" s="24"/>
      <c r="GAS348" s="24"/>
      <c r="GAT348" s="24"/>
      <c r="GAU348" s="24"/>
      <c r="GAV348" s="24"/>
      <c r="GAW348" s="24"/>
      <c r="GAX348" s="24"/>
      <c r="GAY348" s="24"/>
      <c r="GAZ348" s="24"/>
      <c r="GBA348" s="24"/>
      <c r="GBB348" s="24"/>
      <c r="GBC348" s="24"/>
      <c r="GBD348" s="24"/>
      <c r="GBE348" s="24"/>
      <c r="GBF348" s="24"/>
      <c r="GBG348" s="24"/>
      <c r="GBH348" s="24"/>
      <c r="GBI348" s="24"/>
      <c r="GBJ348" s="24"/>
      <c r="GBK348" s="24"/>
      <c r="GBL348" s="24"/>
      <c r="GBM348" s="24"/>
      <c r="GBN348" s="24"/>
      <c r="GBO348" s="24"/>
      <c r="GBP348" s="24"/>
      <c r="GBQ348" s="24"/>
      <c r="GBR348" s="24"/>
      <c r="GBS348" s="24"/>
      <c r="GBT348" s="24"/>
      <c r="GBU348" s="24"/>
      <c r="GBV348" s="24"/>
      <c r="GBW348" s="24"/>
      <c r="GBX348" s="24"/>
      <c r="GBY348" s="24"/>
      <c r="GBZ348" s="24"/>
      <c r="GCA348" s="24"/>
      <c r="GCB348" s="24"/>
      <c r="GCC348" s="24"/>
      <c r="GCD348" s="24"/>
      <c r="GCE348" s="24"/>
      <c r="GCF348" s="24"/>
      <c r="GCG348" s="24"/>
      <c r="GCH348" s="24"/>
      <c r="GCI348" s="24"/>
      <c r="GCJ348" s="24"/>
      <c r="GCK348" s="24"/>
      <c r="GCL348" s="24"/>
      <c r="GCM348" s="24"/>
      <c r="GCN348" s="24"/>
      <c r="GCO348" s="24"/>
      <c r="GCP348" s="24"/>
      <c r="GCQ348" s="24"/>
      <c r="GCR348" s="24"/>
      <c r="GCS348" s="24"/>
      <c r="GCT348" s="24"/>
      <c r="GCU348" s="24"/>
      <c r="GCV348" s="24"/>
      <c r="GCW348" s="24"/>
      <c r="GCX348" s="24"/>
      <c r="GCY348" s="24"/>
      <c r="GCZ348" s="24"/>
      <c r="GDA348" s="24"/>
      <c r="GDB348" s="24"/>
      <c r="GDC348" s="24"/>
      <c r="GDD348" s="24"/>
      <c r="GDE348" s="24"/>
      <c r="GDF348" s="24"/>
      <c r="GDG348" s="24"/>
      <c r="GDH348" s="24"/>
      <c r="GDI348" s="24"/>
      <c r="GDJ348" s="24"/>
      <c r="GDK348" s="24"/>
      <c r="GDL348" s="24"/>
      <c r="GDM348" s="24"/>
      <c r="GDN348" s="24"/>
      <c r="GDO348" s="24"/>
      <c r="GDP348" s="24"/>
      <c r="GDQ348" s="24"/>
      <c r="GDR348" s="24"/>
      <c r="GDS348" s="24"/>
      <c r="GDT348" s="24"/>
      <c r="GDU348" s="24"/>
      <c r="GDV348" s="24"/>
      <c r="GDW348" s="24"/>
      <c r="GDX348" s="24"/>
      <c r="GDY348" s="24"/>
      <c r="GDZ348" s="24"/>
      <c r="GEA348" s="24"/>
      <c r="GEB348" s="24"/>
      <c r="GEC348" s="24"/>
      <c r="GED348" s="24"/>
      <c r="GEE348" s="24"/>
      <c r="GEF348" s="24"/>
      <c r="GEG348" s="24"/>
      <c r="GEH348" s="24"/>
      <c r="GEI348" s="24"/>
      <c r="GEJ348" s="24"/>
      <c r="GEK348" s="24"/>
      <c r="GEL348" s="24"/>
      <c r="GEM348" s="24"/>
      <c r="GEN348" s="24"/>
      <c r="GEO348" s="24"/>
      <c r="GEP348" s="24"/>
      <c r="GEQ348" s="24"/>
      <c r="GER348" s="24"/>
      <c r="GES348" s="24"/>
      <c r="GET348" s="24"/>
      <c r="GEU348" s="24"/>
      <c r="GEV348" s="24"/>
      <c r="GEW348" s="24"/>
      <c r="GEX348" s="24"/>
      <c r="GEY348" s="24"/>
      <c r="GEZ348" s="24"/>
      <c r="GFA348" s="24"/>
      <c r="GFB348" s="24"/>
      <c r="GFC348" s="24"/>
      <c r="GFD348" s="24"/>
      <c r="GFE348" s="24"/>
      <c r="GFF348" s="24"/>
      <c r="GFG348" s="24"/>
      <c r="GFH348" s="24"/>
      <c r="GFI348" s="24"/>
      <c r="GFJ348" s="24"/>
      <c r="GFK348" s="24"/>
      <c r="GFL348" s="24"/>
      <c r="GFM348" s="24"/>
      <c r="GFN348" s="24"/>
      <c r="GFO348" s="24"/>
      <c r="GFP348" s="24"/>
      <c r="GFQ348" s="24"/>
      <c r="GFR348" s="24"/>
      <c r="GFS348" s="24"/>
      <c r="GFT348" s="24"/>
      <c r="GFU348" s="24"/>
      <c r="GFV348" s="24"/>
      <c r="GFW348" s="24"/>
      <c r="GFX348" s="24"/>
      <c r="GFY348" s="24"/>
      <c r="GFZ348" s="24"/>
      <c r="GGA348" s="24"/>
      <c r="GGB348" s="24"/>
      <c r="GGC348" s="24"/>
      <c r="GGD348" s="24"/>
      <c r="GGE348" s="24"/>
      <c r="GGF348" s="24"/>
      <c r="GGG348" s="24"/>
      <c r="GGH348" s="24"/>
      <c r="GGI348" s="24"/>
      <c r="GGJ348" s="24"/>
      <c r="GGK348" s="24"/>
      <c r="GGL348" s="24"/>
      <c r="GGM348" s="24"/>
      <c r="GGN348" s="24"/>
      <c r="GGO348" s="24"/>
      <c r="GGP348" s="24"/>
      <c r="GGQ348" s="24"/>
      <c r="GGR348" s="24"/>
      <c r="GGS348" s="24"/>
      <c r="GGT348" s="24"/>
      <c r="GGU348" s="24"/>
      <c r="GGV348" s="24"/>
      <c r="GGW348" s="24"/>
      <c r="GGX348" s="24"/>
      <c r="GGY348" s="24"/>
      <c r="GGZ348" s="24"/>
      <c r="GHA348" s="24"/>
      <c r="GHB348" s="24"/>
      <c r="GHC348" s="24"/>
      <c r="GHD348" s="24"/>
      <c r="GHE348" s="24"/>
      <c r="GHF348" s="24"/>
      <c r="GHG348" s="24"/>
      <c r="GHH348" s="24"/>
      <c r="GHI348" s="24"/>
      <c r="GHJ348" s="24"/>
      <c r="GHK348" s="24"/>
      <c r="GHL348" s="24"/>
      <c r="GHM348" s="24"/>
      <c r="GHN348" s="24"/>
      <c r="GHO348" s="24"/>
      <c r="GHP348" s="24"/>
      <c r="GHQ348" s="24"/>
      <c r="GHR348" s="24"/>
      <c r="GHS348" s="24"/>
      <c r="GHT348" s="24"/>
      <c r="GHU348" s="24"/>
      <c r="GHV348" s="24"/>
      <c r="GHW348" s="24"/>
      <c r="GHX348" s="24"/>
      <c r="GHY348" s="24"/>
      <c r="GHZ348" s="24"/>
      <c r="GIA348" s="24"/>
      <c r="GIB348" s="24"/>
      <c r="GIC348" s="24"/>
      <c r="GID348" s="24"/>
      <c r="GIE348" s="24"/>
      <c r="GIF348" s="24"/>
      <c r="GIG348" s="24"/>
      <c r="GIH348" s="24"/>
      <c r="GII348" s="24"/>
      <c r="GIJ348" s="24"/>
      <c r="GIK348" s="24"/>
      <c r="GIL348" s="24"/>
      <c r="GIM348" s="24"/>
      <c r="GIN348" s="24"/>
      <c r="GIO348" s="24"/>
      <c r="GIP348" s="24"/>
      <c r="GIQ348" s="24"/>
      <c r="GIR348" s="24"/>
      <c r="GIS348" s="24"/>
      <c r="GIT348" s="24"/>
      <c r="GIU348" s="24"/>
      <c r="GIV348" s="24"/>
      <c r="GIW348" s="24"/>
      <c r="GIX348" s="24"/>
      <c r="GIY348" s="24"/>
      <c r="GIZ348" s="24"/>
      <c r="GJA348" s="24"/>
      <c r="GJB348" s="24"/>
      <c r="GJC348" s="24"/>
      <c r="GJD348" s="24"/>
      <c r="GJE348" s="24"/>
      <c r="GJF348" s="24"/>
      <c r="GJG348" s="24"/>
      <c r="GJH348" s="24"/>
      <c r="GJI348" s="24"/>
      <c r="GJJ348" s="24"/>
      <c r="GJK348" s="24"/>
      <c r="GJL348" s="24"/>
      <c r="GJM348" s="24"/>
      <c r="GJN348" s="24"/>
      <c r="GJO348" s="24"/>
      <c r="GJP348" s="24"/>
      <c r="GJQ348" s="24"/>
      <c r="GJR348" s="24"/>
      <c r="GJS348" s="24"/>
      <c r="GJT348" s="24"/>
      <c r="GJU348" s="24"/>
      <c r="GJV348" s="24"/>
      <c r="GJW348" s="24"/>
      <c r="GJX348" s="24"/>
      <c r="GJY348" s="24"/>
      <c r="GJZ348" s="24"/>
      <c r="GKA348" s="24"/>
      <c r="GKB348" s="24"/>
      <c r="GKC348" s="24"/>
      <c r="GKD348" s="24"/>
      <c r="GKE348" s="24"/>
      <c r="GKF348" s="24"/>
      <c r="GKG348" s="24"/>
      <c r="GKH348" s="24"/>
      <c r="GKI348" s="24"/>
      <c r="GKJ348" s="24"/>
      <c r="GKK348" s="24"/>
      <c r="GKL348" s="24"/>
      <c r="GKM348" s="24"/>
      <c r="GKN348" s="24"/>
      <c r="GKO348" s="24"/>
      <c r="GKP348" s="24"/>
      <c r="GKQ348" s="24"/>
      <c r="GKR348" s="24"/>
      <c r="GKS348" s="24"/>
      <c r="GKT348" s="24"/>
      <c r="GKU348" s="24"/>
      <c r="GKV348" s="24"/>
      <c r="GKW348" s="24"/>
      <c r="GKX348" s="24"/>
      <c r="GKY348" s="24"/>
      <c r="GKZ348" s="24"/>
      <c r="GLA348" s="24"/>
      <c r="GLB348" s="24"/>
      <c r="GLC348" s="24"/>
      <c r="GLD348" s="24"/>
      <c r="GLE348" s="24"/>
      <c r="GLF348" s="24"/>
      <c r="GLG348" s="24"/>
      <c r="GLH348" s="24"/>
      <c r="GLI348" s="24"/>
      <c r="GLJ348" s="24"/>
      <c r="GLK348" s="24"/>
      <c r="GLL348" s="24"/>
      <c r="GLM348" s="24"/>
      <c r="GLN348" s="24"/>
      <c r="GLO348" s="24"/>
      <c r="GLP348" s="24"/>
      <c r="GLQ348" s="24"/>
      <c r="GLR348" s="24"/>
      <c r="GLS348" s="24"/>
      <c r="GLT348" s="24"/>
      <c r="GLU348" s="24"/>
      <c r="GLV348" s="24"/>
      <c r="GLW348" s="24"/>
      <c r="GLX348" s="24"/>
      <c r="GLY348" s="24"/>
      <c r="GLZ348" s="24"/>
      <c r="GMA348" s="24"/>
      <c r="GMB348" s="24"/>
      <c r="GMC348" s="24"/>
      <c r="GMD348" s="24"/>
      <c r="GME348" s="24"/>
      <c r="GMF348" s="24"/>
      <c r="GMG348" s="24"/>
      <c r="GMH348" s="24"/>
      <c r="GMI348" s="24"/>
      <c r="GMJ348" s="24"/>
      <c r="GMK348" s="24"/>
      <c r="GML348" s="24"/>
      <c r="GMM348" s="24"/>
      <c r="GMN348" s="24"/>
      <c r="GMO348" s="24"/>
      <c r="GMP348" s="24"/>
      <c r="GMQ348" s="24"/>
      <c r="GMR348" s="24"/>
      <c r="GMS348" s="24"/>
      <c r="GMT348" s="24"/>
      <c r="GMU348" s="24"/>
      <c r="GMV348" s="24"/>
      <c r="GMW348" s="24"/>
      <c r="GMX348" s="24"/>
      <c r="GMY348" s="24"/>
      <c r="GMZ348" s="24"/>
      <c r="GNA348" s="24"/>
      <c r="GNB348" s="24"/>
      <c r="GNC348" s="24"/>
      <c r="GND348" s="24"/>
      <c r="GNE348" s="24"/>
      <c r="GNF348" s="24"/>
      <c r="GNG348" s="24"/>
      <c r="GNH348" s="24"/>
      <c r="GNI348" s="24"/>
      <c r="GNJ348" s="24"/>
      <c r="GNK348" s="24"/>
      <c r="GNL348" s="24"/>
      <c r="GNM348" s="24"/>
      <c r="GNN348" s="24"/>
      <c r="GNO348" s="24"/>
      <c r="GNP348" s="24"/>
      <c r="GNQ348" s="24"/>
      <c r="GNR348" s="24"/>
      <c r="GNS348" s="24"/>
      <c r="GNT348" s="24"/>
      <c r="GNU348" s="24"/>
      <c r="GNV348" s="24"/>
      <c r="GNW348" s="24"/>
      <c r="GNX348" s="24"/>
      <c r="GNY348" s="24"/>
      <c r="GNZ348" s="24"/>
      <c r="GOA348" s="24"/>
      <c r="GOB348" s="24"/>
      <c r="GOC348" s="24"/>
      <c r="GOD348" s="24"/>
      <c r="GOE348" s="24"/>
      <c r="GOF348" s="24"/>
      <c r="GOG348" s="24"/>
      <c r="GOH348" s="24"/>
      <c r="GOI348" s="24"/>
      <c r="GOJ348" s="24"/>
      <c r="GOK348" s="24"/>
      <c r="GOL348" s="24"/>
      <c r="GOM348" s="24"/>
      <c r="GON348" s="24"/>
      <c r="GOO348" s="24"/>
      <c r="GOP348" s="24"/>
      <c r="GOQ348" s="24"/>
      <c r="GOR348" s="24"/>
      <c r="GOS348" s="24"/>
      <c r="GOT348" s="24"/>
      <c r="GOU348" s="24"/>
      <c r="GOV348" s="24"/>
      <c r="GOW348" s="24"/>
      <c r="GOX348" s="24"/>
      <c r="GOY348" s="24"/>
      <c r="GOZ348" s="24"/>
      <c r="GPA348" s="24"/>
      <c r="GPB348" s="24"/>
      <c r="GPC348" s="24"/>
      <c r="GPD348" s="24"/>
      <c r="GPE348" s="24"/>
      <c r="GPF348" s="24"/>
      <c r="GPG348" s="24"/>
      <c r="GPH348" s="24"/>
      <c r="GPI348" s="24"/>
      <c r="GPJ348" s="24"/>
      <c r="GPK348" s="24"/>
      <c r="GPL348" s="24"/>
      <c r="GPM348" s="24"/>
      <c r="GPN348" s="24"/>
      <c r="GPO348" s="24"/>
      <c r="GPP348" s="24"/>
      <c r="GPQ348" s="24"/>
      <c r="GPR348" s="24"/>
      <c r="GPS348" s="24"/>
      <c r="GPT348" s="24"/>
      <c r="GPU348" s="24"/>
      <c r="GPV348" s="24"/>
      <c r="GPW348" s="24"/>
      <c r="GPX348" s="24"/>
      <c r="GPY348" s="24"/>
      <c r="GPZ348" s="24"/>
      <c r="GQA348" s="24"/>
      <c r="GQB348" s="24"/>
      <c r="GQC348" s="24"/>
      <c r="GQD348" s="24"/>
      <c r="GQE348" s="24"/>
      <c r="GQF348" s="24"/>
      <c r="GQG348" s="24"/>
      <c r="GQH348" s="24"/>
      <c r="GQI348" s="24"/>
      <c r="GQJ348" s="24"/>
      <c r="GQK348" s="24"/>
      <c r="GQL348" s="24"/>
      <c r="GQM348" s="24"/>
      <c r="GQN348" s="24"/>
      <c r="GQO348" s="24"/>
      <c r="GQP348" s="24"/>
      <c r="GQQ348" s="24"/>
      <c r="GQR348" s="24"/>
      <c r="GQS348" s="24"/>
      <c r="GQT348" s="24"/>
      <c r="GQU348" s="24"/>
      <c r="GQV348" s="24"/>
      <c r="GQW348" s="24"/>
      <c r="GQX348" s="24"/>
      <c r="GQY348" s="24"/>
      <c r="GQZ348" s="24"/>
      <c r="GRA348" s="24"/>
      <c r="GRB348" s="24"/>
      <c r="GRC348" s="24"/>
      <c r="GRD348" s="24"/>
      <c r="GRE348" s="24"/>
      <c r="GRF348" s="24"/>
      <c r="GRG348" s="24"/>
      <c r="GRH348" s="24"/>
      <c r="GRI348" s="24"/>
      <c r="GRJ348" s="24"/>
      <c r="GRK348" s="24"/>
      <c r="GRL348" s="24"/>
      <c r="GRM348" s="24"/>
      <c r="GRN348" s="24"/>
      <c r="GRO348" s="24"/>
      <c r="GRP348" s="24"/>
      <c r="GRQ348" s="24"/>
      <c r="GRR348" s="24"/>
      <c r="GRS348" s="24"/>
      <c r="GRT348" s="24"/>
      <c r="GRU348" s="24"/>
      <c r="GRV348" s="24"/>
      <c r="GRW348" s="24"/>
      <c r="GRX348" s="24"/>
      <c r="GRY348" s="24"/>
      <c r="GRZ348" s="24"/>
      <c r="GSA348" s="24"/>
      <c r="GSB348" s="24"/>
      <c r="GSC348" s="24"/>
      <c r="GSD348" s="24"/>
      <c r="GSE348" s="24"/>
      <c r="GSF348" s="24"/>
      <c r="GSG348" s="24"/>
      <c r="GSH348" s="24"/>
      <c r="GSI348" s="24"/>
      <c r="GSJ348" s="24"/>
      <c r="GSK348" s="24"/>
      <c r="GSL348" s="24"/>
      <c r="GSM348" s="24"/>
      <c r="GSN348" s="24"/>
      <c r="GSO348" s="24"/>
      <c r="GSP348" s="24"/>
      <c r="GSQ348" s="24"/>
      <c r="GSR348" s="24"/>
      <c r="GSS348" s="24"/>
      <c r="GST348" s="24"/>
      <c r="GSU348" s="24"/>
      <c r="GSV348" s="24"/>
      <c r="GSW348" s="24"/>
      <c r="GSX348" s="24"/>
      <c r="GSY348" s="24"/>
      <c r="GSZ348" s="24"/>
      <c r="GTA348" s="24"/>
      <c r="GTB348" s="24"/>
      <c r="GTC348" s="24"/>
      <c r="GTD348" s="24"/>
      <c r="GTE348" s="24"/>
      <c r="GTF348" s="24"/>
      <c r="GTG348" s="24"/>
      <c r="GTH348" s="24"/>
      <c r="GTI348" s="24"/>
      <c r="GTJ348" s="24"/>
      <c r="GTK348" s="24"/>
      <c r="GTL348" s="24"/>
      <c r="GTM348" s="24"/>
      <c r="GTN348" s="24"/>
      <c r="GTO348" s="24"/>
      <c r="GTP348" s="24"/>
      <c r="GTQ348" s="24"/>
      <c r="GTR348" s="24"/>
      <c r="GTS348" s="24"/>
      <c r="GTT348" s="24"/>
      <c r="GTU348" s="24"/>
      <c r="GTV348" s="24"/>
      <c r="GTW348" s="24"/>
      <c r="GTX348" s="24"/>
      <c r="GTY348" s="24"/>
      <c r="GTZ348" s="24"/>
      <c r="GUA348" s="24"/>
      <c r="GUB348" s="24"/>
      <c r="GUC348" s="24"/>
      <c r="GUD348" s="24"/>
      <c r="GUE348" s="24"/>
      <c r="GUF348" s="24"/>
      <c r="GUG348" s="24"/>
      <c r="GUH348" s="24"/>
      <c r="GUI348" s="24"/>
      <c r="GUJ348" s="24"/>
      <c r="GUK348" s="24"/>
      <c r="GUL348" s="24"/>
      <c r="GUM348" s="24"/>
      <c r="GUN348" s="24"/>
      <c r="GUO348" s="24"/>
      <c r="GUP348" s="24"/>
      <c r="GUQ348" s="24"/>
      <c r="GUR348" s="24"/>
      <c r="GUS348" s="24"/>
      <c r="GUT348" s="24"/>
      <c r="GUU348" s="24"/>
      <c r="GUV348" s="24"/>
      <c r="GUW348" s="24"/>
      <c r="GUX348" s="24"/>
      <c r="GUY348" s="24"/>
      <c r="GUZ348" s="24"/>
      <c r="GVA348" s="24"/>
      <c r="GVB348" s="24"/>
      <c r="GVC348" s="24"/>
      <c r="GVD348" s="24"/>
      <c r="GVE348" s="24"/>
      <c r="GVF348" s="24"/>
      <c r="GVG348" s="24"/>
      <c r="GVH348" s="24"/>
      <c r="GVI348" s="24"/>
      <c r="GVJ348" s="24"/>
      <c r="GVK348" s="24"/>
      <c r="GVL348" s="24"/>
      <c r="GVM348" s="24"/>
      <c r="GVN348" s="24"/>
      <c r="GVO348" s="24"/>
      <c r="GVP348" s="24"/>
      <c r="GVQ348" s="24"/>
      <c r="GVR348" s="24"/>
      <c r="GVS348" s="24"/>
      <c r="GVT348" s="24"/>
      <c r="GVU348" s="24"/>
      <c r="GVV348" s="24"/>
      <c r="GVW348" s="24"/>
      <c r="GVX348" s="24"/>
      <c r="GVY348" s="24"/>
      <c r="GVZ348" s="24"/>
      <c r="GWA348" s="24"/>
      <c r="GWB348" s="24"/>
      <c r="GWC348" s="24"/>
      <c r="GWD348" s="24"/>
      <c r="GWE348" s="24"/>
      <c r="GWF348" s="24"/>
      <c r="GWG348" s="24"/>
      <c r="GWH348" s="24"/>
      <c r="GWI348" s="24"/>
      <c r="GWJ348" s="24"/>
      <c r="GWK348" s="24"/>
      <c r="GWL348" s="24"/>
      <c r="GWM348" s="24"/>
      <c r="GWN348" s="24"/>
      <c r="GWO348" s="24"/>
      <c r="GWP348" s="24"/>
      <c r="GWQ348" s="24"/>
      <c r="GWR348" s="24"/>
      <c r="GWS348" s="24"/>
      <c r="GWT348" s="24"/>
      <c r="GWU348" s="24"/>
      <c r="GWV348" s="24"/>
      <c r="GWW348" s="24"/>
      <c r="GWX348" s="24"/>
      <c r="GWY348" s="24"/>
      <c r="GWZ348" s="24"/>
      <c r="GXA348" s="24"/>
      <c r="GXB348" s="24"/>
      <c r="GXC348" s="24"/>
      <c r="GXD348" s="24"/>
      <c r="GXE348" s="24"/>
      <c r="GXF348" s="24"/>
      <c r="GXG348" s="24"/>
      <c r="GXH348" s="24"/>
      <c r="GXI348" s="24"/>
      <c r="GXJ348" s="24"/>
      <c r="GXK348" s="24"/>
      <c r="GXL348" s="24"/>
      <c r="GXM348" s="24"/>
      <c r="GXN348" s="24"/>
      <c r="GXO348" s="24"/>
      <c r="GXP348" s="24"/>
      <c r="GXQ348" s="24"/>
      <c r="GXR348" s="24"/>
      <c r="GXS348" s="24"/>
      <c r="GXT348" s="24"/>
      <c r="GXU348" s="24"/>
      <c r="GXV348" s="24"/>
      <c r="GXW348" s="24"/>
      <c r="GXX348" s="24"/>
      <c r="GXY348" s="24"/>
      <c r="GXZ348" s="24"/>
      <c r="GYA348" s="24"/>
      <c r="GYB348" s="24"/>
      <c r="GYC348" s="24"/>
      <c r="GYD348" s="24"/>
      <c r="GYE348" s="24"/>
      <c r="GYF348" s="24"/>
      <c r="GYG348" s="24"/>
      <c r="GYH348" s="24"/>
      <c r="GYI348" s="24"/>
      <c r="GYJ348" s="24"/>
      <c r="GYK348" s="24"/>
      <c r="GYL348" s="24"/>
      <c r="GYM348" s="24"/>
      <c r="GYN348" s="24"/>
      <c r="GYO348" s="24"/>
      <c r="GYP348" s="24"/>
      <c r="GYQ348" s="24"/>
      <c r="GYR348" s="24"/>
      <c r="GYS348" s="24"/>
      <c r="GYT348" s="24"/>
      <c r="GYU348" s="24"/>
      <c r="GYV348" s="24"/>
      <c r="GYW348" s="24"/>
      <c r="GYX348" s="24"/>
      <c r="GYY348" s="24"/>
      <c r="GYZ348" s="24"/>
      <c r="GZA348" s="24"/>
      <c r="GZB348" s="24"/>
      <c r="GZC348" s="24"/>
      <c r="GZD348" s="24"/>
      <c r="GZE348" s="24"/>
      <c r="GZF348" s="24"/>
      <c r="GZG348" s="24"/>
      <c r="GZH348" s="24"/>
      <c r="GZI348" s="24"/>
      <c r="GZJ348" s="24"/>
      <c r="GZK348" s="24"/>
      <c r="GZL348" s="24"/>
      <c r="GZM348" s="24"/>
      <c r="GZN348" s="24"/>
      <c r="GZO348" s="24"/>
      <c r="GZP348" s="24"/>
      <c r="GZQ348" s="24"/>
      <c r="GZR348" s="24"/>
      <c r="GZS348" s="24"/>
      <c r="GZT348" s="24"/>
      <c r="GZU348" s="24"/>
      <c r="GZV348" s="24"/>
      <c r="GZW348" s="24"/>
      <c r="GZX348" s="24"/>
      <c r="GZY348" s="24"/>
      <c r="GZZ348" s="24"/>
      <c r="HAA348" s="24"/>
      <c r="HAB348" s="24"/>
      <c r="HAC348" s="24"/>
      <c r="HAD348" s="24"/>
      <c r="HAE348" s="24"/>
      <c r="HAF348" s="24"/>
      <c r="HAG348" s="24"/>
      <c r="HAH348" s="24"/>
      <c r="HAI348" s="24"/>
      <c r="HAJ348" s="24"/>
      <c r="HAK348" s="24"/>
      <c r="HAL348" s="24"/>
      <c r="HAM348" s="24"/>
      <c r="HAN348" s="24"/>
      <c r="HAO348" s="24"/>
      <c r="HAP348" s="24"/>
      <c r="HAQ348" s="24"/>
      <c r="HAR348" s="24"/>
      <c r="HAS348" s="24"/>
      <c r="HAT348" s="24"/>
      <c r="HAU348" s="24"/>
      <c r="HAV348" s="24"/>
      <c r="HAW348" s="24"/>
      <c r="HAX348" s="24"/>
      <c r="HAY348" s="24"/>
      <c r="HAZ348" s="24"/>
      <c r="HBA348" s="24"/>
      <c r="HBB348" s="24"/>
      <c r="HBC348" s="24"/>
      <c r="HBD348" s="24"/>
      <c r="HBE348" s="24"/>
      <c r="HBF348" s="24"/>
      <c r="HBG348" s="24"/>
      <c r="HBH348" s="24"/>
      <c r="HBI348" s="24"/>
      <c r="HBJ348" s="24"/>
      <c r="HBK348" s="24"/>
      <c r="HBL348" s="24"/>
      <c r="HBM348" s="24"/>
      <c r="HBN348" s="24"/>
      <c r="HBO348" s="24"/>
      <c r="HBP348" s="24"/>
      <c r="HBQ348" s="24"/>
      <c r="HBR348" s="24"/>
      <c r="HBS348" s="24"/>
      <c r="HBT348" s="24"/>
      <c r="HBU348" s="24"/>
      <c r="HBV348" s="24"/>
      <c r="HBW348" s="24"/>
      <c r="HBX348" s="24"/>
      <c r="HBY348" s="24"/>
      <c r="HBZ348" s="24"/>
      <c r="HCA348" s="24"/>
      <c r="HCB348" s="24"/>
      <c r="HCC348" s="24"/>
      <c r="HCD348" s="24"/>
      <c r="HCE348" s="24"/>
      <c r="HCF348" s="24"/>
      <c r="HCG348" s="24"/>
      <c r="HCH348" s="24"/>
      <c r="HCI348" s="24"/>
      <c r="HCJ348" s="24"/>
      <c r="HCK348" s="24"/>
      <c r="HCL348" s="24"/>
      <c r="HCM348" s="24"/>
      <c r="HCN348" s="24"/>
      <c r="HCO348" s="24"/>
      <c r="HCP348" s="24"/>
      <c r="HCQ348" s="24"/>
      <c r="HCR348" s="24"/>
      <c r="HCS348" s="24"/>
      <c r="HCT348" s="24"/>
      <c r="HCU348" s="24"/>
      <c r="HCV348" s="24"/>
      <c r="HCW348" s="24"/>
      <c r="HCX348" s="24"/>
      <c r="HCY348" s="24"/>
      <c r="HCZ348" s="24"/>
      <c r="HDA348" s="24"/>
      <c r="HDB348" s="24"/>
      <c r="HDC348" s="24"/>
      <c r="HDD348" s="24"/>
      <c r="HDE348" s="24"/>
      <c r="HDF348" s="24"/>
      <c r="HDG348" s="24"/>
      <c r="HDH348" s="24"/>
      <c r="HDI348" s="24"/>
      <c r="HDJ348" s="24"/>
      <c r="HDK348" s="24"/>
      <c r="HDL348" s="24"/>
      <c r="HDM348" s="24"/>
      <c r="HDN348" s="24"/>
      <c r="HDO348" s="24"/>
      <c r="HDP348" s="24"/>
      <c r="HDQ348" s="24"/>
      <c r="HDR348" s="24"/>
      <c r="HDS348" s="24"/>
      <c r="HDT348" s="24"/>
      <c r="HDU348" s="24"/>
      <c r="HDV348" s="24"/>
      <c r="HDW348" s="24"/>
      <c r="HDX348" s="24"/>
      <c r="HDY348" s="24"/>
      <c r="HDZ348" s="24"/>
      <c r="HEA348" s="24"/>
      <c r="HEB348" s="24"/>
      <c r="HEC348" s="24"/>
      <c r="HED348" s="24"/>
      <c r="HEE348" s="24"/>
      <c r="HEF348" s="24"/>
      <c r="HEG348" s="24"/>
      <c r="HEH348" s="24"/>
      <c r="HEI348" s="24"/>
      <c r="HEJ348" s="24"/>
      <c r="HEK348" s="24"/>
      <c r="HEL348" s="24"/>
      <c r="HEM348" s="24"/>
      <c r="HEN348" s="24"/>
      <c r="HEO348" s="24"/>
      <c r="HEP348" s="24"/>
      <c r="HEQ348" s="24"/>
      <c r="HER348" s="24"/>
      <c r="HES348" s="24"/>
      <c r="HET348" s="24"/>
      <c r="HEU348" s="24"/>
      <c r="HEV348" s="24"/>
      <c r="HEW348" s="24"/>
      <c r="HEX348" s="24"/>
      <c r="HEY348" s="24"/>
      <c r="HEZ348" s="24"/>
      <c r="HFA348" s="24"/>
      <c r="HFB348" s="24"/>
      <c r="HFC348" s="24"/>
      <c r="HFD348" s="24"/>
      <c r="HFE348" s="24"/>
      <c r="HFF348" s="24"/>
      <c r="HFG348" s="24"/>
      <c r="HFH348" s="24"/>
      <c r="HFI348" s="24"/>
      <c r="HFJ348" s="24"/>
      <c r="HFK348" s="24"/>
      <c r="HFL348" s="24"/>
      <c r="HFM348" s="24"/>
      <c r="HFN348" s="24"/>
      <c r="HFO348" s="24"/>
      <c r="HFP348" s="24"/>
      <c r="HFQ348" s="24"/>
      <c r="HFR348" s="24"/>
      <c r="HFS348" s="24"/>
      <c r="HFT348" s="24"/>
      <c r="HFU348" s="24"/>
      <c r="HFV348" s="24"/>
      <c r="HFW348" s="24"/>
      <c r="HFX348" s="24"/>
      <c r="HFY348" s="24"/>
      <c r="HFZ348" s="24"/>
      <c r="HGA348" s="24"/>
      <c r="HGB348" s="24"/>
      <c r="HGC348" s="24"/>
      <c r="HGD348" s="24"/>
      <c r="HGE348" s="24"/>
      <c r="HGF348" s="24"/>
      <c r="HGG348" s="24"/>
      <c r="HGH348" s="24"/>
      <c r="HGI348" s="24"/>
      <c r="HGJ348" s="24"/>
      <c r="HGK348" s="24"/>
      <c r="HGL348" s="24"/>
      <c r="HGM348" s="24"/>
      <c r="HGN348" s="24"/>
      <c r="HGO348" s="24"/>
      <c r="HGP348" s="24"/>
      <c r="HGQ348" s="24"/>
      <c r="HGR348" s="24"/>
      <c r="HGS348" s="24"/>
      <c r="HGT348" s="24"/>
      <c r="HGU348" s="24"/>
      <c r="HGV348" s="24"/>
      <c r="HGW348" s="24"/>
      <c r="HGX348" s="24"/>
      <c r="HGY348" s="24"/>
      <c r="HGZ348" s="24"/>
      <c r="HHA348" s="24"/>
      <c r="HHB348" s="24"/>
      <c r="HHC348" s="24"/>
      <c r="HHD348" s="24"/>
      <c r="HHE348" s="24"/>
      <c r="HHF348" s="24"/>
      <c r="HHG348" s="24"/>
      <c r="HHH348" s="24"/>
      <c r="HHI348" s="24"/>
      <c r="HHJ348" s="24"/>
      <c r="HHK348" s="24"/>
      <c r="HHL348" s="24"/>
      <c r="HHM348" s="24"/>
      <c r="HHN348" s="24"/>
      <c r="HHO348" s="24"/>
      <c r="HHP348" s="24"/>
      <c r="HHQ348" s="24"/>
      <c r="HHR348" s="24"/>
      <c r="HHS348" s="24"/>
      <c r="HHT348" s="24"/>
      <c r="HHU348" s="24"/>
      <c r="HHV348" s="24"/>
      <c r="HHW348" s="24"/>
      <c r="HHX348" s="24"/>
      <c r="HHY348" s="24"/>
      <c r="HHZ348" s="24"/>
      <c r="HIA348" s="24"/>
      <c r="HIB348" s="24"/>
      <c r="HIC348" s="24"/>
      <c r="HID348" s="24"/>
      <c r="HIE348" s="24"/>
      <c r="HIF348" s="24"/>
      <c r="HIG348" s="24"/>
      <c r="HIH348" s="24"/>
      <c r="HII348" s="24"/>
      <c r="HIJ348" s="24"/>
      <c r="HIK348" s="24"/>
      <c r="HIL348" s="24"/>
      <c r="HIM348" s="24"/>
      <c r="HIN348" s="24"/>
      <c r="HIO348" s="24"/>
      <c r="HIP348" s="24"/>
      <c r="HIQ348" s="24"/>
      <c r="HIR348" s="24"/>
      <c r="HIS348" s="24"/>
      <c r="HIT348" s="24"/>
      <c r="HIU348" s="24"/>
      <c r="HIV348" s="24"/>
      <c r="HIW348" s="24"/>
      <c r="HIX348" s="24"/>
      <c r="HIY348" s="24"/>
      <c r="HIZ348" s="24"/>
      <c r="HJA348" s="24"/>
      <c r="HJB348" s="24"/>
      <c r="HJC348" s="24"/>
      <c r="HJD348" s="24"/>
      <c r="HJE348" s="24"/>
      <c r="HJF348" s="24"/>
      <c r="HJG348" s="24"/>
      <c r="HJH348" s="24"/>
      <c r="HJI348" s="24"/>
      <c r="HJJ348" s="24"/>
      <c r="HJK348" s="24"/>
      <c r="HJL348" s="24"/>
      <c r="HJM348" s="24"/>
      <c r="HJN348" s="24"/>
      <c r="HJO348" s="24"/>
      <c r="HJP348" s="24"/>
      <c r="HJQ348" s="24"/>
      <c r="HJR348" s="24"/>
      <c r="HJS348" s="24"/>
      <c r="HJT348" s="24"/>
      <c r="HJU348" s="24"/>
      <c r="HJV348" s="24"/>
      <c r="HJW348" s="24"/>
      <c r="HJX348" s="24"/>
      <c r="HJY348" s="24"/>
      <c r="HJZ348" s="24"/>
      <c r="HKA348" s="24"/>
      <c r="HKB348" s="24"/>
      <c r="HKC348" s="24"/>
      <c r="HKD348" s="24"/>
      <c r="HKE348" s="24"/>
      <c r="HKF348" s="24"/>
      <c r="HKG348" s="24"/>
      <c r="HKH348" s="24"/>
      <c r="HKI348" s="24"/>
      <c r="HKJ348" s="24"/>
      <c r="HKK348" s="24"/>
      <c r="HKL348" s="24"/>
      <c r="HKM348" s="24"/>
      <c r="HKN348" s="24"/>
      <c r="HKO348" s="24"/>
      <c r="HKP348" s="24"/>
      <c r="HKQ348" s="24"/>
      <c r="HKR348" s="24"/>
      <c r="HKS348" s="24"/>
      <c r="HKT348" s="24"/>
      <c r="HKU348" s="24"/>
      <c r="HKV348" s="24"/>
      <c r="HKW348" s="24"/>
      <c r="HKX348" s="24"/>
      <c r="HKY348" s="24"/>
      <c r="HKZ348" s="24"/>
      <c r="HLA348" s="24"/>
      <c r="HLB348" s="24"/>
      <c r="HLC348" s="24"/>
      <c r="HLD348" s="24"/>
      <c r="HLE348" s="24"/>
      <c r="HLF348" s="24"/>
      <c r="HLG348" s="24"/>
      <c r="HLH348" s="24"/>
      <c r="HLI348" s="24"/>
      <c r="HLJ348" s="24"/>
      <c r="HLK348" s="24"/>
      <c r="HLL348" s="24"/>
      <c r="HLM348" s="24"/>
      <c r="HLN348" s="24"/>
      <c r="HLO348" s="24"/>
      <c r="HLP348" s="24"/>
      <c r="HLQ348" s="24"/>
      <c r="HLR348" s="24"/>
      <c r="HLS348" s="24"/>
      <c r="HLT348" s="24"/>
      <c r="HLU348" s="24"/>
      <c r="HLV348" s="24"/>
      <c r="HLW348" s="24"/>
      <c r="HLX348" s="24"/>
      <c r="HLY348" s="24"/>
      <c r="HLZ348" s="24"/>
      <c r="HMA348" s="24"/>
      <c r="HMB348" s="24"/>
      <c r="HMC348" s="24"/>
      <c r="HMD348" s="24"/>
      <c r="HME348" s="24"/>
      <c r="HMF348" s="24"/>
      <c r="HMG348" s="24"/>
      <c r="HMH348" s="24"/>
      <c r="HMI348" s="24"/>
      <c r="HMJ348" s="24"/>
      <c r="HMK348" s="24"/>
      <c r="HML348" s="24"/>
      <c r="HMM348" s="24"/>
      <c r="HMN348" s="24"/>
      <c r="HMO348" s="24"/>
      <c r="HMP348" s="24"/>
      <c r="HMQ348" s="24"/>
      <c r="HMR348" s="24"/>
      <c r="HMS348" s="24"/>
      <c r="HMT348" s="24"/>
      <c r="HMU348" s="24"/>
      <c r="HMV348" s="24"/>
      <c r="HMW348" s="24"/>
      <c r="HMX348" s="24"/>
      <c r="HMY348" s="24"/>
      <c r="HMZ348" s="24"/>
      <c r="HNA348" s="24"/>
      <c r="HNB348" s="24"/>
      <c r="HNC348" s="24"/>
      <c r="HND348" s="24"/>
      <c r="HNE348" s="24"/>
      <c r="HNF348" s="24"/>
      <c r="HNG348" s="24"/>
      <c r="HNH348" s="24"/>
      <c r="HNI348" s="24"/>
      <c r="HNJ348" s="24"/>
      <c r="HNK348" s="24"/>
      <c r="HNL348" s="24"/>
      <c r="HNM348" s="24"/>
      <c r="HNN348" s="24"/>
      <c r="HNO348" s="24"/>
      <c r="HNP348" s="24"/>
      <c r="HNQ348" s="24"/>
      <c r="HNR348" s="24"/>
      <c r="HNS348" s="24"/>
      <c r="HNT348" s="24"/>
      <c r="HNU348" s="24"/>
      <c r="HNV348" s="24"/>
      <c r="HNW348" s="24"/>
      <c r="HNX348" s="24"/>
      <c r="HNY348" s="24"/>
      <c r="HNZ348" s="24"/>
      <c r="HOA348" s="24"/>
      <c r="HOB348" s="24"/>
      <c r="HOC348" s="24"/>
      <c r="HOD348" s="24"/>
      <c r="HOE348" s="24"/>
      <c r="HOF348" s="24"/>
      <c r="HOG348" s="24"/>
      <c r="HOH348" s="24"/>
      <c r="HOI348" s="24"/>
      <c r="HOJ348" s="24"/>
      <c r="HOK348" s="24"/>
      <c r="HOL348" s="24"/>
      <c r="HOM348" s="24"/>
      <c r="HON348" s="24"/>
      <c r="HOO348" s="24"/>
      <c r="HOP348" s="24"/>
      <c r="HOQ348" s="24"/>
      <c r="HOR348" s="24"/>
      <c r="HOS348" s="24"/>
      <c r="HOT348" s="24"/>
      <c r="HOU348" s="24"/>
      <c r="HOV348" s="24"/>
      <c r="HOW348" s="24"/>
      <c r="HOX348" s="24"/>
      <c r="HOY348" s="24"/>
      <c r="HOZ348" s="24"/>
      <c r="HPA348" s="24"/>
      <c r="HPB348" s="24"/>
      <c r="HPC348" s="24"/>
      <c r="HPD348" s="24"/>
      <c r="HPE348" s="24"/>
      <c r="HPF348" s="24"/>
      <c r="HPG348" s="24"/>
      <c r="HPH348" s="24"/>
      <c r="HPI348" s="24"/>
      <c r="HPJ348" s="24"/>
      <c r="HPK348" s="24"/>
      <c r="HPL348" s="24"/>
      <c r="HPM348" s="24"/>
      <c r="HPN348" s="24"/>
      <c r="HPO348" s="24"/>
      <c r="HPP348" s="24"/>
      <c r="HPQ348" s="24"/>
      <c r="HPR348" s="24"/>
      <c r="HPS348" s="24"/>
      <c r="HPT348" s="24"/>
      <c r="HPU348" s="24"/>
      <c r="HPV348" s="24"/>
      <c r="HPW348" s="24"/>
      <c r="HPX348" s="24"/>
      <c r="HPY348" s="24"/>
      <c r="HPZ348" s="24"/>
      <c r="HQA348" s="24"/>
      <c r="HQB348" s="24"/>
      <c r="HQC348" s="24"/>
      <c r="HQD348" s="24"/>
      <c r="HQE348" s="24"/>
      <c r="HQF348" s="24"/>
      <c r="HQG348" s="24"/>
      <c r="HQH348" s="24"/>
      <c r="HQI348" s="24"/>
      <c r="HQJ348" s="24"/>
      <c r="HQK348" s="24"/>
      <c r="HQL348" s="24"/>
      <c r="HQM348" s="24"/>
      <c r="HQN348" s="24"/>
      <c r="HQO348" s="24"/>
      <c r="HQP348" s="24"/>
      <c r="HQQ348" s="24"/>
      <c r="HQR348" s="24"/>
      <c r="HQS348" s="24"/>
      <c r="HQT348" s="24"/>
      <c r="HQU348" s="24"/>
      <c r="HQV348" s="24"/>
      <c r="HQW348" s="24"/>
      <c r="HQX348" s="24"/>
      <c r="HQY348" s="24"/>
      <c r="HQZ348" s="24"/>
      <c r="HRA348" s="24"/>
      <c r="HRB348" s="24"/>
      <c r="HRC348" s="24"/>
      <c r="HRD348" s="24"/>
      <c r="HRE348" s="24"/>
      <c r="HRF348" s="24"/>
      <c r="HRG348" s="24"/>
      <c r="HRH348" s="24"/>
      <c r="HRI348" s="24"/>
      <c r="HRJ348" s="24"/>
      <c r="HRK348" s="24"/>
      <c r="HRL348" s="24"/>
      <c r="HRM348" s="24"/>
      <c r="HRN348" s="24"/>
      <c r="HRO348" s="24"/>
      <c r="HRP348" s="24"/>
      <c r="HRQ348" s="24"/>
      <c r="HRR348" s="24"/>
      <c r="HRS348" s="24"/>
      <c r="HRT348" s="24"/>
      <c r="HRU348" s="24"/>
      <c r="HRV348" s="24"/>
      <c r="HRW348" s="24"/>
      <c r="HRX348" s="24"/>
      <c r="HRY348" s="24"/>
      <c r="HRZ348" s="24"/>
      <c r="HSA348" s="24"/>
      <c r="HSB348" s="24"/>
      <c r="HSC348" s="24"/>
      <c r="HSD348" s="24"/>
      <c r="HSE348" s="24"/>
      <c r="HSF348" s="24"/>
      <c r="HSG348" s="24"/>
      <c r="HSH348" s="24"/>
      <c r="HSI348" s="24"/>
      <c r="HSJ348" s="24"/>
      <c r="HSK348" s="24"/>
      <c r="HSL348" s="24"/>
      <c r="HSM348" s="24"/>
      <c r="HSN348" s="24"/>
      <c r="HSO348" s="24"/>
      <c r="HSP348" s="24"/>
      <c r="HSQ348" s="24"/>
      <c r="HSR348" s="24"/>
      <c r="HSS348" s="24"/>
      <c r="HST348" s="24"/>
      <c r="HSU348" s="24"/>
      <c r="HSV348" s="24"/>
      <c r="HSW348" s="24"/>
      <c r="HSX348" s="24"/>
      <c r="HSY348" s="24"/>
      <c r="HSZ348" s="24"/>
      <c r="HTA348" s="24"/>
      <c r="HTB348" s="24"/>
      <c r="HTC348" s="24"/>
      <c r="HTD348" s="24"/>
      <c r="HTE348" s="24"/>
      <c r="HTF348" s="24"/>
      <c r="HTG348" s="24"/>
      <c r="HTH348" s="24"/>
      <c r="HTI348" s="24"/>
      <c r="HTJ348" s="24"/>
      <c r="HTK348" s="24"/>
      <c r="HTL348" s="24"/>
      <c r="HTM348" s="24"/>
      <c r="HTN348" s="24"/>
      <c r="HTO348" s="24"/>
      <c r="HTP348" s="24"/>
      <c r="HTQ348" s="24"/>
      <c r="HTR348" s="24"/>
      <c r="HTS348" s="24"/>
      <c r="HTT348" s="24"/>
      <c r="HTU348" s="24"/>
      <c r="HTV348" s="24"/>
      <c r="HTW348" s="24"/>
      <c r="HTX348" s="24"/>
      <c r="HTY348" s="24"/>
      <c r="HTZ348" s="24"/>
      <c r="HUA348" s="24"/>
      <c r="HUB348" s="24"/>
      <c r="HUC348" s="24"/>
      <c r="HUD348" s="24"/>
      <c r="HUE348" s="24"/>
      <c r="HUF348" s="24"/>
      <c r="HUG348" s="24"/>
      <c r="HUH348" s="24"/>
      <c r="HUI348" s="24"/>
      <c r="HUJ348" s="24"/>
      <c r="HUK348" s="24"/>
      <c r="HUL348" s="24"/>
      <c r="HUM348" s="24"/>
      <c r="HUN348" s="24"/>
      <c r="HUO348" s="24"/>
      <c r="HUP348" s="24"/>
      <c r="HUQ348" s="24"/>
      <c r="HUR348" s="24"/>
      <c r="HUS348" s="24"/>
      <c r="HUT348" s="24"/>
      <c r="HUU348" s="24"/>
      <c r="HUV348" s="24"/>
      <c r="HUW348" s="24"/>
      <c r="HUX348" s="24"/>
      <c r="HUY348" s="24"/>
      <c r="HUZ348" s="24"/>
      <c r="HVA348" s="24"/>
      <c r="HVB348" s="24"/>
      <c r="HVC348" s="24"/>
      <c r="HVD348" s="24"/>
      <c r="HVE348" s="24"/>
      <c r="HVF348" s="24"/>
      <c r="HVG348" s="24"/>
      <c r="HVH348" s="24"/>
      <c r="HVI348" s="24"/>
      <c r="HVJ348" s="24"/>
      <c r="HVK348" s="24"/>
      <c r="HVL348" s="24"/>
      <c r="HVM348" s="24"/>
      <c r="HVN348" s="24"/>
      <c r="HVO348" s="24"/>
      <c r="HVP348" s="24"/>
      <c r="HVQ348" s="24"/>
      <c r="HVR348" s="24"/>
      <c r="HVS348" s="24"/>
      <c r="HVT348" s="24"/>
      <c r="HVU348" s="24"/>
      <c r="HVV348" s="24"/>
      <c r="HVW348" s="24"/>
      <c r="HVX348" s="24"/>
      <c r="HVY348" s="24"/>
      <c r="HVZ348" s="24"/>
      <c r="HWA348" s="24"/>
      <c r="HWB348" s="24"/>
      <c r="HWC348" s="24"/>
      <c r="HWD348" s="24"/>
      <c r="HWE348" s="24"/>
      <c r="HWF348" s="24"/>
      <c r="HWG348" s="24"/>
      <c r="HWH348" s="24"/>
      <c r="HWI348" s="24"/>
      <c r="HWJ348" s="24"/>
      <c r="HWK348" s="24"/>
      <c r="HWL348" s="24"/>
      <c r="HWM348" s="24"/>
      <c r="HWN348" s="24"/>
      <c r="HWO348" s="24"/>
      <c r="HWP348" s="24"/>
      <c r="HWQ348" s="24"/>
      <c r="HWR348" s="24"/>
      <c r="HWS348" s="24"/>
      <c r="HWT348" s="24"/>
      <c r="HWU348" s="24"/>
      <c r="HWV348" s="24"/>
      <c r="HWW348" s="24"/>
      <c r="HWX348" s="24"/>
      <c r="HWY348" s="24"/>
      <c r="HWZ348" s="24"/>
      <c r="HXA348" s="24"/>
      <c r="HXB348" s="24"/>
      <c r="HXC348" s="24"/>
      <c r="HXD348" s="24"/>
      <c r="HXE348" s="24"/>
      <c r="HXF348" s="24"/>
      <c r="HXG348" s="24"/>
      <c r="HXH348" s="24"/>
      <c r="HXI348" s="24"/>
      <c r="HXJ348" s="24"/>
      <c r="HXK348" s="24"/>
      <c r="HXL348" s="24"/>
      <c r="HXM348" s="24"/>
      <c r="HXN348" s="24"/>
      <c r="HXO348" s="24"/>
      <c r="HXP348" s="24"/>
      <c r="HXQ348" s="24"/>
      <c r="HXR348" s="24"/>
      <c r="HXS348" s="24"/>
      <c r="HXT348" s="24"/>
      <c r="HXU348" s="24"/>
      <c r="HXV348" s="24"/>
      <c r="HXW348" s="24"/>
      <c r="HXX348" s="24"/>
      <c r="HXY348" s="24"/>
      <c r="HXZ348" s="24"/>
      <c r="HYA348" s="24"/>
      <c r="HYB348" s="24"/>
      <c r="HYC348" s="24"/>
      <c r="HYD348" s="24"/>
      <c r="HYE348" s="24"/>
      <c r="HYF348" s="24"/>
      <c r="HYG348" s="24"/>
      <c r="HYH348" s="24"/>
      <c r="HYI348" s="24"/>
      <c r="HYJ348" s="24"/>
      <c r="HYK348" s="24"/>
      <c r="HYL348" s="24"/>
      <c r="HYM348" s="24"/>
      <c r="HYN348" s="24"/>
      <c r="HYO348" s="24"/>
      <c r="HYP348" s="24"/>
      <c r="HYQ348" s="24"/>
      <c r="HYR348" s="24"/>
      <c r="HYS348" s="24"/>
      <c r="HYT348" s="24"/>
      <c r="HYU348" s="24"/>
      <c r="HYV348" s="24"/>
      <c r="HYW348" s="24"/>
      <c r="HYX348" s="24"/>
      <c r="HYY348" s="24"/>
      <c r="HYZ348" s="24"/>
      <c r="HZA348" s="24"/>
      <c r="HZB348" s="24"/>
      <c r="HZC348" s="24"/>
      <c r="HZD348" s="24"/>
      <c r="HZE348" s="24"/>
      <c r="HZF348" s="24"/>
      <c r="HZG348" s="24"/>
      <c r="HZH348" s="24"/>
      <c r="HZI348" s="24"/>
      <c r="HZJ348" s="24"/>
      <c r="HZK348" s="24"/>
      <c r="HZL348" s="24"/>
      <c r="HZM348" s="24"/>
      <c r="HZN348" s="24"/>
      <c r="HZO348" s="24"/>
      <c r="HZP348" s="24"/>
      <c r="HZQ348" s="24"/>
      <c r="HZR348" s="24"/>
      <c r="HZS348" s="24"/>
      <c r="HZT348" s="24"/>
      <c r="HZU348" s="24"/>
      <c r="HZV348" s="24"/>
      <c r="HZW348" s="24"/>
      <c r="HZX348" s="24"/>
      <c r="HZY348" s="24"/>
      <c r="HZZ348" s="24"/>
      <c r="IAA348" s="24"/>
      <c r="IAB348" s="24"/>
      <c r="IAC348" s="24"/>
      <c r="IAD348" s="24"/>
      <c r="IAE348" s="24"/>
      <c r="IAF348" s="24"/>
      <c r="IAG348" s="24"/>
      <c r="IAH348" s="24"/>
      <c r="IAI348" s="24"/>
      <c r="IAJ348" s="24"/>
      <c r="IAK348" s="24"/>
      <c r="IAL348" s="24"/>
      <c r="IAM348" s="24"/>
      <c r="IAN348" s="24"/>
      <c r="IAO348" s="24"/>
      <c r="IAP348" s="24"/>
      <c r="IAQ348" s="24"/>
      <c r="IAR348" s="24"/>
      <c r="IAS348" s="24"/>
      <c r="IAT348" s="24"/>
      <c r="IAU348" s="24"/>
      <c r="IAV348" s="24"/>
      <c r="IAW348" s="24"/>
      <c r="IAX348" s="24"/>
      <c r="IAY348" s="24"/>
      <c r="IAZ348" s="24"/>
      <c r="IBA348" s="24"/>
      <c r="IBB348" s="24"/>
      <c r="IBC348" s="24"/>
      <c r="IBD348" s="24"/>
      <c r="IBE348" s="24"/>
      <c r="IBF348" s="24"/>
      <c r="IBG348" s="24"/>
      <c r="IBH348" s="24"/>
      <c r="IBI348" s="24"/>
      <c r="IBJ348" s="24"/>
      <c r="IBK348" s="24"/>
      <c r="IBL348" s="24"/>
      <c r="IBM348" s="24"/>
      <c r="IBN348" s="24"/>
      <c r="IBO348" s="24"/>
      <c r="IBP348" s="24"/>
      <c r="IBQ348" s="24"/>
      <c r="IBR348" s="24"/>
      <c r="IBS348" s="24"/>
      <c r="IBT348" s="24"/>
      <c r="IBU348" s="24"/>
      <c r="IBV348" s="24"/>
      <c r="IBW348" s="24"/>
      <c r="IBX348" s="24"/>
      <c r="IBY348" s="24"/>
      <c r="IBZ348" s="24"/>
      <c r="ICA348" s="24"/>
      <c r="ICB348" s="24"/>
      <c r="ICC348" s="24"/>
      <c r="ICD348" s="24"/>
      <c r="ICE348" s="24"/>
      <c r="ICF348" s="24"/>
      <c r="ICG348" s="24"/>
      <c r="ICH348" s="24"/>
      <c r="ICI348" s="24"/>
      <c r="ICJ348" s="24"/>
      <c r="ICK348" s="24"/>
      <c r="ICL348" s="24"/>
      <c r="ICM348" s="24"/>
      <c r="ICN348" s="24"/>
      <c r="ICO348" s="24"/>
      <c r="ICP348" s="24"/>
      <c r="ICQ348" s="24"/>
      <c r="ICR348" s="24"/>
      <c r="ICS348" s="24"/>
      <c r="ICT348" s="24"/>
      <c r="ICU348" s="24"/>
      <c r="ICV348" s="24"/>
      <c r="ICW348" s="24"/>
      <c r="ICX348" s="24"/>
      <c r="ICY348" s="24"/>
      <c r="ICZ348" s="24"/>
      <c r="IDA348" s="24"/>
      <c r="IDB348" s="24"/>
      <c r="IDC348" s="24"/>
      <c r="IDD348" s="24"/>
      <c r="IDE348" s="24"/>
      <c r="IDF348" s="24"/>
      <c r="IDG348" s="24"/>
      <c r="IDH348" s="24"/>
      <c r="IDI348" s="24"/>
      <c r="IDJ348" s="24"/>
      <c r="IDK348" s="24"/>
      <c r="IDL348" s="24"/>
      <c r="IDM348" s="24"/>
      <c r="IDN348" s="24"/>
      <c r="IDO348" s="24"/>
      <c r="IDP348" s="24"/>
      <c r="IDQ348" s="24"/>
      <c r="IDR348" s="24"/>
      <c r="IDS348" s="24"/>
      <c r="IDT348" s="24"/>
      <c r="IDU348" s="24"/>
      <c r="IDV348" s="24"/>
      <c r="IDW348" s="24"/>
      <c r="IDX348" s="24"/>
      <c r="IDY348" s="24"/>
      <c r="IDZ348" s="24"/>
      <c r="IEA348" s="24"/>
      <c r="IEB348" s="24"/>
      <c r="IEC348" s="24"/>
      <c r="IED348" s="24"/>
      <c r="IEE348" s="24"/>
      <c r="IEF348" s="24"/>
      <c r="IEG348" s="24"/>
      <c r="IEH348" s="24"/>
      <c r="IEI348" s="24"/>
      <c r="IEJ348" s="24"/>
      <c r="IEK348" s="24"/>
      <c r="IEL348" s="24"/>
      <c r="IEM348" s="24"/>
      <c r="IEN348" s="24"/>
      <c r="IEO348" s="24"/>
      <c r="IEP348" s="24"/>
      <c r="IEQ348" s="24"/>
      <c r="IER348" s="24"/>
      <c r="IES348" s="24"/>
      <c r="IET348" s="24"/>
      <c r="IEU348" s="24"/>
      <c r="IEV348" s="24"/>
      <c r="IEW348" s="24"/>
      <c r="IEX348" s="24"/>
      <c r="IEY348" s="24"/>
      <c r="IEZ348" s="24"/>
      <c r="IFA348" s="24"/>
      <c r="IFB348" s="24"/>
      <c r="IFC348" s="24"/>
      <c r="IFD348" s="24"/>
      <c r="IFE348" s="24"/>
      <c r="IFF348" s="24"/>
      <c r="IFG348" s="24"/>
      <c r="IFH348" s="24"/>
      <c r="IFI348" s="24"/>
      <c r="IFJ348" s="24"/>
      <c r="IFK348" s="24"/>
      <c r="IFL348" s="24"/>
      <c r="IFM348" s="24"/>
      <c r="IFN348" s="24"/>
      <c r="IFO348" s="24"/>
      <c r="IFP348" s="24"/>
      <c r="IFQ348" s="24"/>
      <c r="IFR348" s="24"/>
      <c r="IFS348" s="24"/>
      <c r="IFT348" s="24"/>
      <c r="IFU348" s="24"/>
      <c r="IFV348" s="24"/>
      <c r="IFW348" s="24"/>
      <c r="IFX348" s="24"/>
      <c r="IFY348" s="24"/>
      <c r="IFZ348" s="24"/>
      <c r="IGA348" s="24"/>
      <c r="IGB348" s="24"/>
      <c r="IGC348" s="24"/>
      <c r="IGD348" s="24"/>
      <c r="IGE348" s="24"/>
      <c r="IGF348" s="24"/>
      <c r="IGG348" s="24"/>
      <c r="IGH348" s="24"/>
      <c r="IGI348" s="24"/>
      <c r="IGJ348" s="24"/>
      <c r="IGK348" s="24"/>
      <c r="IGL348" s="24"/>
      <c r="IGM348" s="24"/>
      <c r="IGN348" s="24"/>
      <c r="IGO348" s="24"/>
      <c r="IGP348" s="24"/>
      <c r="IGQ348" s="24"/>
      <c r="IGR348" s="24"/>
      <c r="IGS348" s="24"/>
      <c r="IGT348" s="24"/>
      <c r="IGU348" s="24"/>
      <c r="IGV348" s="24"/>
      <c r="IGW348" s="24"/>
      <c r="IGX348" s="24"/>
      <c r="IGY348" s="24"/>
      <c r="IGZ348" s="24"/>
      <c r="IHA348" s="24"/>
      <c r="IHB348" s="24"/>
      <c r="IHC348" s="24"/>
      <c r="IHD348" s="24"/>
      <c r="IHE348" s="24"/>
      <c r="IHF348" s="24"/>
      <c r="IHG348" s="24"/>
      <c r="IHH348" s="24"/>
      <c r="IHI348" s="24"/>
      <c r="IHJ348" s="24"/>
      <c r="IHK348" s="24"/>
      <c r="IHL348" s="24"/>
      <c r="IHM348" s="24"/>
      <c r="IHN348" s="24"/>
      <c r="IHO348" s="24"/>
      <c r="IHP348" s="24"/>
      <c r="IHQ348" s="24"/>
      <c r="IHR348" s="24"/>
      <c r="IHS348" s="24"/>
      <c r="IHT348" s="24"/>
      <c r="IHU348" s="24"/>
      <c r="IHV348" s="24"/>
      <c r="IHW348" s="24"/>
      <c r="IHX348" s="24"/>
      <c r="IHY348" s="24"/>
      <c r="IHZ348" s="24"/>
      <c r="IIA348" s="24"/>
      <c r="IIB348" s="24"/>
      <c r="IIC348" s="24"/>
      <c r="IID348" s="24"/>
      <c r="IIE348" s="24"/>
      <c r="IIF348" s="24"/>
      <c r="IIG348" s="24"/>
      <c r="IIH348" s="24"/>
      <c r="III348" s="24"/>
      <c r="IIJ348" s="24"/>
      <c r="IIK348" s="24"/>
      <c r="IIL348" s="24"/>
      <c r="IIM348" s="24"/>
      <c r="IIN348" s="24"/>
      <c r="IIO348" s="24"/>
      <c r="IIP348" s="24"/>
      <c r="IIQ348" s="24"/>
      <c r="IIR348" s="24"/>
      <c r="IIS348" s="24"/>
      <c r="IIT348" s="24"/>
      <c r="IIU348" s="24"/>
      <c r="IIV348" s="24"/>
      <c r="IIW348" s="24"/>
      <c r="IIX348" s="24"/>
      <c r="IIY348" s="24"/>
      <c r="IIZ348" s="24"/>
      <c r="IJA348" s="24"/>
      <c r="IJB348" s="24"/>
      <c r="IJC348" s="24"/>
      <c r="IJD348" s="24"/>
      <c r="IJE348" s="24"/>
      <c r="IJF348" s="24"/>
      <c r="IJG348" s="24"/>
      <c r="IJH348" s="24"/>
      <c r="IJI348" s="24"/>
      <c r="IJJ348" s="24"/>
      <c r="IJK348" s="24"/>
      <c r="IJL348" s="24"/>
      <c r="IJM348" s="24"/>
      <c r="IJN348" s="24"/>
      <c r="IJO348" s="24"/>
      <c r="IJP348" s="24"/>
      <c r="IJQ348" s="24"/>
      <c r="IJR348" s="24"/>
      <c r="IJS348" s="24"/>
      <c r="IJT348" s="24"/>
      <c r="IJU348" s="24"/>
      <c r="IJV348" s="24"/>
      <c r="IJW348" s="24"/>
      <c r="IJX348" s="24"/>
      <c r="IJY348" s="24"/>
      <c r="IJZ348" s="24"/>
      <c r="IKA348" s="24"/>
      <c r="IKB348" s="24"/>
      <c r="IKC348" s="24"/>
      <c r="IKD348" s="24"/>
      <c r="IKE348" s="24"/>
      <c r="IKF348" s="24"/>
      <c r="IKG348" s="24"/>
      <c r="IKH348" s="24"/>
      <c r="IKI348" s="24"/>
      <c r="IKJ348" s="24"/>
      <c r="IKK348" s="24"/>
      <c r="IKL348" s="24"/>
      <c r="IKM348" s="24"/>
      <c r="IKN348" s="24"/>
      <c r="IKO348" s="24"/>
      <c r="IKP348" s="24"/>
      <c r="IKQ348" s="24"/>
      <c r="IKR348" s="24"/>
      <c r="IKS348" s="24"/>
      <c r="IKT348" s="24"/>
      <c r="IKU348" s="24"/>
      <c r="IKV348" s="24"/>
      <c r="IKW348" s="24"/>
      <c r="IKX348" s="24"/>
      <c r="IKY348" s="24"/>
      <c r="IKZ348" s="24"/>
      <c r="ILA348" s="24"/>
      <c r="ILB348" s="24"/>
      <c r="ILC348" s="24"/>
      <c r="ILD348" s="24"/>
      <c r="ILE348" s="24"/>
      <c r="ILF348" s="24"/>
      <c r="ILG348" s="24"/>
      <c r="ILH348" s="24"/>
      <c r="ILI348" s="24"/>
      <c r="ILJ348" s="24"/>
      <c r="ILK348" s="24"/>
      <c r="ILL348" s="24"/>
      <c r="ILM348" s="24"/>
      <c r="ILN348" s="24"/>
      <c r="ILO348" s="24"/>
      <c r="ILP348" s="24"/>
      <c r="ILQ348" s="24"/>
      <c r="ILR348" s="24"/>
      <c r="ILS348" s="24"/>
      <c r="ILT348" s="24"/>
      <c r="ILU348" s="24"/>
      <c r="ILV348" s="24"/>
      <c r="ILW348" s="24"/>
      <c r="ILX348" s="24"/>
      <c r="ILY348" s="24"/>
      <c r="ILZ348" s="24"/>
      <c r="IMA348" s="24"/>
      <c r="IMB348" s="24"/>
      <c r="IMC348" s="24"/>
      <c r="IMD348" s="24"/>
      <c r="IME348" s="24"/>
      <c r="IMF348" s="24"/>
      <c r="IMG348" s="24"/>
      <c r="IMH348" s="24"/>
      <c r="IMI348" s="24"/>
      <c r="IMJ348" s="24"/>
      <c r="IMK348" s="24"/>
      <c r="IML348" s="24"/>
      <c r="IMM348" s="24"/>
      <c r="IMN348" s="24"/>
      <c r="IMO348" s="24"/>
      <c r="IMP348" s="24"/>
      <c r="IMQ348" s="24"/>
      <c r="IMR348" s="24"/>
      <c r="IMS348" s="24"/>
      <c r="IMT348" s="24"/>
      <c r="IMU348" s="24"/>
      <c r="IMV348" s="24"/>
      <c r="IMW348" s="24"/>
      <c r="IMX348" s="24"/>
      <c r="IMY348" s="24"/>
      <c r="IMZ348" s="24"/>
      <c r="INA348" s="24"/>
      <c r="INB348" s="24"/>
      <c r="INC348" s="24"/>
      <c r="IND348" s="24"/>
      <c r="INE348" s="24"/>
      <c r="INF348" s="24"/>
      <c r="ING348" s="24"/>
      <c r="INH348" s="24"/>
      <c r="INI348" s="24"/>
      <c r="INJ348" s="24"/>
      <c r="INK348" s="24"/>
      <c r="INL348" s="24"/>
      <c r="INM348" s="24"/>
      <c r="INN348" s="24"/>
      <c r="INO348" s="24"/>
      <c r="INP348" s="24"/>
      <c r="INQ348" s="24"/>
      <c r="INR348" s="24"/>
      <c r="INS348" s="24"/>
      <c r="INT348" s="24"/>
      <c r="INU348" s="24"/>
      <c r="INV348" s="24"/>
      <c r="INW348" s="24"/>
      <c r="INX348" s="24"/>
      <c r="INY348" s="24"/>
      <c r="INZ348" s="24"/>
      <c r="IOA348" s="24"/>
      <c r="IOB348" s="24"/>
      <c r="IOC348" s="24"/>
      <c r="IOD348" s="24"/>
      <c r="IOE348" s="24"/>
      <c r="IOF348" s="24"/>
      <c r="IOG348" s="24"/>
      <c r="IOH348" s="24"/>
      <c r="IOI348" s="24"/>
      <c r="IOJ348" s="24"/>
      <c r="IOK348" s="24"/>
      <c r="IOL348" s="24"/>
      <c r="IOM348" s="24"/>
      <c r="ION348" s="24"/>
      <c r="IOO348" s="24"/>
      <c r="IOP348" s="24"/>
      <c r="IOQ348" s="24"/>
      <c r="IOR348" s="24"/>
      <c r="IOS348" s="24"/>
      <c r="IOT348" s="24"/>
      <c r="IOU348" s="24"/>
      <c r="IOV348" s="24"/>
      <c r="IOW348" s="24"/>
      <c r="IOX348" s="24"/>
      <c r="IOY348" s="24"/>
      <c r="IOZ348" s="24"/>
      <c r="IPA348" s="24"/>
      <c r="IPB348" s="24"/>
      <c r="IPC348" s="24"/>
      <c r="IPD348" s="24"/>
      <c r="IPE348" s="24"/>
      <c r="IPF348" s="24"/>
      <c r="IPG348" s="24"/>
      <c r="IPH348" s="24"/>
      <c r="IPI348" s="24"/>
      <c r="IPJ348" s="24"/>
      <c r="IPK348" s="24"/>
      <c r="IPL348" s="24"/>
      <c r="IPM348" s="24"/>
      <c r="IPN348" s="24"/>
      <c r="IPO348" s="24"/>
      <c r="IPP348" s="24"/>
      <c r="IPQ348" s="24"/>
      <c r="IPR348" s="24"/>
      <c r="IPS348" s="24"/>
      <c r="IPT348" s="24"/>
      <c r="IPU348" s="24"/>
      <c r="IPV348" s="24"/>
      <c r="IPW348" s="24"/>
      <c r="IPX348" s="24"/>
      <c r="IPY348" s="24"/>
      <c r="IPZ348" s="24"/>
      <c r="IQA348" s="24"/>
      <c r="IQB348" s="24"/>
      <c r="IQC348" s="24"/>
      <c r="IQD348" s="24"/>
      <c r="IQE348" s="24"/>
      <c r="IQF348" s="24"/>
      <c r="IQG348" s="24"/>
      <c r="IQH348" s="24"/>
      <c r="IQI348" s="24"/>
      <c r="IQJ348" s="24"/>
      <c r="IQK348" s="24"/>
      <c r="IQL348" s="24"/>
      <c r="IQM348" s="24"/>
      <c r="IQN348" s="24"/>
      <c r="IQO348" s="24"/>
      <c r="IQP348" s="24"/>
      <c r="IQQ348" s="24"/>
      <c r="IQR348" s="24"/>
      <c r="IQS348" s="24"/>
      <c r="IQT348" s="24"/>
      <c r="IQU348" s="24"/>
      <c r="IQV348" s="24"/>
      <c r="IQW348" s="24"/>
      <c r="IQX348" s="24"/>
      <c r="IQY348" s="24"/>
      <c r="IQZ348" s="24"/>
      <c r="IRA348" s="24"/>
      <c r="IRB348" s="24"/>
      <c r="IRC348" s="24"/>
      <c r="IRD348" s="24"/>
      <c r="IRE348" s="24"/>
      <c r="IRF348" s="24"/>
      <c r="IRG348" s="24"/>
      <c r="IRH348" s="24"/>
      <c r="IRI348" s="24"/>
      <c r="IRJ348" s="24"/>
      <c r="IRK348" s="24"/>
      <c r="IRL348" s="24"/>
      <c r="IRM348" s="24"/>
      <c r="IRN348" s="24"/>
      <c r="IRO348" s="24"/>
      <c r="IRP348" s="24"/>
      <c r="IRQ348" s="24"/>
      <c r="IRR348" s="24"/>
      <c r="IRS348" s="24"/>
      <c r="IRT348" s="24"/>
      <c r="IRU348" s="24"/>
      <c r="IRV348" s="24"/>
      <c r="IRW348" s="24"/>
      <c r="IRX348" s="24"/>
      <c r="IRY348" s="24"/>
      <c r="IRZ348" s="24"/>
      <c r="ISA348" s="24"/>
      <c r="ISB348" s="24"/>
      <c r="ISC348" s="24"/>
      <c r="ISD348" s="24"/>
      <c r="ISE348" s="24"/>
      <c r="ISF348" s="24"/>
      <c r="ISG348" s="24"/>
      <c r="ISH348" s="24"/>
      <c r="ISI348" s="24"/>
      <c r="ISJ348" s="24"/>
      <c r="ISK348" s="24"/>
      <c r="ISL348" s="24"/>
      <c r="ISM348" s="24"/>
      <c r="ISN348" s="24"/>
      <c r="ISO348" s="24"/>
      <c r="ISP348" s="24"/>
      <c r="ISQ348" s="24"/>
      <c r="ISR348" s="24"/>
      <c r="ISS348" s="24"/>
      <c r="IST348" s="24"/>
      <c r="ISU348" s="24"/>
      <c r="ISV348" s="24"/>
      <c r="ISW348" s="24"/>
      <c r="ISX348" s="24"/>
      <c r="ISY348" s="24"/>
      <c r="ISZ348" s="24"/>
      <c r="ITA348" s="24"/>
      <c r="ITB348" s="24"/>
      <c r="ITC348" s="24"/>
      <c r="ITD348" s="24"/>
      <c r="ITE348" s="24"/>
      <c r="ITF348" s="24"/>
      <c r="ITG348" s="24"/>
      <c r="ITH348" s="24"/>
      <c r="ITI348" s="24"/>
      <c r="ITJ348" s="24"/>
      <c r="ITK348" s="24"/>
      <c r="ITL348" s="24"/>
      <c r="ITM348" s="24"/>
      <c r="ITN348" s="24"/>
      <c r="ITO348" s="24"/>
      <c r="ITP348" s="24"/>
      <c r="ITQ348" s="24"/>
      <c r="ITR348" s="24"/>
      <c r="ITS348" s="24"/>
      <c r="ITT348" s="24"/>
      <c r="ITU348" s="24"/>
      <c r="ITV348" s="24"/>
      <c r="ITW348" s="24"/>
      <c r="ITX348" s="24"/>
      <c r="ITY348" s="24"/>
      <c r="ITZ348" s="24"/>
      <c r="IUA348" s="24"/>
      <c r="IUB348" s="24"/>
      <c r="IUC348" s="24"/>
      <c r="IUD348" s="24"/>
      <c r="IUE348" s="24"/>
      <c r="IUF348" s="24"/>
      <c r="IUG348" s="24"/>
      <c r="IUH348" s="24"/>
      <c r="IUI348" s="24"/>
      <c r="IUJ348" s="24"/>
      <c r="IUK348" s="24"/>
      <c r="IUL348" s="24"/>
      <c r="IUM348" s="24"/>
      <c r="IUN348" s="24"/>
      <c r="IUO348" s="24"/>
      <c r="IUP348" s="24"/>
      <c r="IUQ348" s="24"/>
      <c r="IUR348" s="24"/>
      <c r="IUS348" s="24"/>
      <c r="IUT348" s="24"/>
      <c r="IUU348" s="24"/>
      <c r="IUV348" s="24"/>
      <c r="IUW348" s="24"/>
      <c r="IUX348" s="24"/>
      <c r="IUY348" s="24"/>
      <c r="IUZ348" s="24"/>
      <c r="IVA348" s="24"/>
      <c r="IVB348" s="24"/>
      <c r="IVC348" s="24"/>
      <c r="IVD348" s="24"/>
      <c r="IVE348" s="24"/>
      <c r="IVF348" s="24"/>
      <c r="IVG348" s="24"/>
      <c r="IVH348" s="24"/>
      <c r="IVI348" s="24"/>
      <c r="IVJ348" s="24"/>
      <c r="IVK348" s="24"/>
      <c r="IVL348" s="24"/>
      <c r="IVM348" s="24"/>
      <c r="IVN348" s="24"/>
      <c r="IVO348" s="24"/>
      <c r="IVP348" s="24"/>
      <c r="IVQ348" s="24"/>
      <c r="IVR348" s="24"/>
      <c r="IVS348" s="24"/>
      <c r="IVT348" s="24"/>
      <c r="IVU348" s="24"/>
      <c r="IVV348" s="24"/>
      <c r="IVW348" s="24"/>
      <c r="IVX348" s="24"/>
      <c r="IVY348" s="24"/>
      <c r="IVZ348" s="24"/>
      <c r="IWA348" s="24"/>
      <c r="IWB348" s="24"/>
      <c r="IWC348" s="24"/>
      <c r="IWD348" s="24"/>
      <c r="IWE348" s="24"/>
      <c r="IWF348" s="24"/>
      <c r="IWG348" s="24"/>
      <c r="IWH348" s="24"/>
      <c r="IWI348" s="24"/>
      <c r="IWJ348" s="24"/>
      <c r="IWK348" s="24"/>
      <c r="IWL348" s="24"/>
      <c r="IWM348" s="24"/>
      <c r="IWN348" s="24"/>
      <c r="IWO348" s="24"/>
      <c r="IWP348" s="24"/>
      <c r="IWQ348" s="24"/>
      <c r="IWR348" s="24"/>
      <c r="IWS348" s="24"/>
      <c r="IWT348" s="24"/>
      <c r="IWU348" s="24"/>
      <c r="IWV348" s="24"/>
      <c r="IWW348" s="24"/>
      <c r="IWX348" s="24"/>
      <c r="IWY348" s="24"/>
      <c r="IWZ348" s="24"/>
      <c r="IXA348" s="24"/>
      <c r="IXB348" s="24"/>
      <c r="IXC348" s="24"/>
      <c r="IXD348" s="24"/>
      <c r="IXE348" s="24"/>
      <c r="IXF348" s="24"/>
      <c r="IXG348" s="24"/>
      <c r="IXH348" s="24"/>
      <c r="IXI348" s="24"/>
      <c r="IXJ348" s="24"/>
      <c r="IXK348" s="24"/>
      <c r="IXL348" s="24"/>
      <c r="IXM348" s="24"/>
      <c r="IXN348" s="24"/>
      <c r="IXO348" s="24"/>
      <c r="IXP348" s="24"/>
      <c r="IXQ348" s="24"/>
      <c r="IXR348" s="24"/>
      <c r="IXS348" s="24"/>
      <c r="IXT348" s="24"/>
      <c r="IXU348" s="24"/>
      <c r="IXV348" s="24"/>
      <c r="IXW348" s="24"/>
      <c r="IXX348" s="24"/>
      <c r="IXY348" s="24"/>
      <c r="IXZ348" s="24"/>
      <c r="IYA348" s="24"/>
      <c r="IYB348" s="24"/>
      <c r="IYC348" s="24"/>
      <c r="IYD348" s="24"/>
      <c r="IYE348" s="24"/>
      <c r="IYF348" s="24"/>
      <c r="IYG348" s="24"/>
      <c r="IYH348" s="24"/>
      <c r="IYI348" s="24"/>
      <c r="IYJ348" s="24"/>
      <c r="IYK348" s="24"/>
      <c r="IYL348" s="24"/>
      <c r="IYM348" s="24"/>
      <c r="IYN348" s="24"/>
      <c r="IYO348" s="24"/>
      <c r="IYP348" s="24"/>
      <c r="IYQ348" s="24"/>
      <c r="IYR348" s="24"/>
      <c r="IYS348" s="24"/>
      <c r="IYT348" s="24"/>
      <c r="IYU348" s="24"/>
      <c r="IYV348" s="24"/>
      <c r="IYW348" s="24"/>
      <c r="IYX348" s="24"/>
      <c r="IYY348" s="24"/>
      <c r="IYZ348" s="24"/>
      <c r="IZA348" s="24"/>
      <c r="IZB348" s="24"/>
      <c r="IZC348" s="24"/>
      <c r="IZD348" s="24"/>
      <c r="IZE348" s="24"/>
      <c r="IZF348" s="24"/>
      <c r="IZG348" s="24"/>
      <c r="IZH348" s="24"/>
      <c r="IZI348" s="24"/>
      <c r="IZJ348" s="24"/>
      <c r="IZK348" s="24"/>
      <c r="IZL348" s="24"/>
      <c r="IZM348" s="24"/>
      <c r="IZN348" s="24"/>
      <c r="IZO348" s="24"/>
      <c r="IZP348" s="24"/>
      <c r="IZQ348" s="24"/>
      <c r="IZR348" s="24"/>
      <c r="IZS348" s="24"/>
      <c r="IZT348" s="24"/>
      <c r="IZU348" s="24"/>
      <c r="IZV348" s="24"/>
      <c r="IZW348" s="24"/>
      <c r="IZX348" s="24"/>
      <c r="IZY348" s="24"/>
      <c r="IZZ348" s="24"/>
      <c r="JAA348" s="24"/>
      <c r="JAB348" s="24"/>
      <c r="JAC348" s="24"/>
      <c r="JAD348" s="24"/>
      <c r="JAE348" s="24"/>
      <c r="JAF348" s="24"/>
      <c r="JAG348" s="24"/>
      <c r="JAH348" s="24"/>
      <c r="JAI348" s="24"/>
      <c r="JAJ348" s="24"/>
      <c r="JAK348" s="24"/>
      <c r="JAL348" s="24"/>
      <c r="JAM348" s="24"/>
      <c r="JAN348" s="24"/>
      <c r="JAO348" s="24"/>
      <c r="JAP348" s="24"/>
      <c r="JAQ348" s="24"/>
      <c r="JAR348" s="24"/>
      <c r="JAS348" s="24"/>
      <c r="JAT348" s="24"/>
      <c r="JAU348" s="24"/>
      <c r="JAV348" s="24"/>
      <c r="JAW348" s="24"/>
      <c r="JAX348" s="24"/>
      <c r="JAY348" s="24"/>
      <c r="JAZ348" s="24"/>
      <c r="JBA348" s="24"/>
      <c r="JBB348" s="24"/>
      <c r="JBC348" s="24"/>
      <c r="JBD348" s="24"/>
      <c r="JBE348" s="24"/>
      <c r="JBF348" s="24"/>
      <c r="JBG348" s="24"/>
      <c r="JBH348" s="24"/>
      <c r="JBI348" s="24"/>
      <c r="JBJ348" s="24"/>
      <c r="JBK348" s="24"/>
      <c r="JBL348" s="24"/>
      <c r="JBM348" s="24"/>
      <c r="JBN348" s="24"/>
      <c r="JBO348" s="24"/>
      <c r="JBP348" s="24"/>
      <c r="JBQ348" s="24"/>
      <c r="JBR348" s="24"/>
      <c r="JBS348" s="24"/>
      <c r="JBT348" s="24"/>
      <c r="JBU348" s="24"/>
      <c r="JBV348" s="24"/>
      <c r="JBW348" s="24"/>
      <c r="JBX348" s="24"/>
      <c r="JBY348" s="24"/>
      <c r="JBZ348" s="24"/>
      <c r="JCA348" s="24"/>
      <c r="JCB348" s="24"/>
      <c r="JCC348" s="24"/>
      <c r="JCD348" s="24"/>
      <c r="JCE348" s="24"/>
      <c r="JCF348" s="24"/>
      <c r="JCG348" s="24"/>
      <c r="JCH348" s="24"/>
      <c r="JCI348" s="24"/>
      <c r="JCJ348" s="24"/>
      <c r="JCK348" s="24"/>
      <c r="JCL348" s="24"/>
      <c r="JCM348" s="24"/>
      <c r="JCN348" s="24"/>
      <c r="JCO348" s="24"/>
      <c r="JCP348" s="24"/>
      <c r="JCQ348" s="24"/>
      <c r="JCR348" s="24"/>
      <c r="JCS348" s="24"/>
      <c r="JCT348" s="24"/>
      <c r="JCU348" s="24"/>
      <c r="JCV348" s="24"/>
      <c r="JCW348" s="24"/>
      <c r="JCX348" s="24"/>
      <c r="JCY348" s="24"/>
      <c r="JCZ348" s="24"/>
      <c r="JDA348" s="24"/>
      <c r="JDB348" s="24"/>
      <c r="JDC348" s="24"/>
      <c r="JDD348" s="24"/>
      <c r="JDE348" s="24"/>
      <c r="JDF348" s="24"/>
      <c r="JDG348" s="24"/>
      <c r="JDH348" s="24"/>
      <c r="JDI348" s="24"/>
      <c r="JDJ348" s="24"/>
      <c r="JDK348" s="24"/>
      <c r="JDL348" s="24"/>
      <c r="JDM348" s="24"/>
      <c r="JDN348" s="24"/>
      <c r="JDO348" s="24"/>
      <c r="JDP348" s="24"/>
      <c r="JDQ348" s="24"/>
      <c r="JDR348" s="24"/>
      <c r="JDS348" s="24"/>
      <c r="JDT348" s="24"/>
      <c r="JDU348" s="24"/>
      <c r="JDV348" s="24"/>
      <c r="JDW348" s="24"/>
      <c r="JDX348" s="24"/>
      <c r="JDY348" s="24"/>
      <c r="JDZ348" s="24"/>
      <c r="JEA348" s="24"/>
      <c r="JEB348" s="24"/>
      <c r="JEC348" s="24"/>
      <c r="JED348" s="24"/>
      <c r="JEE348" s="24"/>
      <c r="JEF348" s="24"/>
      <c r="JEG348" s="24"/>
      <c r="JEH348" s="24"/>
      <c r="JEI348" s="24"/>
      <c r="JEJ348" s="24"/>
      <c r="JEK348" s="24"/>
      <c r="JEL348" s="24"/>
      <c r="JEM348" s="24"/>
      <c r="JEN348" s="24"/>
      <c r="JEO348" s="24"/>
      <c r="JEP348" s="24"/>
      <c r="JEQ348" s="24"/>
      <c r="JER348" s="24"/>
      <c r="JES348" s="24"/>
      <c r="JET348" s="24"/>
      <c r="JEU348" s="24"/>
      <c r="JEV348" s="24"/>
      <c r="JEW348" s="24"/>
      <c r="JEX348" s="24"/>
      <c r="JEY348" s="24"/>
      <c r="JEZ348" s="24"/>
      <c r="JFA348" s="24"/>
      <c r="JFB348" s="24"/>
      <c r="JFC348" s="24"/>
      <c r="JFD348" s="24"/>
      <c r="JFE348" s="24"/>
      <c r="JFF348" s="24"/>
      <c r="JFG348" s="24"/>
      <c r="JFH348" s="24"/>
      <c r="JFI348" s="24"/>
      <c r="JFJ348" s="24"/>
      <c r="JFK348" s="24"/>
      <c r="JFL348" s="24"/>
      <c r="JFM348" s="24"/>
      <c r="JFN348" s="24"/>
      <c r="JFO348" s="24"/>
      <c r="JFP348" s="24"/>
      <c r="JFQ348" s="24"/>
      <c r="JFR348" s="24"/>
      <c r="JFS348" s="24"/>
      <c r="JFT348" s="24"/>
      <c r="JFU348" s="24"/>
      <c r="JFV348" s="24"/>
      <c r="JFW348" s="24"/>
      <c r="JFX348" s="24"/>
      <c r="JFY348" s="24"/>
      <c r="JFZ348" s="24"/>
      <c r="JGA348" s="24"/>
      <c r="JGB348" s="24"/>
      <c r="JGC348" s="24"/>
      <c r="JGD348" s="24"/>
      <c r="JGE348" s="24"/>
      <c r="JGF348" s="24"/>
      <c r="JGG348" s="24"/>
      <c r="JGH348" s="24"/>
      <c r="JGI348" s="24"/>
      <c r="JGJ348" s="24"/>
      <c r="JGK348" s="24"/>
      <c r="JGL348" s="24"/>
      <c r="JGM348" s="24"/>
      <c r="JGN348" s="24"/>
      <c r="JGO348" s="24"/>
      <c r="JGP348" s="24"/>
      <c r="JGQ348" s="24"/>
      <c r="JGR348" s="24"/>
      <c r="JGS348" s="24"/>
      <c r="JGT348" s="24"/>
      <c r="JGU348" s="24"/>
      <c r="JGV348" s="24"/>
      <c r="JGW348" s="24"/>
      <c r="JGX348" s="24"/>
      <c r="JGY348" s="24"/>
      <c r="JGZ348" s="24"/>
      <c r="JHA348" s="24"/>
      <c r="JHB348" s="24"/>
      <c r="JHC348" s="24"/>
      <c r="JHD348" s="24"/>
      <c r="JHE348" s="24"/>
      <c r="JHF348" s="24"/>
      <c r="JHG348" s="24"/>
      <c r="JHH348" s="24"/>
      <c r="JHI348" s="24"/>
      <c r="JHJ348" s="24"/>
      <c r="JHK348" s="24"/>
      <c r="JHL348" s="24"/>
      <c r="JHM348" s="24"/>
      <c r="JHN348" s="24"/>
      <c r="JHO348" s="24"/>
      <c r="JHP348" s="24"/>
      <c r="JHQ348" s="24"/>
      <c r="JHR348" s="24"/>
      <c r="JHS348" s="24"/>
      <c r="JHT348" s="24"/>
      <c r="JHU348" s="24"/>
      <c r="JHV348" s="24"/>
      <c r="JHW348" s="24"/>
      <c r="JHX348" s="24"/>
      <c r="JHY348" s="24"/>
      <c r="JHZ348" s="24"/>
      <c r="JIA348" s="24"/>
      <c r="JIB348" s="24"/>
      <c r="JIC348" s="24"/>
      <c r="JID348" s="24"/>
      <c r="JIE348" s="24"/>
      <c r="JIF348" s="24"/>
      <c r="JIG348" s="24"/>
      <c r="JIH348" s="24"/>
      <c r="JII348" s="24"/>
      <c r="JIJ348" s="24"/>
      <c r="JIK348" s="24"/>
      <c r="JIL348" s="24"/>
      <c r="JIM348" s="24"/>
      <c r="JIN348" s="24"/>
      <c r="JIO348" s="24"/>
      <c r="JIP348" s="24"/>
      <c r="JIQ348" s="24"/>
      <c r="JIR348" s="24"/>
      <c r="JIS348" s="24"/>
      <c r="JIT348" s="24"/>
      <c r="JIU348" s="24"/>
      <c r="JIV348" s="24"/>
      <c r="JIW348" s="24"/>
      <c r="JIX348" s="24"/>
      <c r="JIY348" s="24"/>
      <c r="JIZ348" s="24"/>
      <c r="JJA348" s="24"/>
      <c r="JJB348" s="24"/>
      <c r="JJC348" s="24"/>
      <c r="JJD348" s="24"/>
      <c r="JJE348" s="24"/>
      <c r="JJF348" s="24"/>
      <c r="JJG348" s="24"/>
      <c r="JJH348" s="24"/>
      <c r="JJI348" s="24"/>
      <c r="JJJ348" s="24"/>
      <c r="JJK348" s="24"/>
      <c r="JJL348" s="24"/>
      <c r="JJM348" s="24"/>
      <c r="JJN348" s="24"/>
      <c r="JJO348" s="24"/>
      <c r="JJP348" s="24"/>
      <c r="JJQ348" s="24"/>
      <c r="JJR348" s="24"/>
      <c r="JJS348" s="24"/>
      <c r="JJT348" s="24"/>
      <c r="JJU348" s="24"/>
      <c r="JJV348" s="24"/>
      <c r="JJW348" s="24"/>
      <c r="JJX348" s="24"/>
      <c r="JJY348" s="24"/>
      <c r="JJZ348" s="24"/>
      <c r="JKA348" s="24"/>
      <c r="JKB348" s="24"/>
      <c r="JKC348" s="24"/>
      <c r="JKD348" s="24"/>
      <c r="JKE348" s="24"/>
      <c r="JKF348" s="24"/>
      <c r="JKG348" s="24"/>
      <c r="JKH348" s="24"/>
      <c r="JKI348" s="24"/>
      <c r="JKJ348" s="24"/>
      <c r="JKK348" s="24"/>
      <c r="JKL348" s="24"/>
      <c r="JKM348" s="24"/>
      <c r="JKN348" s="24"/>
      <c r="JKO348" s="24"/>
      <c r="JKP348" s="24"/>
      <c r="JKQ348" s="24"/>
      <c r="JKR348" s="24"/>
      <c r="JKS348" s="24"/>
      <c r="JKT348" s="24"/>
      <c r="JKU348" s="24"/>
      <c r="JKV348" s="24"/>
      <c r="JKW348" s="24"/>
      <c r="JKX348" s="24"/>
      <c r="JKY348" s="24"/>
      <c r="JKZ348" s="24"/>
      <c r="JLA348" s="24"/>
      <c r="JLB348" s="24"/>
      <c r="JLC348" s="24"/>
      <c r="JLD348" s="24"/>
      <c r="JLE348" s="24"/>
      <c r="JLF348" s="24"/>
      <c r="JLG348" s="24"/>
      <c r="JLH348" s="24"/>
      <c r="JLI348" s="24"/>
      <c r="JLJ348" s="24"/>
      <c r="JLK348" s="24"/>
      <c r="JLL348" s="24"/>
      <c r="JLM348" s="24"/>
      <c r="JLN348" s="24"/>
      <c r="JLO348" s="24"/>
      <c r="JLP348" s="24"/>
      <c r="JLQ348" s="24"/>
      <c r="JLR348" s="24"/>
      <c r="JLS348" s="24"/>
      <c r="JLT348" s="24"/>
      <c r="JLU348" s="24"/>
      <c r="JLV348" s="24"/>
      <c r="JLW348" s="24"/>
      <c r="JLX348" s="24"/>
      <c r="JLY348" s="24"/>
      <c r="JLZ348" s="24"/>
      <c r="JMA348" s="24"/>
      <c r="JMB348" s="24"/>
      <c r="JMC348" s="24"/>
      <c r="JMD348" s="24"/>
      <c r="JME348" s="24"/>
      <c r="JMF348" s="24"/>
      <c r="JMG348" s="24"/>
      <c r="JMH348" s="24"/>
      <c r="JMI348" s="24"/>
      <c r="JMJ348" s="24"/>
      <c r="JMK348" s="24"/>
      <c r="JML348" s="24"/>
      <c r="JMM348" s="24"/>
      <c r="JMN348" s="24"/>
      <c r="JMO348" s="24"/>
      <c r="JMP348" s="24"/>
      <c r="JMQ348" s="24"/>
      <c r="JMR348" s="24"/>
      <c r="JMS348" s="24"/>
      <c r="JMT348" s="24"/>
      <c r="JMU348" s="24"/>
      <c r="JMV348" s="24"/>
      <c r="JMW348" s="24"/>
      <c r="JMX348" s="24"/>
      <c r="JMY348" s="24"/>
      <c r="JMZ348" s="24"/>
      <c r="JNA348" s="24"/>
      <c r="JNB348" s="24"/>
      <c r="JNC348" s="24"/>
      <c r="JND348" s="24"/>
      <c r="JNE348" s="24"/>
      <c r="JNF348" s="24"/>
      <c r="JNG348" s="24"/>
      <c r="JNH348" s="24"/>
      <c r="JNI348" s="24"/>
      <c r="JNJ348" s="24"/>
      <c r="JNK348" s="24"/>
      <c r="JNL348" s="24"/>
      <c r="JNM348" s="24"/>
      <c r="JNN348" s="24"/>
      <c r="JNO348" s="24"/>
      <c r="JNP348" s="24"/>
      <c r="JNQ348" s="24"/>
      <c r="JNR348" s="24"/>
      <c r="JNS348" s="24"/>
      <c r="JNT348" s="24"/>
      <c r="JNU348" s="24"/>
      <c r="JNV348" s="24"/>
      <c r="JNW348" s="24"/>
      <c r="JNX348" s="24"/>
      <c r="JNY348" s="24"/>
      <c r="JNZ348" s="24"/>
      <c r="JOA348" s="24"/>
      <c r="JOB348" s="24"/>
      <c r="JOC348" s="24"/>
      <c r="JOD348" s="24"/>
      <c r="JOE348" s="24"/>
      <c r="JOF348" s="24"/>
      <c r="JOG348" s="24"/>
      <c r="JOH348" s="24"/>
      <c r="JOI348" s="24"/>
      <c r="JOJ348" s="24"/>
      <c r="JOK348" s="24"/>
      <c r="JOL348" s="24"/>
      <c r="JOM348" s="24"/>
      <c r="JON348" s="24"/>
      <c r="JOO348" s="24"/>
      <c r="JOP348" s="24"/>
      <c r="JOQ348" s="24"/>
      <c r="JOR348" s="24"/>
      <c r="JOS348" s="24"/>
      <c r="JOT348" s="24"/>
      <c r="JOU348" s="24"/>
      <c r="JOV348" s="24"/>
      <c r="JOW348" s="24"/>
      <c r="JOX348" s="24"/>
      <c r="JOY348" s="24"/>
      <c r="JOZ348" s="24"/>
      <c r="JPA348" s="24"/>
      <c r="JPB348" s="24"/>
      <c r="JPC348" s="24"/>
      <c r="JPD348" s="24"/>
      <c r="JPE348" s="24"/>
      <c r="JPF348" s="24"/>
      <c r="JPG348" s="24"/>
      <c r="JPH348" s="24"/>
      <c r="JPI348" s="24"/>
      <c r="JPJ348" s="24"/>
      <c r="JPK348" s="24"/>
      <c r="JPL348" s="24"/>
      <c r="JPM348" s="24"/>
      <c r="JPN348" s="24"/>
      <c r="JPO348" s="24"/>
      <c r="JPP348" s="24"/>
      <c r="JPQ348" s="24"/>
      <c r="JPR348" s="24"/>
      <c r="JPS348" s="24"/>
      <c r="JPT348" s="24"/>
      <c r="JPU348" s="24"/>
      <c r="JPV348" s="24"/>
      <c r="JPW348" s="24"/>
      <c r="JPX348" s="24"/>
      <c r="JPY348" s="24"/>
      <c r="JPZ348" s="24"/>
      <c r="JQA348" s="24"/>
      <c r="JQB348" s="24"/>
      <c r="JQC348" s="24"/>
      <c r="JQD348" s="24"/>
      <c r="JQE348" s="24"/>
      <c r="JQF348" s="24"/>
      <c r="JQG348" s="24"/>
      <c r="JQH348" s="24"/>
      <c r="JQI348" s="24"/>
      <c r="JQJ348" s="24"/>
      <c r="JQK348" s="24"/>
      <c r="JQL348" s="24"/>
      <c r="JQM348" s="24"/>
      <c r="JQN348" s="24"/>
      <c r="JQO348" s="24"/>
      <c r="JQP348" s="24"/>
      <c r="JQQ348" s="24"/>
      <c r="JQR348" s="24"/>
      <c r="JQS348" s="24"/>
      <c r="JQT348" s="24"/>
      <c r="JQU348" s="24"/>
      <c r="JQV348" s="24"/>
      <c r="JQW348" s="24"/>
      <c r="JQX348" s="24"/>
      <c r="JQY348" s="24"/>
      <c r="JQZ348" s="24"/>
      <c r="JRA348" s="24"/>
      <c r="JRB348" s="24"/>
      <c r="JRC348" s="24"/>
      <c r="JRD348" s="24"/>
      <c r="JRE348" s="24"/>
      <c r="JRF348" s="24"/>
      <c r="JRG348" s="24"/>
      <c r="JRH348" s="24"/>
      <c r="JRI348" s="24"/>
      <c r="JRJ348" s="24"/>
      <c r="JRK348" s="24"/>
      <c r="JRL348" s="24"/>
      <c r="JRM348" s="24"/>
      <c r="JRN348" s="24"/>
      <c r="JRO348" s="24"/>
      <c r="JRP348" s="24"/>
      <c r="JRQ348" s="24"/>
      <c r="JRR348" s="24"/>
      <c r="JRS348" s="24"/>
      <c r="JRT348" s="24"/>
      <c r="JRU348" s="24"/>
      <c r="JRV348" s="24"/>
      <c r="JRW348" s="24"/>
      <c r="JRX348" s="24"/>
      <c r="JRY348" s="24"/>
      <c r="JRZ348" s="24"/>
      <c r="JSA348" s="24"/>
      <c r="JSB348" s="24"/>
      <c r="JSC348" s="24"/>
      <c r="JSD348" s="24"/>
      <c r="JSE348" s="24"/>
      <c r="JSF348" s="24"/>
      <c r="JSG348" s="24"/>
      <c r="JSH348" s="24"/>
      <c r="JSI348" s="24"/>
      <c r="JSJ348" s="24"/>
      <c r="JSK348" s="24"/>
      <c r="JSL348" s="24"/>
      <c r="JSM348" s="24"/>
      <c r="JSN348" s="24"/>
      <c r="JSO348" s="24"/>
      <c r="JSP348" s="24"/>
      <c r="JSQ348" s="24"/>
      <c r="JSR348" s="24"/>
      <c r="JSS348" s="24"/>
      <c r="JST348" s="24"/>
      <c r="JSU348" s="24"/>
      <c r="JSV348" s="24"/>
      <c r="JSW348" s="24"/>
      <c r="JSX348" s="24"/>
      <c r="JSY348" s="24"/>
      <c r="JSZ348" s="24"/>
      <c r="JTA348" s="24"/>
      <c r="JTB348" s="24"/>
      <c r="JTC348" s="24"/>
      <c r="JTD348" s="24"/>
      <c r="JTE348" s="24"/>
      <c r="JTF348" s="24"/>
      <c r="JTG348" s="24"/>
      <c r="JTH348" s="24"/>
      <c r="JTI348" s="24"/>
      <c r="JTJ348" s="24"/>
      <c r="JTK348" s="24"/>
      <c r="JTL348" s="24"/>
      <c r="JTM348" s="24"/>
      <c r="JTN348" s="24"/>
      <c r="JTO348" s="24"/>
      <c r="JTP348" s="24"/>
      <c r="JTQ348" s="24"/>
      <c r="JTR348" s="24"/>
      <c r="JTS348" s="24"/>
      <c r="JTT348" s="24"/>
      <c r="JTU348" s="24"/>
      <c r="JTV348" s="24"/>
      <c r="JTW348" s="24"/>
      <c r="JTX348" s="24"/>
      <c r="JTY348" s="24"/>
      <c r="JTZ348" s="24"/>
      <c r="JUA348" s="24"/>
      <c r="JUB348" s="24"/>
      <c r="JUC348" s="24"/>
      <c r="JUD348" s="24"/>
      <c r="JUE348" s="24"/>
      <c r="JUF348" s="24"/>
      <c r="JUG348" s="24"/>
      <c r="JUH348" s="24"/>
      <c r="JUI348" s="24"/>
      <c r="JUJ348" s="24"/>
      <c r="JUK348" s="24"/>
      <c r="JUL348" s="24"/>
      <c r="JUM348" s="24"/>
      <c r="JUN348" s="24"/>
      <c r="JUO348" s="24"/>
      <c r="JUP348" s="24"/>
      <c r="JUQ348" s="24"/>
      <c r="JUR348" s="24"/>
      <c r="JUS348" s="24"/>
      <c r="JUT348" s="24"/>
      <c r="JUU348" s="24"/>
      <c r="JUV348" s="24"/>
      <c r="JUW348" s="24"/>
      <c r="JUX348" s="24"/>
      <c r="JUY348" s="24"/>
      <c r="JUZ348" s="24"/>
      <c r="JVA348" s="24"/>
      <c r="JVB348" s="24"/>
      <c r="JVC348" s="24"/>
      <c r="JVD348" s="24"/>
      <c r="JVE348" s="24"/>
      <c r="JVF348" s="24"/>
      <c r="JVG348" s="24"/>
      <c r="JVH348" s="24"/>
      <c r="JVI348" s="24"/>
      <c r="JVJ348" s="24"/>
      <c r="JVK348" s="24"/>
      <c r="JVL348" s="24"/>
      <c r="JVM348" s="24"/>
      <c r="JVN348" s="24"/>
      <c r="JVO348" s="24"/>
      <c r="JVP348" s="24"/>
      <c r="JVQ348" s="24"/>
      <c r="JVR348" s="24"/>
      <c r="JVS348" s="24"/>
      <c r="JVT348" s="24"/>
      <c r="JVU348" s="24"/>
      <c r="JVV348" s="24"/>
      <c r="JVW348" s="24"/>
      <c r="JVX348" s="24"/>
      <c r="JVY348" s="24"/>
      <c r="JVZ348" s="24"/>
      <c r="JWA348" s="24"/>
      <c r="JWB348" s="24"/>
      <c r="JWC348" s="24"/>
      <c r="JWD348" s="24"/>
      <c r="JWE348" s="24"/>
      <c r="JWF348" s="24"/>
      <c r="JWG348" s="24"/>
      <c r="JWH348" s="24"/>
      <c r="JWI348" s="24"/>
      <c r="JWJ348" s="24"/>
      <c r="JWK348" s="24"/>
      <c r="JWL348" s="24"/>
      <c r="JWM348" s="24"/>
      <c r="JWN348" s="24"/>
      <c r="JWO348" s="24"/>
      <c r="JWP348" s="24"/>
      <c r="JWQ348" s="24"/>
      <c r="JWR348" s="24"/>
      <c r="JWS348" s="24"/>
      <c r="JWT348" s="24"/>
      <c r="JWU348" s="24"/>
      <c r="JWV348" s="24"/>
      <c r="JWW348" s="24"/>
      <c r="JWX348" s="24"/>
      <c r="JWY348" s="24"/>
      <c r="JWZ348" s="24"/>
      <c r="JXA348" s="24"/>
      <c r="JXB348" s="24"/>
      <c r="JXC348" s="24"/>
      <c r="JXD348" s="24"/>
      <c r="JXE348" s="24"/>
      <c r="JXF348" s="24"/>
      <c r="JXG348" s="24"/>
      <c r="JXH348" s="24"/>
      <c r="JXI348" s="24"/>
      <c r="JXJ348" s="24"/>
      <c r="JXK348" s="24"/>
      <c r="JXL348" s="24"/>
      <c r="JXM348" s="24"/>
      <c r="JXN348" s="24"/>
      <c r="JXO348" s="24"/>
      <c r="JXP348" s="24"/>
      <c r="JXQ348" s="24"/>
      <c r="JXR348" s="24"/>
      <c r="JXS348" s="24"/>
      <c r="JXT348" s="24"/>
      <c r="JXU348" s="24"/>
      <c r="JXV348" s="24"/>
      <c r="JXW348" s="24"/>
      <c r="JXX348" s="24"/>
      <c r="JXY348" s="24"/>
      <c r="JXZ348" s="24"/>
      <c r="JYA348" s="24"/>
      <c r="JYB348" s="24"/>
      <c r="JYC348" s="24"/>
      <c r="JYD348" s="24"/>
      <c r="JYE348" s="24"/>
      <c r="JYF348" s="24"/>
      <c r="JYG348" s="24"/>
      <c r="JYH348" s="24"/>
      <c r="JYI348" s="24"/>
      <c r="JYJ348" s="24"/>
      <c r="JYK348" s="24"/>
      <c r="JYL348" s="24"/>
      <c r="JYM348" s="24"/>
      <c r="JYN348" s="24"/>
      <c r="JYO348" s="24"/>
      <c r="JYP348" s="24"/>
      <c r="JYQ348" s="24"/>
      <c r="JYR348" s="24"/>
      <c r="JYS348" s="24"/>
      <c r="JYT348" s="24"/>
      <c r="JYU348" s="24"/>
      <c r="JYV348" s="24"/>
      <c r="JYW348" s="24"/>
      <c r="JYX348" s="24"/>
      <c r="JYY348" s="24"/>
      <c r="JYZ348" s="24"/>
      <c r="JZA348" s="24"/>
      <c r="JZB348" s="24"/>
      <c r="JZC348" s="24"/>
      <c r="JZD348" s="24"/>
      <c r="JZE348" s="24"/>
      <c r="JZF348" s="24"/>
      <c r="JZG348" s="24"/>
      <c r="JZH348" s="24"/>
      <c r="JZI348" s="24"/>
      <c r="JZJ348" s="24"/>
      <c r="JZK348" s="24"/>
      <c r="JZL348" s="24"/>
      <c r="JZM348" s="24"/>
      <c r="JZN348" s="24"/>
      <c r="JZO348" s="24"/>
      <c r="JZP348" s="24"/>
      <c r="JZQ348" s="24"/>
      <c r="JZR348" s="24"/>
      <c r="JZS348" s="24"/>
      <c r="JZT348" s="24"/>
      <c r="JZU348" s="24"/>
      <c r="JZV348" s="24"/>
      <c r="JZW348" s="24"/>
      <c r="JZX348" s="24"/>
      <c r="JZY348" s="24"/>
      <c r="JZZ348" s="24"/>
      <c r="KAA348" s="24"/>
      <c r="KAB348" s="24"/>
      <c r="KAC348" s="24"/>
      <c r="KAD348" s="24"/>
      <c r="KAE348" s="24"/>
      <c r="KAF348" s="24"/>
      <c r="KAG348" s="24"/>
      <c r="KAH348" s="24"/>
      <c r="KAI348" s="24"/>
      <c r="KAJ348" s="24"/>
      <c r="KAK348" s="24"/>
      <c r="KAL348" s="24"/>
      <c r="KAM348" s="24"/>
      <c r="KAN348" s="24"/>
      <c r="KAO348" s="24"/>
      <c r="KAP348" s="24"/>
      <c r="KAQ348" s="24"/>
      <c r="KAR348" s="24"/>
      <c r="KAS348" s="24"/>
      <c r="KAT348" s="24"/>
      <c r="KAU348" s="24"/>
      <c r="KAV348" s="24"/>
      <c r="KAW348" s="24"/>
      <c r="KAX348" s="24"/>
      <c r="KAY348" s="24"/>
      <c r="KAZ348" s="24"/>
      <c r="KBA348" s="24"/>
      <c r="KBB348" s="24"/>
      <c r="KBC348" s="24"/>
      <c r="KBD348" s="24"/>
      <c r="KBE348" s="24"/>
      <c r="KBF348" s="24"/>
      <c r="KBG348" s="24"/>
      <c r="KBH348" s="24"/>
      <c r="KBI348" s="24"/>
      <c r="KBJ348" s="24"/>
      <c r="KBK348" s="24"/>
      <c r="KBL348" s="24"/>
      <c r="KBM348" s="24"/>
      <c r="KBN348" s="24"/>
      <c r="KBO348" s="24"/>
      <c r="KBP348" s="24"/>
      <c r="KBQ348" s="24"/>
      <c r="KBR348" s="24"/>
      <c r="KBS348" s="24"/>
      <c r="KBT348" s="24"/>
      <c r="KBU348" s="24"/>
      <c r="KBV348" s="24"/>
      <c r="KBW348" s="24"/>
      <c r="KBX348" s="24"/>
      <c r="KBY348" s="24"/>
      <c r="KBZ348" s="24"/>
      <c r="KCA348" s="24"/>
      <c r="KCB348" s="24"/>
      <c r="KCC348" s="24"/>
      <c r="KCD348" s="24"/>
      <c r="KCE348" s="24"/>
      <c r="KCF348" s="24"/>
      <c r="KCG348" s="24"/>
      <c r="KCH348" s="24"/>
      <c r="KCI348" s="24"/>
      <c r="KCJ348" s="24"/>
      <c r="KCK348" s="24"/>
      <c r="KCL348" s="24"/>
      <c r="KCM348" s="24"/>
      <c r="KCN348" s="24"/>
      <c r="KCO348" s="24"/>
      <c r="KCP348" s="24"/>
      <c r="KCQ348" s="24"/>
      <c r="KCR348" s="24"/>
      <c r="KCS348" s="24"/>
      <c r="KCT348" s="24"/>
      <c r="KCU348" s="24"/>
      <c r="KCV348" s="24"/>
      <c r="KCW348" s="24"/>
      <c r="KCX348" s="24"/>
      <c r="KCY348" s="24"/>
      <c r="KCZ348" s="24"/>
      <c r="KDA348" s="24"/>
      <c r="KDB348" s="24"/>
      <c r="KDC348" s="24"/>
      <c r="KDD348" s="24"/>
      <c r="KDE348" s="24"/>
      <c r="KDF348" s="24"/>
      <c r="KDG348" s="24"/>
      <c r="KDH348" s="24"/>
      <c r="KDI348" s="24"/>
      <c r="KDJ348" s="24"/>
      <c r="KDK348" s="24"/>
      <c r="KDL348" s="24"/>
      <c r="KDM348" s="24"/>
      <c r="KDN348" s="24"/>
      <c r="KDO348" s="24"/>
      <c r="KDP348" s="24"/>
      <c r="KDQ348" s="24"/>
      <c r="KDR348" s="24"/>
      <c r="KDS348" s="24"/>
      <c r="KDT348" s="24"/>
      <c r="KDU348" s="24"/>
      <c r="KDV348" s="24"/>
      <c r="KDW348" s="24"/>
      <c r="KDX348" s="24"/>
      <c r="KDY348" s="24"/>
      <c r="KDZ348" s="24"/>
      <c r="KEA348" s="24"/>
      <c r="KEB348" s="24"/>
      <c r="KEC348" s="24"/>
      <c r="KED348" s="24"/>
      <c r="KEE348" s="24"/>
      <c r="KEF348" s="24"/>
      <c r="KEG348" s="24"/>
      <c r="KEH348" s="24"/>
      <c r="KEI348" s="24"/>
      <c r="KEJ348" s="24"/>
      <c r="KEK348" s="24"/>
      <c r="KEL348" s="24"/>
      <c r="KEM348" s="24"/>
      <c r="KEN348" s="24"/>
      <c r="KEO348" s="24"/>
      <c r="KEP348" s="24"/>
      <c r="KEQ348" s="24"/>
      <c r="KER348" s="24"/>
      <c r="KES348" s="24"/>
      <c r="KET348" s="24"/>
      <c r="KEU348" s="24"/>
      <c r="KEV348" s="24"/>
      <c r="KEW348" s="24"/>
      <c r="KEX348" s="24"/>
      <c r="KEY348" s="24"/>
      <c r="KEZ348" s="24"/>
      <c r="KFA348" s="24"/>
      <c r="KFB348" s="24"/>
      <c r="KFC348" s="24"/>
      <c r="KFD348" s="24"/>
      <c r="KFE348" s="24"/>
      <c r="KFF348" s="24"/>
      <c r="KFG348" s="24"/>
      <c r="KFH348" s="24"/>
      <c r="KFI348" s="24"/>
      <c r="KFJ348" s="24"/>
      <c r="KFK348" s="24"/>
      <c r="KFL348" s="24"/>
      <c r="KFM348" s="24"/>
      <c r="KFN348" s="24"/>
      <c r="KFO348" s="24"/>
      <c r="KFP348" s="24"/>
      <c r="KFQ348" s="24"/>
      <c r="KFR348" s="24"/>
      <c r="KFS348" s="24"/>
      <c r="KFT348" s="24"/>
      <c r="KFU348" s="24"/>
      <c r="KFV348" s="24"/>
      <c r="KFW348" s="24"/>
      <c r="KFX348" s="24"/>
      <c r="KFY348" s="24"/>
      <c r="KFZ348" s="24"/>
      <c r="KGA348" s="24"/>
      <c r="KGB348" s="24"/>
      <c r="KGC348" s="24"/>
      <c r="KGD348" s="24"/>
      <c r="KGE348" s="24"/>
      <c r="KGF348" s="24"/>
      <c r="KGG348" s="24"/>
      <c r="KGH348" s="24"/>
      <c r="KGI348" s="24"/>
      <c r="KGJ348" s="24"/>
      <c r="KGK348" s="24"/>
      <c r="KGL348" s="24"/>
      <c r="KGM348" s="24"/>
      <c r="KGN348" s="24"/>
      <c r="KGO348" s="24"/>
      <c r="KGP348" s="24"/>
      <c r="KGQ348" s="24"/>
      <c r="KGR348" s="24"/>
      <c r="KGS348" s="24"/>
      <c r="KGT348" s="24"/>
      <c r="KGU348" s="24"/>
      <c r="KGV348" s="24"/>
      <c r="KGW348" s="24"/>
      <c r="KGX348" s="24"/>
      <c r="KGY348" s="24"/>
      <c r="KGZ348" s="24"/>
      <c r="KHA348" s="24"/>
      <c r="KHB348" s="24"/>
      <c r="KHC348" s="24"/>
      <c r="KHD348" s="24"/>
      <c r="KHE348" s="24"/>
      <c r="KHF348" s="24"/>
      <c r="KHG348" s="24"/>
      <c r="KHH348" s="24"/>
      <c r="KHI348" s="24"/>
      <c r="KHJ348" s="24"/>
      <c r="KHK348" s="24"/>
      <c r="KHL348" s="24"/>
      <c r="KHM348" s="24"/>
      <c r="KHN348" s="24"/>
      <c r="KHO348" s="24"/>
      <c r="KHP348" s="24"/>
      <c r="KHQ348" s="24"/>
      <c r="KHR348" s="24"/>
      <c r="KHS348" s="24"/>
      <c r="KHT348" s="24"/>
      <c r="KHU348" s="24"/>
      <c r="KHV348" s="24"/>
      <c r="KHW348" s="24"/>
      <c r="KHX348" s="24"/>
      <c r="KHY348" s="24"/>
      <c r="KHZ348" s="24"/>
      <c r="KIA348" s="24"/>
      <c r="KIB348" s="24"/>
      <c r="KIC348" s="24"/>
      <c r="KID348" s="24"/>
      <c r="KIE348" s="24"/>
      <c r="KIF348" s="24"/>
      <c r="KIG348" s="24"/>
      <c r="KIH348" s="24"/>
      <c r="KII348" s="24"/>
      <c r="KIJ348" s="24"/>
      <c r="KIK348" s="24"/>
      <c r="KIL348" s="24"/>
      <c r="KIM348" s="24"/>
      <c r="KIN348" s="24"/>
      <c r="KIO348" s="24"/>
      <c r="KIP348" s="24"/>
      <c r="KIQ348" s="24"/>
      <c r="KIR348" s="24"/>
      <c r="KIS348" s="24"/>
      <c r="KIT348" s="24"/>
      <c r="KIU348" s="24"/>
      <c r="KIV348" s="24"/>
      <c r="KIW348" s="24"/>
      <c r="KIX348" s="24"/>
      <c r="KIY348" s="24"/>
      <c r="KIZ348" s="24"/>
      <c r="KJA348" s="24"/>
      <c r="KJB348" s="24"/>
      <c r="KJC348" s="24"/>
      <c r="KJD348" s="24"/>
      <c r="KJE348" s="24"/>
      <c r="KJF348" s="24"/>
      <c r="KJG348" s="24"/>
      <c r="KJH348" s="24"/>
      <c r="KJI348" s="24"/>
      <c r="KJJ348" s="24"/>
      <c r="KJK348" s="24"/>
      <c r="KJL348" s="24"/>
      <c r="KJM348" s="24"/>
      <c r="KJN348" s="24"/>
      <c r="KJO348" s="24"/>
      <c r="KJP348" s="24"/>
      <c r="KJQ348" s="24"/>
      <c r="KJR348" s="24"/>
      <c r="KJS348" s="24"/>
      <c r="KJT348" s="24"/>
      <c r="KJU348" s="24"/>
      <c r="KJV348" s="24"/>
      <c r="KJW348" s="24"/>
      <c r="KJX348" s="24"/>
      <c r="KJY348" s="24"/>
      <c r="KJZ348" s="24"/>
      <c r="KKA348" s="24"/>
      <c r="KKB348" s="24"/>
      <c r="KKC348" s="24"/>
      <c r="KKD348" s="24"/>
      <c r="KKE348" s="24"/>
      <c r="KKF348" s="24"/>
      <c r="KKG348" s="24"/>
      <c r="KKH348" s="24"/>
      <c r="KKI348" s="24"/>
      <c r="KKJ348" s="24"/>
      <c r="KKK348" s="24"/>
      <c r="KKL348" s="24"/>
      <c r="KKM348" s="24"/>
      <c r="KKN348" s="24"/>
      <c r="KKO348" s="24"/>
      <c r="KKP348" s="24"/>
      <c r="KKQ348" s="24"/>
      <c r="KKR348" s="24"/>
      <c r="KKS348" s="24"/>
      <c r="KKT348" s="24"/>
      <c r="KKU348" s="24"/>
      <c r="KKV348" s="24"/>
      <c r="KKW348" s="24"/>
      <c r="KKX348" s="24"/>
      <c r="KKY348" s="24"/>
      <c r="KKZ348" s="24"/>
      <c r="KLA348" s="24"/>
      <c r="KLB348" s="24"/>
      <c r="KLC348" s="24"/>
      <c r="KLD348" s="24"/>
      <c r="KLE348" s="24"/>
      <c r="KLF348" s="24"/>
      <c r="KLG348" s="24"/>
      <c r="KLH348" s="24"/>
      <c r="KLI348" s="24"/>
      <c r="KLJ348" s="24"/>
      <c r="KLK348" s="24"/>
      <c r="KLL348" s="24"/>
      <c r="KLM348" s="24"/>
      <c r="KLN348" s="24"/>
      <c r="KLO348" s="24"/>
      <c r="KLP348" s="24"/>
      <c r="KLQ348" s="24"/>
      <c r="KLR348" s="24"/>
      <c r="KLS348" s="24"/>
      <c r="KLT348" s="24"/>
      <c r="KLU348" s="24"/>
      <c r="KLV348" s="24"/>
      <c r="KLW348" s="24"/>
      <c r="KLX348" s="24"/>
      <c r="KLY348" s="24"/>
      <c r="KLZ348" s="24"/>
      <c r="KMA348" s="24"/>
      <c r="KMB348" s="24"/>
      <c r="KMC348" s="24"/>
      <c r="KMD348" s="24"/>
      <c r="KME348" s="24"/>
      <c r="KMF348" s="24"/>
      <c r="KMG348" s="24"/>
      <c r="KMH348" s="24"/>
      <c r="KMI348" s="24"/>
      <c r="KMJ348" s="24"/>
      <c r="KMK348" s="24"/>
      <c r="KML348" s="24"/>
      <c r="KMM348" s="24"/>
      <c r="KMN348" s="24"/>
      <c r="KMO348" s="24"/>
      <c r="KMP348" s="24"/>
      <c r="KMQ348" s="24"/>
      <c r="KMR348" s="24"/>
      <c r="KMS348" s="24"/>
      <c r="KMT348" s="24"/>
      <c r="KMU348" s="24"/>
      <c r="KMV348" s="24"/>
      <c r="KMW348" s="24"/>
      <c r="KMX348" s="24"/>
      <c r="KMY348" s="24"/>
      <c r="KMZ348" s="24"/>
      <c r="KNA348" s="24"/>
      <c r="KNB348" s="24"/>
      <c r="KNC348" s="24"/>
      <c r="KND348" s="24"/>
      <c r="KNE348" s="24"/>
      <c r="KNF348" s="24"/>
      <c r="KNG348" s="24"/>
      <c r="KNH348" s="24"/>
      <c r="KNI348" s="24"/>
      <c r="KNJ348" s="24"/>
      <c r="KNK348" s="24"/>
      <c r="KNL348" s="24"/>
      <c r="KNM348" s="24"/>
      <c r="KNN348" s="24"/>
      <c r="KNO348" s="24"/>
      <c r="KNP348" s="24"/>
      <c r="KNQ348" s="24"/>
      <c r="KNR348" s="24"/>
      <c r="KNS348" s="24"/>
      <c r="KNT348" s="24"/>
      <c r="KNU348" s="24"/>
      <c r="KNV348" s="24"/>
      <c r="KNW348" s="24"/>
      <c r="KNX348" s="24"/>
      <c r="KNY348" s="24"/>
      <c r="KNZ348" s="24"/>
      <c r="KOA348" s="24"/>
      <c r="KOB348" s="24"/>
      <c r="KOC348" s="24"/>
      <c r="KOD348" s="24"/>
      <c r="KOE348" s="24"/>
      <c r="KOF348" s="24"/>
      <c r="KOG348" s="24"/>
      <c r="KOH348" s="24"/>
      <c r="KOI348" s="24"/>
      <c r="KOJ348" s="24"/>
      <c r="KOK348" s="24"/>
      <c r="KOL348" s="24"/>
      <c r="KOM348" s="24"/>
      <c r="KON348" s="24"/>
      <c r="KOO348" s="24"/>
      <c r="KOP348" s="24"/>
      <c r="KOQ348" s="24"/>
      <c r="KOR348" s="24"/>
      <c r="KOS348" s="24"/>
      <c r="KOT348" s="24"/>
      <c r="KOU348" s="24"/>
      <c r="KOV348" s="24"/>
      <c r="KOW348" s="24"/>
      <c r="KOX348" s="24"/>
      <c r="KOY348" s="24"/>
      <c r="KOZ348" s="24"/>
      <c r="KPA348" s="24"/>
      <c r="KPB348" s="24"/>
      <c r="KPC348" s="24"/>
      <c r="KPD348" s="24"/>
      <c r="KPE348" s="24"/>
      <c r="KPF348" s="24"/>
      <c r="KPG348" s="24"/>
      <c r="KPH348" s="24"/>
      <c r="KPI348" s="24"/>
      <c r="KPJ348" s="24"/>
      <c r="KPK348" s="24"/>
      <c r="KPL348" s="24"/>
      <c r="KPM348" s="24"/>
      <c r="KPN348" s="24"/>
      <c r="KPO348" s="24"/>
      <c r="KPP348" s="24"/>
      <c r="KPQ348" s="24"/>
      <c r="KPR348" s="24"/>
      <c r="KPS348" s="24"/>
      <c r="KPT348" s="24"/>
      <c r="KPU348" s="24"/>
      <c r="KPV348" s="24"/>
      <c r="KPW348" s="24"/>
      <c r="KPX348" s="24"/>
      <c r="KPY348" s="24"/>
      <c r="KPZ348" s="24"/>
      <c r="KQA348" s="24"/>
      <c r="KQB348" s="24"/>
      <c r="KQC348" s="24"/>
      <c r="KQD348" s="24"/>
      <c r="KQE348" s="24"/>
      <c r="KQF348" s="24"/>
      <c r="KQG348" s="24"/>
      <c r="KQH348" s="24"/>
      <c r="KQI348" s="24"/>
      <c r="KQJ348" s="24"/>
      <c r="KQK348" s="24"/>
      <c r="KQL348" s="24"/>
      <c r="KQM348" s="24"/>
      <c r="KQN348" s="24"/>
      <c r="KQO348" s="24"/>
      <c r="KQP348" s="24"/>
      <c r="KQQ348" s="24"/>
      <c r="KQR348" s="24"/>
      <c r="KQS348" s="24"/>
      <c r="KQT348" s="24"/>
      <c r="KQU348" s="24"/>
      <c r="KQV348" s="24"/>
      <c r="KQW348" s="24"/>
      <c r="KQX348" s="24"/>
      <c r="KQY348" s="24"/>
      <c r="KQZ348" s="24"/>
      <c r="KRA348" s="24"/>
      <c r="KRB348" s="24"/>
      <c r="KRC348" s="24"/>
      <c r="KRD348" s="24"/>
      <c r="KRE348" s="24"/>
      <c r="KRF348" s="24"/>
      <c r="KRG348" s="24"/>
      <c r="KRH348" s="24"/>
      <c r="KRI348" s="24"/>
      <c r="KRJ348" s="24"/>
      <c r="KRK348" s="24"/>
      <c r="KRL348" s="24"/>
      <c r="KRM348" s="24"/>
      <c r="KRN348" s="24"/>
      <c r="KRO348" s="24"/>
      <c r="KRP348" s="24"/>
      <c r="KRQ348" s="24"/>
      <c r="KRR348" s="24"/>
      <c r="KRS348" s="24"/>
      <c r="KRT348" s="24"/>
      <c r="KRU348" s="24"/>
      <c r="KRV348" s="24"/>
      <c r="KRW348" s="24"/>
      <c r="KRX348" s="24"/>
      <c r="KRY348" s="24"/>
      <c r="KRZ348" s="24"/>
      <c r="KSA348" s="24"/>
      <c r="KSB348" s="24"/>
      <c r="KSC348" s="24"/>
      <c r="KSD348" s="24"/>
      <c r="KSE348" s="24"/>
      <c r="KSF348" s="24"/>
      <c r="KSG348" s="24"/>
      <c r="KSH348" s="24"/>
      <c r="KSI348" s="24"/>
      <c r="KSJ348" s="24"/>
      <c r="KSK348" s="24"/>
      <c r="KSL348" s="24"/>
      <c r="KSM348" s="24"/>
      <c r="KSN348" s="24"/>
      <c r="KSO348" s="24"/>
      <c r="KSP348" s="24"/>
      <c r="KSQ348" s="24"/>
      <c r="KSR348" s="24"/>
      <c r="KSS348" s="24"/>
      <c r="KST348" s="24"/>
      <c r="KSU348" s="24"/>
      <c r="KSV348" s="24"/>
      <c r="KSW348" s="24"/>
      <c r="KSX348" s="24"/>
      <c r="KSY348" s="24"/>
      <c r="KSZ348" s="24"/>
      <c r="KTA348" s="24"/>
      <c r="KTB348" s="24"/>
      <c r="KTC348" s="24"/>
      <c r="KTD348" s="24"/>
      <c r="KTE348" s="24"/>
      <c r="KTF348" s="24"/>
      <c r="KTG348" s="24"/>
      <c r="KTH348" s="24"/>
      <c r="KTI348" s="24"/>
      <c r="KTJ348" s="24"/>
      <c r="KTK348" s="24"/>
      <c r="KTL348" s="24"/>
      <c r="KTM348" s="24"/>
      <c r="KTN348" s="24"/>
      <c r="KTO348" s="24"/>
      <c r="KTP348" s="24"/>
      <c r="KTQ348" s="24"/>
      <c r="KTR348" s="24"/>
      <c r="KTS348" s="24"/>
      <c r="KTT348" s="24"/>
      <c r="KTU348" s="24"/>
      <c r="KTV348" s="24"/>
      <c r="KTW348" s="24"/>
      <c r="KTX348" s="24"/>
      <c r="KTY348" s="24"/>
      <c r="KTZ348" s="24"/>
      <c r="KUA348" s="24"/>
      <c r="KUB348" s="24"/>
      <c r="KUC348" s="24"/>
      <c r="KUD348" s="24"/>
      <c r="KUE348" s="24"/>
      <c r="KUF348" s="24"/>
      <c r="KUG348" s="24"/>
      <c r="KUH348" s="24"/>
      <c r="KUI348" s="24"/>
      <c r="KUJ348" s="24"/>
      <c r="KUK348" s="24"/>
      <c r="KUL348" s="24"/>
      <c r="KUM348" s="24"/>
      <c r="KUN348" s="24"/>
      <c r="KUO348" s="24"/>
      <c r="KUP348" s="24"/>
      <c r="KUQ348" s="24"/>
      <c r="KUR348" s="24"/>
      <c r="KUS348" s="24"/>
      <c r="KUT348" s="24"/>
      <c r="KUU348" s="24"/>
      <c r="KUV348" s="24"/>
      <c r="KUW348" s="24"/>
      <c r="KUX348" s="24"/>
      <c r="KUY348" s="24"/>
      <c r="KUZ348" s="24"/>
      <c r="KVA348" s="24"/>
      <c r="KVB348" s="24"/>
      <c r="KVC348" s="24"/>
      <c r="KVD348" s="24"/>
      <c r="KVE348" s="24"/>
      <c r="KVF348" s="24"/>
      <c r="KVG348" s="24"/>
      <c r="KVH348" s="24"/>
      <c r="KVI348" s="24"/>
      <c r="KVJ348" s="24"/>
      <c r="KVK348" s="24"/>
      <c r="KVL348" s="24"/>
      <c r="KVM348" s="24"/>
      <c r="KVN348" s="24"/>
      <c r="KVO348" s="24"/>
      <c r="KVP348" s="24"/>
      <c r="KVQ348" s="24"/>
      <c r="KVR348" s="24"/>
      <c r="KVS348" s="24"/>
      <c r="KVT348" s="24"/>
      <c r="KVU348" s="24"/>
      <c r="KVV348" s="24"/>
      <c r="KVW348" s="24"/>
      <c r="KVX348" s="24"/>
      <c r="KVY348" s="24"/>
      <c r="KVZ348" s="24"/>
      <c r="KWA348" s="24"/>
      <c r="KWB348" s="24"/>
      <c r="KWC348" s="24"/>
      <c r="KWD348" s="24"/>
      <c r="KWE348" s="24"/>
      <c r="KWF348" s="24"/>
      <c r="KWG348" s="24"/>
      <c r="KWH348" s="24"/>
      <c r="KWI348" s="24"/>
      <c r="KWJ348" s="24"/>
      <c r="KWK348" s="24"/>
      <c r="KWL348" s="24"/>
      <c r="KWM348" s="24"/>
      <c r="KWN348" s="24"/>
      <c r="KWO348" s="24"/>
      <c r="KWP348" s="24"/>
      <c r="KWQ348" s="24"/>
      <c r="KWR348" s="24"/>
      <c r="KWS348" s="24"/>
      <c r="KWT348" s="24"/>
      <c r="KWU348" s="24"/>
      <c r="KWV348" s="24"/>
      <c r="KWW348" s="24"/>
      <c r="KWX348" s="24"/>
      <c r="KWY348" s="24"/>
      <c r="KWZ348" s="24"/>
      <c r="KXA348" s="24"/>
      <c r="KXB348" s="24"/>
      <c r="KXC348" s="24"/>
      <c r="KXD348" s="24"/>
      <c r="KXE348" s="24"/>
      <c r="KXF348" s="24"/>
      <c r="KXG348" s="24"/>
      <c r="KXH348" s="24"/>
      <c r="KXI348" s="24"/>
      <c r="KXJ348" s="24"/>
      <c r="KXK348" s="24"/>
      <c r="KXL348" s="24"/>
      <c r="KXM348" s="24"/>
      <c r="KXN348" s="24"/>
      <c r="KXO348" s="24"/>
      <c r="KXP348" s="24"/>
      <c r="KXQ348" s="24"/>
      <c r="KXR348" s="24"/>
      <c r="KXS348" s="24"/>
      <c r="KXT348" s="24"/>
      <c r="KXU348" s="24"/>
      <c r="KXV348" s="24"/>
      <c r="KXW348" s="24"/>
      <c r="KXX348" s="24"/>
      <c r="KXY348" s="24"/>
      <c r="KXZ348" s="24"/>
      <c r="KYA348" s="24"/>
      <c r="KYB348" s="24"/>
      <c r="KYC348" s="24"/>
      <c r="KYD348" s="24"/>
      <c r="KYE348" s="24"/>
      <c r="KYF348" s="24"/>
      <c r="KYG348" s="24"/>
      <c r="KYH348" s="24"/>
      <c r="KYI348" s="24"/>
      <c r="KYJ348" s="24"/>
      <c r="KYK348" s="24"/>
      <c r="KYL348" s="24"/>
      <c r="KYM348" s="24"/>
      <c r="KYN348" s="24"/>
      <c r="KYO348" s="24"/>
      <c r="KYP348" s="24"/>
      <c r="KYQ348" s="24"/>
      <c r="KYR348" s="24"/>
      <c r="KYS348" s="24"/>
      <c r="KYT348" s="24"/>
      <c r="KYU348" s="24"/>
      <c r="KYV348" s="24"/>
      <c r="KYW348" s="24"/>
      <c r="KYX348" s="24"/>
      <c r="KYY348" s="24"/>
      <c r="KYZ348" s="24"/>
      <c r="KZA348" s="24"/>
      <c r="KZB348" s="24"/>
      <c r="KZC348" s="24"/>
      <c r="KZD348" s="24"/>
      <c r="KZE348" s="24"/>
      <c r="KZF348" s="24"/>
      <c r="KZG348" s="24"/>
      <c r="KZH348" s="24"/>
      <c r="KZI348" s="24"/>
      <c r="KZJ348" s="24"/>
      <c r="KZK348" s="24"/>
      <c r="KZL348" s="24"/>
      <c r="KZM348" s="24"/>
      <c r="KZN348" s="24"/>
      <c r="KZO348" s="24"/>
      <c r="KZP348" s="24"/>
      <c r="KZQ348" s="24"/>
      <c r="KZR348" s="24"/>
      <c r="KZS348" s="24"/>
      <c r="KZT348" s="24"/>
      <c r="KZU348" s="24"/>
      <c r="KZV348" s="24"/>
      <c r="KZW348" s="24"/>
      <c r="KZX348" s="24"/>
      <c r="KZY348" s="24"/>
      <c r="KZZ348" s="24"/>
      <c r="LAA348" s="24"/>
      <c r="LAB348" s="24"/>
      <c r="LAC348" s="24"/>
      <c r="LAD348" s="24"/>
      <c r="LAE348" s="24"/>
      <c r="LAF348" s="24"/>
      <c r="LAG348" s="24"/>
      <c r="LAH348" s="24"/>
      <c r="LAI348" s="24"/>
      <c r="LAJ348" s="24"/>
      <c r="LAK348" s="24"/>
      <c r="LAL348" s="24"/>
      <c r="LAM348" s="24"/>
      <c r="LAN348" s="24"/>
      <c r="LAO348" s="24"/>
      <c r="LAP348" s="24"/>
      <c r="LAQ348" s="24"/>
      <c r="LAR348" s="24"/>
      <c r="LAS348" s="24"/>
      <c r="LAT348" s="24"/>
      <c r="LAU348" s="24"/>
      <c r="LAV348" s="24"/>
      <c r="LAW348" s="24"/>
      <c r="LAX348" s="24"/>
      <c r="LAY348" s="24"/>
      <c r="LAZ348" s="24"/>
      <c r="LBA348" s="24"/>
      <c r="LBB348" s="24"/>
      <c r="LBC348" s="24"/>
      <c r="LBD348" s="24"/>
      <c r="LBE348" s="24"/>
      <c r="LBF348" s="24"/>
      <c r="LBG348" s="24"/>
      <c r="LBH348" s="24"/>
      <c r="LBI348" s="24"/>
      <c r="LBJ348" s="24"/>
      <c r="LBK348" s="24"/>
      <c r="LBL348" s="24"/>
      <c r="LBM348" s="24"/>
      <c r="LBN348" s="24"/>
      <c r="LBO348" s="24"/>
      <c r="LBP348" s="24"/>
      <c r="LBQ348" s="24"/>
      <c r="LBR348" s="24"/>
      <c r="LBS348" s="24"/>
      <c r="LBT348" s="24"/>
      <c r="LBU348" s="24"/>
      <c r="LBV348" s="24"/>
      <c r="LBW348" s="24"/>
      <c r="LBX348" s="24"/>
      <c r="LBY348" s="24"/>
      <c r="LBZ348" s="24"/>
      <c r="LCA348" s="24"/>
      <c r="LCB348" s="24"/>
      <c r="LCC348" s="24"/>
      <c r="LCD348" s="24"/>
      <c r="LCE348" s="24"/>
      <c r="LCF348" s="24"/>
      <c r="LCG348" s="24"/>
      <c r="LCH348" s="24"/>
      <c r="LCI348" s="24"/>
      <c r="LCJ348" s="24"/>
      <c r="LCK348" s="24"/>
      <c r="LCL348" s="24"/>
      <c r="LCM348" s="24"/>
      <c r="LCN348" s="24"/>
      <c r="LCO348" s="24"/>
      <c r="LCP348" s="24"/>
      <c r="LCQ348" s="24"/>
      <c r="LCR348" s="24"/>
      <c r="LCS348" s="24"/>
      <c r="LCT348" s="24"/>
      <c r="LCU348" s="24"/>
      <c r="LCV348" s="24"/>
      <c r="LCW348" s="24"/>
      <c r="LCX348" s="24"/>
      <c r="LCY348" s="24"/>
      <c r="LCZ348" s="24"/>
      <c r="LDA348" s="24"/>
      <c r="LDB348" s="24"/>
      <c r="LDC348" s="24"/>
      <c r="LDD348" s="24"/>
      <c r="LDE348" s="24"/>
      <c r="LDF348" s="24"/>
      <c r="LDG348" s="24"/>
      <c r="LDH348" s="24"/>
      <c r="LDI348" s="24"/>
      <c r="LDJ348" s="24"/>
      <c r="LDK348" s="24"/>
      <c r="LDL348" s="24"/>
      <c r="LDM348" s="24"/>
      <c r="LDN348" s="24"/>
      <c r="LDO348" s="24"/>
      <c r="LDP348" s="24"/>
      <c r="LDQ348" s="24"/>
      <c r="LDR348" s="24"/>
      <c r="LDS348" s="24"/>
      <c r="LDT348" s="24"/>
      <c r="LDU348" s="24"/>
      <c r="LDV348" s="24"/>
      <c r="LDW348" s="24"/>
      <c r="LDX348" s="24"/>
      <c r="LDY348" s="24"/>
      <c r="LDZ348" s="24"/>
      <c r="LEA348" s="24"/>
      <c r="LEB348" s="24"/>
      <c r="LEC348" s="24"/>
      <c r="LED348" s="24"/>
      <c r="LEE348" s="24"/>
      <c r="LEF348" s="24"/>
      <c r="LEG348" s="24"/>
      <c r="LEH348" s="24"/>
      <c r="LEI348" s="24"/>
      <c r="LEJ348" s="24"/>
      <c r="LEK348" s="24"/>
      <c r="LEL348" s="24"/>
      <c r="LEM348" s="24"/>
      <c r="LEN348" s="24"/>
      <c r="LEO348" s="24"/>
      <c r="LEP348" s="24"/>
      <c r="LEQ348" s="24"/>
      <c r="LER348" s="24"/>
      <c r="LES348" s="24"/>
      <c r="LET348" s="24"/>
      <c r="LEU348" s="24"/>
      <c r="LEV348" s="24"/>
      <c r="LEW348" s="24"/>
      <c r="LEX348" s="24"/>
      <c r="LEY348" s="24"/>
      <c r="LEZ348" s="24"/>
      <c r="LFA348" s="24"/>
      <c r="LFB348" s="24"/>
      <c r="LFC348" s="24"/>
      <c r="LFD348" s="24"/>
      <c r="LFE348" s="24"/>
      <c r="LFF348" s="24"/>
      <c r="LFG348" s="24"/>
      <c r="LFH348" s="24"/>
      <c r="LFI348" s="24"/>
      <c r="LFJ348" s="24"/>
      <c r="LFK348" s="24"/>
      <c r="LFL348" s="24"/>
      <c r="LFM348" s="24"/>
      <c r="LFN348" s="24"/>
      <c r="LFO348" s="24"/>
      <c r="LFP348" s="24"/>
      <c r="LFQ348" s="24"/>
      <c r="LFR348" s="24"/>
      <c r="LFS348" s="24"/>
      <c r="LFT348" s="24"/>
      <c r="LFU348" s="24"/>
      <c r="LFV348" s="24"/>
      <c r="LFW348" s="24"/>
      <c r="LFX348" s="24"/>
      <c r="LFY348" s="24"/>
      <c r="LFZ348" s="24"/>
      <c r="LGA348" s="24"/>
      <c r="LGB348" s="24"/>
      <c r="LGC348" s="24"/>
      <c r="LGD348" s="24"/>
      <c r="LGE348" s="24"/>
      <c r="LGF348" s="24"/>
      <c r="LGG348" s="24"/>
      <c r="LGH348" s="24"/>
      <c r="LGI348" s="24"/>
      <c r="LGJ348" s="24"/>
      <c r="LGK348" s="24"/>
      <c r="LGL348" s="24"/>
      <c r="LGM348" s="24"/>
      <c r="LGN348" s="24"/>
      <c r="LGO348" s="24"/>
      <c r="LGP348" s="24"/>
      <c r="LGQ348" s="24"/>
      <c r="LGR348" s="24"/>
      <c r="LGS348" s="24"/>
      <c r="LGT348" s="24"/>
      <c r="LGU348" s="24"/>
      <c r="LGV348" s="24"/>
      <c r="LGW348" s="24"/>
      <c r="LGX348" s="24"/>
      <c r="LGY348" s="24"/>
      <c r="LGZ348" s="24"/>
      <c r="LHA348" s="24"/>
      <c r="LHB348" s="24"/>
      <c r="LHC348" s="24"/>
      <c r="LHD348" s="24"/>
      <c r="LHE348" s="24"/>
      <c r="LHF348" s="24"/>
      <c r="LHG348" s="24"/>
      <c r="LHH348" s="24"/>
      <c r="LHI348" s="24"/>
      <c r="LHJ348" s="24"/>
      <c r="LHK348" s="24"/>
      <c r="LHL348" s="24"/>
      <c r="LHM348" s="24"/>
      <c r="LHN348" s="24"/>
      <c r="LHO348" s="24"/>
      <c r="LHP348" s="24"/>
      <c r="LHQ348" s="24"/>
      <c r="LHR348" s="24"/>
      <c r="LHS348" s="24"/>
      <c r="LHT348" s="24"/>
      <c r="LHU348" s="24"/>
      <c r="LHV348" s="24"/>
      <c r="LHW348" s="24"/>
      <c r="LHX348" s="24"/>
      <c r="LHY348" s="24"/>
      <c r="LHZ348" s="24"/>
      <c r="LIA348" s="24"/>
      <c r="LIB348" s="24"/>
      <c r="LIC348" s="24"/>
      <c r="LID348" s="24"/>
      <c r="LIE348" s="24"/>
      <c r="LIF348" s="24"/>
      <c r="LIG348" s="24"/>
      <c r="LIH348" s="24"/>
      <c r="LII348" s="24"/>
      <c r="LIJ348" s="24"/>
      <c r="LIK348" s="24"/>
      <c r="LIL348" s="24"/>
      <c r="LIM348" s="24"/>
      <c r="LIN348" s="24"/>
      <c r="LIO348" s="24"/>
      <c r="LIP348" s="24"/>
      <c r="LIQ348" s="24"/>
      <c r="LIR348" s="24"/>
      <c r="LIS348" s="24"/>
      <c r="LIT348" s="24"/>
      <c r="LIU348" s="24"/>
      <c r="LIV348" s="24"/>
      <c r="LIW348" s="24"/>
      <c r="LIX348" s="24"/>
      <c r="LIY348" s="24"/>
      <c r="LIZ348" s="24"/>
      <c r="LJA348" s="24"/>
      <c r="LJB348" s="24"/>
      <c r="LJC348" s="24"/>
      <c r="LJD348" s="24"/>
      <c r="LJE348" s="24"/>
      <c r="LJF348" s="24"/>
      <c r="LJG348" s="24"/>
      <c r="LJH348" s="24"/>
      <c r="LJI348" s="24"/>
      <c r="LJJ348" s="24"/>
      <c r="LJK348" s="24"/>
      <c r="LJL348" s="24"/>
      <c r="LJM348" s="24"/>
      <c r="LJN348" s="24"/>
      <c r="LJO348" s="24"/>
      <c r="LJP348" s="24"/>
      <c r="LJQ348" s="24"/>
      <c r="LJR348" s="24"/>
      <c r="LJS348" s="24"/>
      <c r="LJT348" s="24"/>
      <c r="LJU348" s="24"/>
      <c r="LJV348" s="24"/>
      <c r="LJW348" s="24"/>
      <c r="LJX348" s="24"/>
      <c r="LJY348" s="24"/>
      <c r="LJZ348" s="24"/>
      <c r="LKA348" s="24"/>
      <c r="LKB348" s="24"/>
      <c r="LKC348" s="24"/>
      <c r="LKD348" s="24"/>
      <c r="LKE348" s="24"/>
      <c r="LKF348" s="24"/>
      <c r="LKG348" s="24"/>
      <c r="LKH348" s="24"/>
      <c r="LKI348" s="24"/>
      <c r="LKJ348" s="24"/>
      <c r="LKK348" s="24"/>
      <c r="LKL348" s="24"/>
      <c r="LKM348" s="24"/>
      <c r="LKN348" s="24"/>
      <c r="LKO348" s="24"/>
      <c r="LKP348" s="24"/>
      <c r="LKQ348" s="24"/>
      <c r="LKR348" s="24"/>
      <c r="LKS348" s="24"/>
      <c r="LKT348" s="24"/>
      <c r="LKU348" s="24"/>
      <c r="LKV348" s="24"/>
      <c r="LKW348" s="24"/>
      <c r="LKX348" s="24"/>
      <c r="LKY348" s="24"/>
      <c r="LKZ348" s="24"/>
      <c r="LLA348" s="24"/>
      <c r="LLB348" s="24"/>
      <c r="LLC348" s="24"/>
      <c r="LLD348" s="24"/>
      <c r="LLE348" s="24"/>
      <c r="LLF348" s="24"/>
      <c r="LLG348" s="24"/>
      <c r="LLH348" s="24"/>
      <c r="LLI348" s="24"/>
      <c r="LLJ348" s="24"/>
      <c r="LLK348" s="24"/>
      <c r="LLL348" s="24"/>
      <c r="LLM348" s="24"/>
      <c r="LLN348" s="24"/>
      <c r="LLO348" s="24"/>
      <c r="LLP348" s="24"/>
      <c r="LLQ348" s="24"/>
      <c r="LLR348" s="24"/>
      <c r="LLS348" s="24"/>
      <c r="LLT348" s="24"/>
      <c r="LLU348" s="24"/>
      <c r="LLV348" s="24"/>
      <c r="LLW348" s="24"/>
      <c r="LLX348" s="24"/>
      <c r="LLY348" s="24"/>
      <c r="LLZ348" s="24"/>
      <c r="LMA348" s="24"/>
      <c r="LMB348" s="24"/>
      <c r="LMC348" s="24"/>
      <c r="LMD348" s="24"/>
      <c r="LME348" s="24"/>
      <c r="LMF348" s="24"/>
      <c r="LMG348" s="24"/>
      <c r="LMH348" s="24"/>
      <c r="LMI348" s="24"/>
      <c r="LMJ348" s="24"/>
      <c r="LMK348" s="24"/>
      <c r="LML348" s="24"/>
      <c r="LMM348" s="24"/>
      <c r="LMN348" s="24"/>
      <c r="LMO348" s="24"/>
      <c r="LMP348" s="24"/>
      <c r="LMQ348" s="24"/>
      <c r="LMR348" s="24"/>
      <c r="LMS348" s="24"/>
      <c r="LMT348" s="24"/>
      <c r="LMU348" s="24"/>
      <c r="LMV348" s="24"/>
      <c r="LMW348" s="24"/>
      <c r="LMX348" s="24"/>
      <c r="LMY348" s="24"/>
      <c r="LMZ348" s="24"/>
      <c r="LNA348" s="24"/>
      <c r="LNB348" s="24"/>
      <c r="LNC348" s="24"/>
      <c r="LND348" s="24"/>
      <c r="LNE348" s="24"/>
      <c r="LNF348" s="24"/>
      <c r="LNG348" s="24"/>
      <c r="LNH348" s="24"/>
      <c r="LNI348" s="24"/>
      <c r="LNJ348" s="24"/>
      <c r="LNK348" s="24"/>
      <c r="LNL348" s="24"/>
      <c r="LNM348" s="24"/>
      <c r="LNN348" s="24"/>
      <c r="LNO348" s="24"/>
      <c r="LNP348" s="24"/>
      <c r="LNQ348" s="24"/>
      <c r="LNR348" s="24"/>
      <c r="LNS348" s="24"/>
      <c r="LNT348" s="24"/>
      <c r="LNU348" s="24"/>
      <c r="LNV348" s="24"/>
      <c r="LNW348" s="24"/>
      <c r="LNX348" s="24"/>
      <c r="LNY348" s="24"/>
      <c r="LNZ348" s="24"/>
      <c r="LOA348" s="24"/>
      <c r="LOB348" s="24"/>
      <c r="LOC348" s="24"/>
      <c r="LOD348" s="24"/>
      <c r="LOE348" s="24"/>
      <c r="LOF348" s="24"/>
      <c r="LOG348" s="24"/>
      <c r="LOH348" s="24"/>
      <c r="LOI348" s="24"/>
      <c r="LOJ348" s="24"/>
      <c r="LOK348" s="24"/>
      <c r="LOL348" s="24"/>
      <c r="LOM348" s="24"/>
      <c r="LON348" s="24"/>
      <c r="LOO348" s="24"/>
      <c r="LOP348" s="24"/>
      <c r="LOQ348" s="24"/>
      <c r="LOR348" s="24"/>
      <c r="LOS348" s="24"/>
      <c r="LOT348" s="24"/>
      <c r="LOU348" s="24"/>
      <c r="LOV348" s="24"/>
      <c r="LOW348" s="24"/>
      <c r="LOX348" s="24"/>
      <c r="LOY348" s="24"/>
      <c r="LOZ348" s="24"/>
      <c r="LPA348" s="24"/>
      <c r="LPB348" s="24"/>
      <c r="LPC348" s="24"/>
      <c r="LPD348" s="24"/>
      <c r="LPE348" s="24"/>
      <c r="LPF348" s="24"/>
      <c r="LPG348" s="24"/>
      <c r="LPH348" s="24"/>
      <c r="LPI348" s="24"/>
      <c r="LPJ348" s="24"/>
      <c r="LPK348" s="24"/>
      <c r="LPL348" s="24"/>
      <c r="LPM348" s="24"/>
      <c r="LPN348" s="24"/>
      <c r="LPO348" s="24"/>
      <c r="LPP348" s="24"/>
      <c r="LPQ348" s="24"/>
      <c r="LPR348" s="24"/>
      <c r="LPS348" s="24"/>
      <c r="LPT348" s="24"/>
      <c r="LPU348" s="24"/>
      <c r="LPV348" s="24"/>
      <c r="LPW348" s="24"/>
      <c r="LPX348" s="24"/>
      <c r="LPY348" s="24"/>
      <c r="LPZ348" s="24"/>
      <c r="LQA348" s="24"/>
      <c r="LQB348" s="24"/>
      <c r="LQC348" s="24"/>
      <c r="LQD348" s="24"/>
      <c r="LQE348" s="24"/>
      <c r="LQF348" s="24"/>
      <c r="LQG348" s="24"/>
      <c r="LQH348" s="24"/>
      <c r="LQI348" s="24"/>
      <c r="LQJ348" s="24"/>
      <c r="LQK348" s="24"/>
      <c r="LQL348" s="24"/>
      <c r="LQM348" s="24"/>
      <c r="LQN348" s="24"/>
      <c r="LQO348" s="24"/>
      <c r="LQP348" s="24"/>
      <c r="LQQ348" s="24"/>
      <c r="LQR348" s="24"/>
      <c r="LQS348" s="24"/>
      <c r="LQT348" s="24"/>
      <c r="LQU348" s="24"/>
      <c r="LQV348" s="24"/>
      <c r="LQW348" s="24"/>
      <c r="LQX348" s="24"/>
      <c r="LQY348" s="24"/>
      <c r="LQZ348" s="24"/>
      <c r="LRA348" s="24"/>
      <c r="LRB348" s="24"/>
      <c r="LRC348" s="24"/>
      <c r="LRD348" s="24"/>
      <c r="LRE348" s="24"/>
      <c r="LRF348" s="24"/>
      <c r="LRG348" s="24"/>
      <c r="LRH348" s="24"/>
      <c r="LRI348" s="24"/>
      <c r="LRJ348" s="24"/>
      <c r="LRK348" s="24"/>
      <c r="LRL348" s="24"/>
      <c r="LRM348" s="24"/>
      <c r="LRN348" s="24"/>
      <c r="LRO348" s="24"/>
      <c r="LRP348" s="24"/>
      <c r="LRQ348" s="24"/>
      <c r="LRR348" s="24"/>
      <c r="LRS348" s="24"/>
      <c r="LRT348" s="24"/>
      <c r="LRU348" s="24"/>
      <c r="LRV348" s="24"/>
      <c r="LRW348" s="24"/>
      <c r="LRX348" s="24"/>
      <c r="LRY348" s="24"/>
      <c r="LRZ348" s="24"/>
      <c r="LSA348" s="24"/>
      <c r="LSB348" s="24"/>
      <c r="LSC348" s="24"/>
      <c r="LSD348" s="24"/>
      <c r="LSE348" s="24"/>
      <c r="LSF348" s="24"/>
      <c r="LSG348" s="24"/>
      <c r="LSH348" s="24"/>
      <c r="LSI348" s="24"/>
      <c r="LSJ348" s="24"/>
      <c r="LSK348" s="24"/>
      <c r="LSL348" s="24"/>
      <c r="LSM348" s="24"/>
      <c r="LSN348" s="24"/>
      <c r="LSO348" s="24"/>
      <c r="LSP348" s="24"/>
      <c r="LSQ348" s="24"/>
      <c r="LSR348" s="24"/>
      <c r="LSS348" s="24"/>
      <c r="LST348" s="24"/>
      <c r="LSU348" s="24"/>
      <c r="LSV348" s="24"/>
      <c r="LSW348" s="24"/>
      <c r="LSX348" s="24"/>
      <c r="LSY348" s="24"/>
      <c r="LSZ348" s="24"/>
      <c r="LTA348" s="24"/>
      <c r="LTB348" s="24"/>
      <c r="LTC348" s="24"/>
      <c r="LTD348" s="24"/>
      <c r="LTE348" s="24"/>
      <c r="LTF348" s="24"/>
      <c r="LTG348" s="24"/>
      <c r="LTH348" s="24"/>
      <c r="LTI348" s="24"/>
      <c r="LTJ348" s="24"/>
      <c r="LTK348" s="24"/>
      <c r="LTL348" s="24"/>
      <c r="LTM348" s="24"/>
      <c r="LTN348" s="24"/>
      <c r="LTO348" s="24"/>
      <c r="LTP348" s="24"/>
      <c r="LTQ348" s="24"/>
      <c r="LTR348" s="24"/>
      <c r="LTS348" s="24"/>
      <c r="LTT348" s="24"/>
      <c r="LTU348" s="24"/>
      <c r="LTV348" s="24"/>
      <c r="LTW348" s="24"/>
      <c r="LTX348" s="24"/>
      <c r="LTY348" s="24"/>
      <c r="LTZ348" s="24"/>
      <c r="LUA348" s="24"/>
      <c r="LUB348" s="24"/>
      <c r="LUC348" s="24"/>
      <c r="LUD348" s="24"/>
      <c r="LUE348" s="24"/>
      <c r="LUF348" s="24"/>
      <c r="LUG348" s="24"/>
      <c r="LUH348" s="24"/>
      <c r="LUI348" s="24"/>
      <c r="LUJ348" s="24"/>
      <c r="LUK348" s="24"/>
      <c r="LUL348" s="24"/>
      <c r="LUM348" s="24"/>
      <c r="LUN348" s="24"/>
      <c r="LUO348" s="24"/>
      <c r="LUP348" s="24"/>
      <c r="LUQ348" s="24"/>
      <c r="LUR348" s="24"/>
      <c r="LUS348" s="24"/>
      <c r="LUT348" s="24"/>
      <c r="LUU348" s="24"/>
      <c r="LUV348" s="24"/>
      <c r="LUW348" s="24"/>
      <c r="LUX348" s="24"/>
      <c r="LUY348" s="24"/>
      <c r="LUZ348" s="24"/>
      <c r="LVA348" s="24"/>
      <c r="LVB348" s="24"/>
      <c r="LVC348" s="24"/>
      <c r="LVD348" s="24"/>
      <c r="LVE348" s="24"/>
      <c r="LVF348" s="24"/>
      <c r="LVG348" s="24"/>
      <c r="LVH348" s="24"/>
      <c r="LVI348" s="24"/>
      <c r="LVJ348" s="24"/>
      <c r="LVK348" s="24"/>
      <c r="LVL348" s="24"/>
      <c r="LVM348" s="24"/>
      <c r="LVN348" s="24"/>
      <c r="LVO348" s="24"/>
      <c r="LVP348" s="24"/>
      <c r="LVQ348" s="24"/>
      <c r="LVR348" s="24"/>
      <c r="LVS348" s="24"/>
      <c r="LVT348" s="24"/>
      <c r="LVU348" s="24"/>
      <c r="LVV348" s="24"/>
      <c r="LVW348" s="24"/>
      <c r="LVX348" s="24"/>
      <c r="LVY348" s="24"/>
      <c r="LVZ348" s="24"/>
      <c r="LWA348" s="24"/>
      <c r="LWB348" s="24"/>
      <c r="LWC348" s="24"/>
      <c r="LWD348" s="24"/>
      <c r="LWE348" s="24"/>
      <c r="LWF348" s="24"/>
      <c r="LWG348" s="24"/>
      <c r="LWH348" s="24"/>
      <c r="LWI348" s="24"/>
      <c r="LWJ348" s="24"/>
      <c r="LWK348" s="24"/>
      <c r="LWL348" s="24"/>
      <c r="LWM348" s="24"/>
      <c r="LWN348" s="24"/>
      <c r="LWO348" s="24"/>
      <c r="LWP348" s="24"/>
      <c r="LWQ348" s="24"/>
      <c r="LWR348" s="24"/>
      <c r="LWS348" s="24"/>
      <c r="LWT348" s="24"/>
      <c r="LWU348" s="24"/>
      <c r="LWV348" s="24"/>
      <c r="LWW348" s="24"/>
      <c r="LWX348" s="24"/>
      <c r="LWY348" s="24"/>
      <c r="LWZ348" s="24"/>
      <c r="LXA348" s="24"/>
      <c r="LXB348" s="24"/>
      <c r="LXC348" s="24"/>
      <c r="LXD348" s="24"/>
      <c r="LXE348" s="24"/>
      <c r="LXF348" s="24"/>
      <c r="LXG348" s="24"/>
      <c r="LXH348" s="24"/>
      <c r="LXI348" s="24"/>
      <c r="LXJ348" s="24"/>
      <c r="LXK348" s="24"/>
      <c r="LXL348" s="24"/>
      <c r="LXM348" s="24"/>
      <c r="LXN348" s="24"/>
      <c r="LXO348" s="24"/>
      <c r="LXP348" s="24"/>
      <c r="LXQ348" s="24"/>
      <c r="LXR348" s="24"/>
      <c r="LXS348" s="24"/>
      <c r="LXT348" s="24"/>
      <c r="LXU348" s="24"/>
      <c r="LXV348" s="24"/>
      <c r="LXW348" s="24"/>
      <c r="LXX348" s="24"/>
      <c r="LXY348" s="24"/>
      <c r="LXZ348" s="24"/>
      <c r="LYA348" s="24"/>
      <c r="LYB348" s="24"/>
      <c r="LYC348" s="24"/>
      <c r="LYD348" s="24"/>
      <c r="LYE348" s="24"/>
      <c r="LYF348" s="24"/>
      <c r="LYG348" s="24"/>
      <c r="LYH348" s="24"/>
      <c r="LYI348" s="24"/>
      <c r="LYJ348" s="24"/>
      <c r="LYK348" s="24"/>
      <c r="LYL348" s="24"/>
      <c r="LYM348" s="24"/>
      <c r="LYN348" s="24"/>
      <c r="LYO348" s="24"/>
      <c r="LYP348" s="24"/>
      <c r="LYQ348" s="24"/>
      <c r="LYR348" s="24"/>
      <c r="LYS348" s="24"/>
      <c r="LYT348" s="24"/>
      <c r="LYU348" s="24"/>
      <c r="LYV348" s="24"/>
      <c r="LYW348" s="24"/>
      <c r="LYX348" s="24"/>
      <c r="LYY348" s="24"/>
      <c r="LYZ348" s="24"/>
      <c r="LZA348" s="24"/>
      <c r="LZB348" s="24"/>
      <c r="LZC348" s="24"/>
      <c r="LZD348" s="24"/>
      <c r="LZE348" s="24"/>
      <c r="LZF348" s="24"/>
      <c r="LZG348" s="24"/>
      <c r="LZH348" s="24"/>
      <c r="LZI348" s="24"/>
      <c r="LZJ348" s="24"/>
      <c r="LZK348" s="24"/>
      <c r="LZL348" s="24"/>
      <c r="LZM348" s="24"/>
      <c r="LZN348" s="24"/>
      <c r="LZO348" s="24"/>
      <c r="LZP348" s="24"/>
      <c r="LZQ348" s="24"/>
      <c r="LZR348" s="24"/>
      <c r="LZS348" s="24"/>
      <c r="LZT348" s="24"/>
      <c r="LZU348" s="24"/>
      <c r="LZV348" s="24"/>
      <c r="LZW348" s="24"/>
      <c r="LZX348" s="24"/>
      <c r="LZY348" s="24"/>
      <c r="LZZ348" s="24"/>
      <c r="MAA348" s="24"/>
      <c r="MAB348" s="24"/>
      <c r="MAC348" s="24"/>
      <c r="MAD348" s="24"/>
      <c r="MAE348" s="24"/>
      <c r="MAF348" s="24"/>
      <c r="MAG348" s="24"/>
      <c r="MAH348" s="24"/>
      <c r="MAI348" s="24"/>
      <c r="MAJ348" s="24"/>
      <c r="MAK348" s="24"/>
      <c r="MAL348" s="24"/>
      <c r="MAM348" s="24"/>
      <c r="MAN348" s="24"/>
      <c r="MAO348" s="24"/>
      <c r="MAP348" s="24"/>
      <c r="MAQ348" s="24"/>
      <c r="MAR348" s="24"/>
      <c r="MAS348" s="24"/>
      <c r="MAT348" s="24"/>
      <c r="MAU348" s="24"/>
      <c r="MAV348" s="24"/>
      <c r="MAW348" s="24"/>
      <c r="MAX348" s="24"/>
      <c r="MAY348" s="24"/>
      <c r="MAZ348" s="24"/>
      <c r="MBA348" s="24"/>
      <c r="MBB348" s="24"/>
      <c r="MBC348" s="24"/>
      <c r="MBD348" s="24"/>
      <c r="MBE348" s="24"/>
      <c r="MBF348" s="24"/>
      <c r="MBG348" s="24"/>
      <c r="MBH348" s="24"/>
      <c r="MBI348" s="24"/>
      <c r="MBJ348" s="24"/>
      <c r="MBK348" s="24"/>
      <c r="MBL348" s="24"/>
      <c r="MBM348" s="24"/>
      <c r="MBN348" s="24"/>
      <c r="MBO348" s="24"/>
      <c r="MBP348" s="24"/>
      <c r="MBQ348" s="24"/>
      <c r="MBR348" s="24"/>
      <c r="MBS348" s="24"/>
      <c r="MBT348" s="24"/>
      <c r="MBU348" s="24"/>
      <c r="MBV348" s="24"/>
      <c r="MBW348" s="24"/>
      <c r="MBX348" s="24"/>
      <c r="MBY348" s="24"/>
      <c r="MBZ348" s="24"/>
      <c r="MCA348" s="24"/>
      <c r="MCB348" s="24"/>
      <c r="MCC348" s="24"/>
      <c r="MCD348" s="24"/>
      <c r="MCE348" s="24"/>
      <c r="MCF348" s="24"/>
      <c r="MCG348" s="24"/>
      <c r="MCH348" s="24"/>
      <c r="MCI348" s="24"/>
      <c r="MCJ348" s="24"/>
      <c r="MCK348" s="24"/>
      <c r="MCL348" s="24"/>
      <c r="MCM348" s="24"/>
      <c r="MCN348" s="24"/>
      <c r="MCO348" s="24"/>
      <c r="MCP348" s="24"/>
      <c r="MCQ348" s="24"/>
      <c r="MCR348" s="24"/>
      <c r="MCS348" s="24"/>
      <c r="MCT348" s="24"/>
      <c r="MCU348" s="24"/>
      <c r="MCV348" s="24"/>
      <c r="MCW348" s="24"/>
      <c r="MCX348" s="24"/>
      <c r="MCY348" s="24"/>
      <c r="MCZ348" s="24"/>
      <c r="MDA348" s="24"/>
      <c r="MDB348" s="24"/>
      <c r="MDC348" s="24"/>
      <c r="MDD348" s="24"/>
      <c r="MDE348" s="24"/>
      <c r="MDF348" s="24"/>
      <c r="MDG348" s="24"/>
      <c r="MDH348" s="24"/>
      <c r="MDI348" s="24"/>
      <c r="MDJ348" s="24"/>
      <c r="MDK348" s="24"/>
      <c r="MDL348" s="24"/>
      <c r="MDM348" s="24"/>
      <c r="MDN348" s="24"/>
      <c r="MDO348" s="24"/>
      <c r="MDP348" s="24"/>
      <c r="MDQ348" s="24"/>
      <c r="MDR348" s="24"/>
      <c r="MDS348" s="24"/>
      <c r="MDT348" s="24"/>
      <c r="MDU348" s="24"/>
      <c r="MDV348" s="24"/>
      <c r="MDW348" s="24"/>
      <c r="MDX348" s="24"/>
      <c r="MDY348" s="24"/>
      <c r="MDZ348" s="24"/>
      <c r="MEA348" s="24"/>
      <c r="MEB348" s="24"/>
      <c r="MEC348" s="24"/>
      <c r="MED348" s="24"/>
      <c r="MEE348" s="24"/>
      <c r="MEF348" s="24"/>
      <c r="MEG348" s="24"/>
      <c r="MEH348" s="24"/>
      <c r="MEI348" s="24"/>
      <c r="MEJ348" s="24"/>
      <c r="MEK348" s="24"/>
      <c r="MEL348" s="24"/>
      <c r="MEM348" s="24"/>
      <c r="MEN348" s="24"/>
      <c r="MEO348" s="24"/>
      <c r="MEP348" s="24"/>
      <c r="MEQ348" s="24"/>
      <c r="MER348" s="24"/>
      <c r="MES348" s="24"/>
      <c r="MET348" s="24"/>
      <c r="MEU348" s="24"/>
      <c r="MEV348" s="24"/>
      <c r="MEW348" s="24"/>
      <c r="MEX348" s="24"/>
      <c r="MEY348" s="24"/>
      <c r="MEZ348" s="24"/>
      <c r="MFA348" s="24"/>
      <c r="MFB348" s="24"/>
      <c r="MFC348" s="24"/>
      <c r="MFD348" s="24"/>
      <c r="MFE348" s="24"/>
      <c r="MFF348" s="24"/>
      <c r="MFG348" s="24"/>
      <c r="MFH348" s="24"/>
      <c r="MFI348" s="24"/>
      <c r="MFJ348" s="24"/>
      <c r="MFK348" s="24"/>
      <c r="MFL348" s="24"/>
      <c r="MFM348" s="24"/>
      <c r="MFN348" s="24"/>
      <c r="MFO348" s="24"/>
      <c r="MFP348" s="24"/>
      <c r="MFQ348" s="24"/>
      <c r="MFR348" s="24"/>
      <c r="MFS348" s="24"/>
      <c r="MFT348" s="24"/>
      <c r="MFU348" s="24"/>
      <c r="MFV348" s="24"/>
      <c r="MFW348" s="24"/>
      <c r="MFX348" s="24"/>
      <c r="MFY348" s="24"/>
      <c r="MFZ348" s="24"/>
      <c r="MGA348" s="24"/>
      <c r="MGB348" s="24"/>
      <c r="MGC348" s="24"/>
      <c r="MGD348" s="24"/>
      <c r="MGE348" s="24"/>
      <c r="MGF348" s="24"/>
      <c r="MGG348" s="24"/>
      <c r="MGH348" s="24"/>
      <c r="MGI348" s="24"/>
      <c r="MGJ348" s="24"/>
      <c r="MGK348" s="24"/>
      <c r="MGL348" s="24"/>
      <c r="MGM348" s="24"/>
      <c r="MGN348" s="24"/>
      <c r="MGO348" s="24"/>
      <c r="MGP348" s="24"/>
      <c r="MGQ348" s="24"/>
      <c r="MGR348" s="24"/>
      <c r="MGS348" s="24"/>
      <c r="MGT348" s="24"/>
      <c r="MGU348" s="24"/>
      <c r="MGV348" s="24"/>
      <c r="MGW348" s="24"/>
      <c r="MGX348" s="24"/>
      <c r="MGY348" s="24"/>
      <c r="MGZ348" s="24"/>
      <c r="MHA348" s="24"/>
      <c r="MHB348" s="24"/>
      <c r="MHC348" s="24"/>
      <c r="MHD348" s="24"/>
      <c r="MHE348" s="24"/>
      <c r="MHF348" s="24"/>
      <c r="MHG348" s="24"/>
      <c r="MHH348" s="24"/>
      <c r="MHI348" s="24"/>
      <c r="MHJ348" s="24"/>
      <c r="MHK348" s="24"/>
      <c r="MHL348" s="24"/>
      <c r="MHM348" s="24"/>
      <c r="MHN348" s="24"/>
      <c r="MHO348" s="24"/>
      <c r="MHP348" s="24"/>
      <c r="MHQ348" s="24"/>
      <c r="MHR348" s="24"/>
      <c r="MHS348" s="24"/>
      <c r="MHT348" s="24"/>
      <c r="MHU348" s="24"/>
      <c r="MHV348" s="24"/>
      <c r="MHW348" s="24"/>
      <c r="MHX348" s="24"/>
      <c r="MHY348" s="24"/>
      <c r="MHZ348" s="24"/>
      <c r="MIA348" s="24"/>
      <c r="MIB348" s="24"/>
      <c r="MIC348" s="24"/>
      <c r="MID348" s="24"/>
      <c r="MIE348" s="24"/>
      <c r="MIF348" s="24"/>
      <c r="MIG348" s="24"/>
      <c r="MIH348" s="24"/>
      <c r="MII348" s="24"/>
      <c r="MIJ348" s="24"/>
      <c r="MIK348" s="24"/>
      <c r="MIL348" s="24"/>
      <c r="MIM348" s="24"/>
      <c r="MIN348" s="24"/>
      <c r="MIO348" s="24"/>
      <c r="MIP348" s="24"/>
      <c r="MIQ348" s="24"/>
      <c r="MIR348" s="24"/>
      <c r="MIS348" s="24"/>
      <c r="MIT348" s="24"/>
      <c r="MIU348" s="24"/>
      <c r="MIV348" s="24"/>
      <c r="MIW348" s="24"/>
      <c r="MIX348" s="24"/>
      <c r="MIY348" s="24"/>
      <c r="MIZ348" s="24"/>
      <c r="MJA348" s="24"/>
      <c r="MJB348" s="24"/>
      <c r="MJC348" s="24"/>
      <c r="MJD348" s="24"/>
      <c r="MJE348" s="24"/>
      <c r="MJF348" s="24"/>
      <c r="MJG348" s="24"/>
      <c r="MJH348" s="24"/>
      <c r="MJI348" s="24"/>
      <c r="MJJ348" s="24"/>
      <c r="MJK348" s="24"/>
      <c r="MJL348" s="24"/>
      <c r="MJM348" s="24"/>
      <c r="MJN348" s="24"/>
      <c r="MJO348" s="24"/>
      <c r="MJP348" s="24"/>
      <c r="MJQ348" s="24"/>
      <c r="MJR348" s="24"/>
      <c r="MJS348" s="24"/>
      <c r="MJT348" s="24"/>
      <c r="MJU348" s="24"/>
      <c r="MJV348" s="24"/>
      <c r="MJW348" s="24"/>
      <c r="MJX348" s="24"/>
      <c r="MJY348" s="24"/>
      <c r="MJZ348" s="24"/>
      <c r="MKA348" s="24"/>
      <c r="MKB348" s="24"/>
      <c r="MKC348" s="24"/>
      <c r="MKD348" s="24"/>
      <c r="MKE348" s="24"/>
      <c r="MKF348" s="24"/>
      <c r="MKG348" s="24"/>
      <c r="MKH348" s="24"/>
      <c r="MKI348" s="24"/>
      <c r="MKJ348" s="24"/>
      <c r="MKK348" s="24"/>
      <c r="MKL348" s="24"/>
      <c r="MKM348" s="24"/>
      <c r="MKN348" s="24"/>
      <c r="MKO348" s="24"/>
      <c r="MKP348" s="24"/>
      <c r="MKQ348" s="24"/>
      <c r="MKR348" s="24"/>
      <c r="MKS348" s="24"/>
      <c r="MKT348" s="24"/>
      <c r="MKU348" s="24"/>
      <c r="MKV348" s="24"/>
      <c r="MKW348" s="24"/>
      <c r="MKX348" s="24"/>
      <c r="MKY348" s="24"/>
      <c r="MKZ348" s="24"/>
      <c r="MLA348" s="24"/>
      <c r="MLB348" s="24"/>
      <c r="MLC348" s="24"/>
      <c r="MLD348" s="24"/>
      <c r="MLE348" s="24"/>
      <c r="MLF348" s="24"/>
      <c r="MLG348" s="24"/>
      <c r="MLH348" s="24"/>
      <c r="MLI348" s="24"/>
      <c r="MLJ348" s="24"/>
      <c r="MLK348" s="24"/>
      <c r="MLL348" s="24"/>
      <c r="MLM348" s="24"/>
      <c r="MLN348" s="24"/>
      <c r="MLO348" s="24"/>
      <c r="MLP348" s="24"/>
      <c r="MLQ348" s="24"/>
      <c r="MLR348" s="24"/>
      <c r="MLS348" s="24"/>
      <c r="MLT348" s="24"/>
      <c r="MLU348" s="24"/>
      <c r="MLV348" s="24"/>
      <c r="MLW348" s="24"/>
      <c r="MLX348" s="24"/>
      <c r="MLY348" s="24"/>
      <c r="MLZ348" s="24"/>
      <c r="MMA348" s="24"/>
      <c r="MMB348" s="24"/>
      <c r="MMC348" s="24"/>
      <c r="MMD348" s="24"/>
      <c r="MME348" s="24"/>
      <c r="MMF348" s="24"/>
      <c r="MMG348" s="24"/>
      <c r="MMH348" s="24"/>
      <c r="MMI348" s="24"/>
      <c r="MMJ348" s="24"/>
      <c r="MMK348" s="24"/>
      <c r="MML348" s="24"/>
      <c r="MMM348" s="24"/>
      <c r="MMN348" s="24"/>
      <c r="MMO348" s="24"/>
      <c r="MMP348" s="24"/>
      <c r="MMQ348" s="24"/>
      <c r="MMR348" s="24"/>
      <c r="MMS348" s="24"/>
      <c r="MMT348" s="24"/>
      <c r="MMU348" s="24"/>
      <c r="MMV348" s="24"/>
      <c r="MMW348" s="24"/>
      <c r="MMX348" s="24"/>
      <c r="MMY348" s="24"/>
      <c r="MMZ348" s="24"/>
      <c r="MNA348" s="24"/>
      <c r="MNB348" s="24"/>
      <c r="MNC348" s="24"/>
      <c r="MND348" s="24"/>
      <c r="MNE348" s="24"/>
      <c r="MNF348" s="24"/>
      <c r="MNG348" s="24"/>
      <c r="MNH348" s="24"/>
      <c r="MNI348" s="24"/>
      <c r="MNJ348" s="24"/>
      <c r="MNK348" s="24"/>
      <c r="MNL348" s="24"/>
      <c r="MNM348" s="24"/>
      <c r="MNN348" s="24"/>
      <c r="MNO348" s="24"/>
      <c r="MNP348" s="24"/>
      <c r="MNQ348" s="24"/>
      <c r="MNR348" s="24"/>
      <c r="MNS348" s="24"/>
      <c r="MNT348" s="24"/>
      <c r="MNU348" s="24"/>
      <c r="MNV348" s="24"/>
      <c r="MNW348" s="24"/>
      <c r="MNX348" s="24"/>
      <c r="MNY348" s="24"/>
      <c r="MNZ348" s="24"/>
      <c r="MOA348" s="24"/>
      <c r="MOB348" s="24"/>
      <c r="MOC348" s="24"/>
      <c r="MOD348" s="24"/>
      <c r="MOE348" s="24"/>
      <c r="MOF348" s="24"/>
      <c r="MOG348" s="24"/>
      <c r="MOH348" s="24"/>
      <c r="MOI348" s="24"/>
      <c r="MOJ348" s="24"/>
      <c r="MOK348" s="24"/>
      <c r="MOL348" s="24"/>
      <c r="MOM348" s="24"/>
      <c r="MON348" s="24"/>
      <c r="MOO348" s="24"/>
      <c r="MOP348" s="24"/>
      <c r="MOQ348" s="24"/>
      <c r="MOR348" s="24"/>
      <c r="MOS348" s="24"/>
      <c r="MOT348" s="24"/>
      <c r="MOU348" s="24"/>
      <c r="MOV348" s="24"/>
      <c r="MOW348" s="24"/>
      <c r="MOX348" s="24"/>
      <c r="MOY348" s="24"/>
      <c r="MOZ348" s="24"/>
      <c r="MPA348" s="24"/>
      <c r="MPB348" s="24"/>
      <c r="MPC348" s="24"/>
      <c r="MPD348" s="24"/>
      <c r="MPE348" s="24"/>
      <c r="MPF348" s="24"/>
      <c r="MPG348" s="24"/>
      <c r="MPH348" s="24"/>
      <c r="MPI348" s="24"/>
      <c r="MPJ348" s="24"/>
      <c r="MPK348" s="24"/>
      <c r="MPL348" s="24"/>
      <c r="MPM348" s="24"/>
      <c r="MPN348" s="24"/>
      <c r="MPO348" s="24"/>
      <c r="MPP348" s="24"/>
      <c r="MPQ348" s="24"/>
      <c r="MPR348" s="24"/>
      <c r="MPS348" s="24"/>
      <c r="MPT348" s="24"/>
      <c r="MPU348" s="24"/>
      <c r="MPV348" s="24"/>
      <c r="MPW348" s="24"/>
      <c r="MPX348" s="24"/>
      <c r="MPY348" s="24"/>
      <c r="MPZ348" s="24"/>
      <c r="MQA348" s="24"/>
      <c r="MQB348" s="24"/>
      <c r="MQC348" s="24"/>
      <c r="MQD348" s="24"/>
      <c r="MQE348" s="24"/>
      <c r="MQF348" s="24"/>
      <c r="MQG348" s="24"/>
      <c r="MQH348" s="24"/>
      <c r="MQI348" s="24"/>
      <c r="MQJ348" s="24"/>
      <c r="MQK348" s="24"/>
      <c r="MQL348" s="24"/>
      <c r="MQM348" s="24"/>
      <c r="MQN348" s="24"/>
      <c r="MQO348" s="24"/>
      <c r="MQP348" s="24"/>
      <c r="MQQ348" s="24"/>
      <c r="MQR348" s="24"/>
      <c r="MQS348" s="24"/>
      <c r="MQT348" s="24"/>
      <c r="MQU348" s="24"/>
      <c r="MQV348" s="24"/>
      <c r="MQW348" s="24"/>
      <c r="MQX348" s="24"/>
      <c r="MQY348" s="24"/>
      <c r="MQZ348" s="24"/>
      <c r="MRA348" s="24"/>
      <c r="MRB348" s="24"/>
      <c r="MRC348" s="24"/>
      <c r="MRD348" s="24"/>
      <c r="MRE348" s="24"/>
      <c r="MRF348" s="24"/>
      <c r="MRG348" s="24"/>
      <c r="MRH348" s="24"/>
      <c r="MRI348" s="24"/>
      <c r="MRJ348" s="24"/>
      <c r="MRK348" s="24"/>
      <c r="MRL348" s="24"/>
      <c r="MRM348" s="24"/>
      <c r="MRN348" s="24"/>
      <c r="MRO348" s="24"/>
      <c r="MRP348" s="24"/>
      <c r="MRQ348" s="24"/>
      <c r="MRR348" s="24"/>
      <c r="MRS348" s="24"/>
      <c r="MRT348" s="24"/>
      <c r="MRU348" s="24"/>
      <c r="MRV348" s="24"/>
      <c r="MRW348" s="24"/>
      <c r="MRX348" s="24"/>
      <c r="MRY348" s="24"/>
      <c r="MRZ348" s="24"/>
      <c r="MSA348" s="24"/>
      <c r="MSB348" s="24"/>
      <c r="MSC348" s="24"/>
      <c r="MSD348" s="24"/>
      <c r="MSE348" s="24"/>
      <c r="MSF348" s="24"/>
      <c r="MSG348" s="24"/>
      <c r="MSH348" s="24"/>
      <c r="MSI348" s="24"/>
      <c r="MSJ348" s="24"/>
      <c r="MSK348" s="24"/>
      <c r="MSL348" s="24"/>
      <c r="MSM348" s="24"/>
      <c r="MSN348" s="24"/>
      <c r="MSO348" s="24"/>
      <c r="MSP348" s="24"/>
      <c r="MSQ348" s="24"/>
      <c r="MSR348" s="24"/>
      <c r="MSS348" s="24"/>
      <c r="MST348" s="24"/>
      <c r="MSU348" s="24"/>
      <c r="MSV348" s="24"/>
      <c r="MSW348" s="24"/>
      <c r="MSX348" s="24"/>
      <c r="MSY348" s="24"/>
      <c r="MSZ348" s="24"/>
      <c r="MTA348" s="24"/>
      <c r="MTB348" s="24"/>
      <c r="MTC348" s="24"/>
      <c r="MTD348" s="24"/>
      <c r="MTE348" s="24"/>
      <c r="MTF348" s="24"/>
      <c r="MTG348" s="24"/>
      <c r="MTH348" s="24"/>
      <c r="MTI348" s="24"/>
      <c r="MTJ348" s="24"/>
      <c r="MTK348" s="24"/>
      <c r="MTL348" s="24"/>
      <c r="MTM348" s="24"/>
      <c r="MTN348" s="24"/>
      <c r="MTO348" s="24"/>
      <c r="MTP348" s="24"/>
      <c r="MTQ348" s="24"/>
      <c r="MTR348" s="24"/>
      <c r="MTS348" s="24"/>
      <c r="MTT348" s="24"/>
      <c r="MTU348" s="24"/>
      <c r="MTV348" s="24"/>
      <c r="MTW348" s="24"/>
      <c r="MTX348" s="24"/>
      <c r="MTY348" s="24"/>
      <c r="MTZ348" s="24"/>
      <c r="MUA348" s="24"/>
      <c r="MUB348" s="24"/>
      <c r="MUC348" s="24"/>
      <c r="MUD348" s="24"/>
      <c r="MUE348" s="24"/>
      <c r="MUF348" s="24"/>
      <c r="MUG348" s="24"/>
      <c r="MUH348" s="24"/>
      <c r="MUI348" s="24"/>
      <c r="MUJ348" s="24"/>
      <c r="MUK348" s="24"/>
      <c r="MUL348" s="24"/>
      <c r="MUM348" s="24"/>
      <c r="MUN348" s="24"/>
      <c r="MUO348" s="24"/>
      <c r="MUP348" s="24"/>
      <c r="MUQ348" s="24"/>
      <c r="MUR348" s="24"/>
      <c r="MUS348" s="24"/>
      <c r="MUT348" s="24"/>
      <c r="MUU348" s="24"/>
      <c r="MUV348" s="24"/>
      <c r="MUW348" s="24"/>
      <c r="MUX348" s="24"/>
      <c r="MUY348" s="24"/>
      <c r="MUZ348" s="24"/>
      <c r="MVA348" s="24"/>
      <c r="MVB348" s="24"/>
      <c r="MVC348" s="24"/>
      <c r="MVD348" s="24"/>
      <c r="MVE348" s="24"/>
      <c r="MVF348" s="24"/>
      <c r="MVG348" s="24"/>
      <c r="MVH348" s="24"/>
      <c r="MVI348" s="24"/>
      <c r="MVJ348" s="24"/>
      <c r="MVK348" s="24"/>
      <c r="MVL348" s="24"/>
      <c r="MVM348" s="24"/>
      <c r="MVN348" s="24"/>
      <c r="MVO348" s="24"/>
      <c r="MVP348" s="24"/>
      <c r="MVQ348" s="24"/>
      <c r="MVR348" s="24"/>
      <c r="MVS348" s="24"/>
      <c r="MVT348" s="24"/>
      <c r="MVU348" s="24"/>
      <c r="MVV348" s="24"/>
      <c r="MVW348" s="24"/>
      <c r="MVX348" s="24"/>
      <c r="MVY348" s="24"/>
      <c r="MVZ348" s="24"/>
      <c r="MWA348" s="24"/>
      <c r="MWB348" s="24"/>
      <c r="MWC348" s="24"/>
      <c r="MWD348" s="24"/>
      <c r="MWE348" s="24"/>
      <c r="MWF348" s="24"/>
      <c r="MWG348" s="24"/>
      <c r="MWH348" s="24"/>
      <c r="MWI348" s="24"/>
      <c r="MWJ348" s="24"/>
      <c r="MWK348" s="24"/>
      <c r="MWL348" s="24"/>
      <c r="MWM348" s="24"/>
      <c r="MWN348" s="24"/>
      <c r="MWO348" s="24"/>
      <c r="MWP348" s="24"/>
      <c r="MWQ348" s="24"/>
      <c r="MWR348" s="24"/>
      <c r="MWS348" s="24"/>
      <c r="MWT348" s="24"/>
      <c r="MWU348" s="24"/>
      <c r="MWV348" s="24"/>
      <c r="MWW348" s="24"/>
      <c r="MWX348" s="24"/>
      <c r="MWY348" s="24"/>
      <c r="MWZ348" s="24"/>
      <c r="MXA348" s="24"/>
      <c r="MXB348" s="24"/>
      <c r="MXC348" s="24"/>
      <c r="MXD348" s="24"/>
      <c r="MXE348" s="24"/>
      <c r="MXF348" s="24"/>
      <c r="MXG348" s="24"/>
      <c r="MXH348" s="24"/>
      <c r="MXI348" s="24"/>
      <c r="MXJ348" s="24"/>
      <c r="MXK348" s="24"/>
      <c r="MXL348" s="24"/>
      <c r="MXM348" s="24"/>
      <c r="MXN348" s="24"/>
      <c r="MXO348" s="24"/>
      <c r="MXP348" s="24"/>
      <c r="MXQ348" s="24"/>
      <c r="MXR348" s="24"/>
      <c r="MXS348" s="24"/>
      <c r="MXT348" s="24"/>
      <c r="MXU348" s="24"/>
      <c r="MXV348" s="24"/>
      <c r="MXW348" s="24"/>
      <c r="MXX348" s="24"/>
      <c r="MXY348" s="24"/>
      <c r="MXZ348" s="24"/>
      <c r="MYA348" s="24"/>
      <c r="MYB348" s="24"/>
      <c r="MYC348" s="24"/>
      <c r="MYD348" s="24"/>
      <c r="MYE348" s="24"/>
      <c r="MYF348" s="24"/>
      <c r="MYG348" s="24"/>
      <c r="MYH348" s="24"/>
      <c r="MYI348" s="24"/>
      <c r="MYJ348" s="24"/>
      <c r="MYK348" s="24"/>
      <c r="MYL348" s="24"/>
      <c r="MYM348" s="24"/>
      <c r="MYN348" s="24"/>
      <c r="MYO348" s="24"/>
      <c r="MYP348" s="24"/>
      <c r="MYQ348" s="24"/>
      <c r="MYR348" s="24"/>
      <c r="MYS348" s="24"/>
      <c r="MYT348" s="24"/>
      <c r="MYU348" s="24"/>
      <c r="MYV348" s="24"/>
      <c r="MYW348" s="24"/>
      <c r="MYX348" s="24"/>
      <c r="MYY348" s="24"/>
      <c r="MYZ348" s="24"/>
      <c r="MZA348" s="24"/>
      <c r="MZB348" s="24"/>
      <c r="MZC348" s="24"/>
      <c r="MZD348" s="24"/>
      <c r="MZE348" s="24"/>
      <c r="MZF348" s="24"/>
      <c r="MZG348" s="24"/>
      <c r="MZH348" s="24"/>
      <c r="MZI348" s="24"/>
      <c r="MZJ348" s="24"/>
      <c r="MZK348" s="24"/>
      <c r="MZL348" s="24"/>
      <c r="MZM348" s="24"/>
      <c r="MZN348" s="24"/>
      <c r="MZO348" s="24"/>
      <c r="MZP348" s="24"/>
      <c r="MZQ348" s="24"/>
      <c r="MZR348" s="24"/>
      <c r="MZS348" s="24"/>
      <c r="MZT348" s="24"/>
      <c r="MZU348" s="24"/>
      <c r="MZV348" s="24"/>
      <c r="MZW348" s="24"/>
      <c r="MZX348" s="24"/>
      <c r="MZY348" s="24"/>
      <c r="MZZ348" s="24"/>
      <c r="NAA348" s="24"/>
      <c r="NAB348" s="24"/>
      <c r="NAC348" s="24"/>
      <c r="NAD348" s="24"/>
      <c r="NAE348" s="24"/>
      <c r="NAF348" s="24"/>
      <c r="NAG348" s="24"/>
      <c r="NAH348" s="24"/>
      <c r="NAI348" s="24"/>
      <c r="NAJ348" s="24"/>
      <c r="NAK348" s="24"/>
      <c r="NAL348" s="24"/>
      <c r="NAM348" s="24"/>
      <c r="NAN348" s="24"/>
      <c r="NAO348" s="24"/>
      <c r="NAP348" s="24"/>
      <c r="NAQ348" s="24"/>
      <c r="NAR348" s="24"/>
      <c r="NAS348" s="24"/>
      <c r="NAT348" s="24"/>
      <c r="NAU348" s="24"/>
      <c r="NAV348" s="24"/>
      <c r="NAW348" s="24"/>
      <c r="NAX348" s="24"/>
      <c r="NAY348" s="24"/>
      <c r="NAZ348" s="24"/>
      <c r="NBA348" s="24"/>
      <c r="NBB348" s="24"/>
      <c r="NBC348" s="24"/>
      <c r="NBD348" s="24"/>
      <c r="NBE348" s="24"/>
      <c r="NBF348" s="24"/>
      <c r="NBG348" s="24"/>
      <c r="NBH348" s="24"/>
      <c r="NBI348" s="24"/>
      <c r="NBJ348" s="24"/>
      <c r="NBK348" s="24"/>
      <c r="NBL348" s="24"/>
      <c r="NBM348" s="24"/>
      <c r="NBN348" s="24"/>
      <c r="NBO348" s="24"/>
      <c r="NBP348" s="24"/>
      <c r="NBQ348" s="24"/>
      <c r="NBR348" s="24"/>
      <c r="NBS348" s="24"/>
      <c r="NBT348" s="24"/>
      <c r="NBU348" s="24"/>
      <c r="NBV348" s="24"/>
      <c r="NBW348" s="24"/>
      <c r="NBX348" s="24"/>
      <c r="NBY348" s="24"/>
      <c r="NBZ348" s="24"/>
      <c r="NCA348" s="24"/>
      <c r="NCB348" s="24"/>
      <c r="NCC348" s="24"/>
      <c r="NCD348" s="24"/>
      <c r="NCE348" s="24"/>
      <c r="NCF348" s="24"/>
      <c r="NCG348" s="24"/>
      <c r="NCH348" s="24"/>
      <c r="NCI348" s="24"/>
      <c r="NCJ348" s="24"/>
      <c r="NCK348" s="24"/>
      <c r="NCL348" s="24"/>
      <c r="NCM348" s="24"/>
      <c r="NCN348" s="24"/>
      <c r="NCO348" s="24"/>
      <c r="NCP348" s="24"/>
      <c r="NCQ348" s="24"/>
      <c r="NCR348" s="24"/>
      <c r="NCS348" s="24"/>
      <c r="NCT348" s="24"/>
      <c r="NCU348" s="24"/>
      <c r="NCV348" s="24"/>
      <c r="NCW348" s="24"/>
      <c r="NCX348" s="24"/>
      <c r="NCY348" s="24"/>
      <c r="NCZ348" s="24"/>
      <c r="NDA348" s="24"/>
      <c r="NDB348" s="24"/>
      <c r="NDC348" s="24"/>
      <c r="NDD348" s="24"/>
      <c r="NDE348" s="24"/>
      <c r="NDF348" s="24"/>
      <c r="NDG348" s="24"/>
      <c r="NDH348" s="24"/>
      <c r="NDI348" s="24"/>
      <c r="NDJ348" s="24"/>
      <c r="NDK348" s="24"/>
      <c r="NDL348" s="24"/>
      <c r="NDM348" s="24"/>
      <c r="NDN348" s="24"/>
      <c r="NDO348" s="24"/>
      <c r="NDP348" s="24"/>
      <c r="NDQ348" s="24"/>
      <c r="NDR348" s="24"/>
      <c r="NDS348" s="24"/>
      <c r="NDT348" s="24"/>
      <c r="NDU348" s="24"/>
      <c r="NDV348" s="24"/>
      <c r="NDW348" s="24"/>
      <c r="NDX348" s="24"/>
      <c r="NDY348" s="24"/>
      <c r="NDZ348" s="24"/>
      <c r="NEA348" s="24"/>
      <c r="NEB348" s="24"/>
      <c r="NEC348" s="24"/>
      <c r="NED348" s="24"/>
      <c r="NEE348" s="24"/>
      <c r="NEF348" s="24"/>
      <c r="NEG348" s="24"/>
      <c r="NEH348" s="24"/>
      <c r="NEI348" s="24"/>
      <c r="NEJ348" s="24"/>
      <c r="NEK348" s="24"/>
      <c r="NEL348" s="24"/>
      <c r="NEM348" s="24"/>
      <c r="NEN348" s="24"/>
      <c r="NEO348" s="24"/>
      <c r="NEP348" s="24"/>
      <c r="NEQ348" s="24"/>
      <c r="NER348" s="24"/>
      <c r="NES348" s="24"/>
      <c r="NET348" s="24"/>
      <c r="NEU348" s="24"/>
      <c r="NEV348" s="24"/>
      <c r="NEW348" s="24"/>
      <c r="NEX348" s="24"/>
      <c r="NEY348" s="24"/>
      <c r="NEZ348" s="24"/>
      <c r="NFA348" s="24"/>
      <c r="NFB348" s="24"/>
      <c r="NFC348" s="24"/>
      <c r="NFD348" s="24"/>
      <c r="NFE348" s="24"/>
      <c r="NFF348" s="24"/>
      <c r="NFG348" s="24"/>
      <c r="NFH348" s="24"/>
      <c r="NFI348" s="24"/>
      <c r="NFJ348" s="24"/>
      <c r="NFK348" s="24"/>
      <c r="NFL348" s="24"/>
      <c r="NFM348" s="24"/>
      <c r="NFN348" s="24"/>
      <c r="NFO348" s="24"/>
      <c r="NFP348" s="24"/>
      <c r="NFQ348" s="24"/>
      <c r="NFR348" s="24"/>
      <c r="NFS348" s="24"/>
      <c r="NFT348" s="24"/>
      <c r="NFU348" s="24"/>
      <c r="NFV348" s="24"/>
      <c r="NFW348" s="24"/>
      <c r="NFX348" s="24"/>
      <c r="NFY348" s="24"/>
      <c r="NFZ348" s="24"/>
      <c r="NGA348" s="24"/>
      <c r="NGB348" s="24"/>
      <c r="NGC348" s="24"/>
      <c r="NGD348" s="24"/>
      <c r="NGE348" s="24"/>
      <c r="NGF348" s="24"/>
      <c r="NGG348" s="24"/>
      <c r="NGH348" s="24"/>
      <c r="NGI348" s="24"/>
      <c r="NGJ348" s="24"/>
      <c r="NGK348" s="24"/>
      <c r="NGL348" s="24"/>
      <c r="NGM348" s="24"/>
      <c r="NGN348" s="24"/>
      <c r="NGO348" s="24"/>
      <c r="NGP348" s="24"/>
      <c r="NGQ348" s="24"/>
      <c r="NGR348" s="24"/>
      <c r="NGS348" s="24"/>
      <c r="NGT348" s="24"/>
      <c r="NGU348" s="24"/>
      <c r="NGV348" s="24"/>
      <c r="NGW348" s="24"/>
      <c r="NGX348" s="24"/>
      <c r="NGY348" s="24"/>
      <c r="NGZ348" s="24"/>
      <c r="NHA348" s="24"/>
      <c r="NHB348" s="24"/>
      <c r="NHC348" s="24"/>
      <c r="NHD348" s="24"/>
      <c r="NHE348" s="24"/>
      <c r="NHF348" s="24"/>
      <c r="NHG348" s="24"/>
      <c r="NHH348" s="24"/>
      <c r="NHI348" s="24"/>
      <c r="NHJ348" s="24"/>
      <c r="NHK348" s="24"/>
      <c r="NHL348" s="24"/>
      <c r="NHM348" s="24"/>
      <c r="NHN348" s="24"/>
      <c r="NHO348" s="24"/>
      <c r="NHP348" s="24"/>
      <c r="NHQ348" s="24"/>
      <c r="NHR348" s="24"/>
      <c r="NHS348" s="24"/>
      <c r="NHT348" s="24"/>
      <c r="NHU348" s="24"/>
      <c r="NHV348" s="24"/>
      <c r="NHW348" s="24"/>
      <c r="NHX348" s="24"/>
      <c r="NHY348" s="24"/>
      <c r="NHZ348" s="24"/>
      <c r="NIA348" s="24"/>
      <c r="NIB348" s="24"/>
      <c r="NIC348" s="24"/>
      <c r="NID348" s="24"/>
      <c r="NIE348" s="24"/>
      <c r="NIF348" s="24"/>
      <c r="NIG348" s="24"/>
      <c r="NIH348" s="24"/>
      <c r="NII348" s="24"/>
      <c r="NIJ348" s="24"/>
      <c r="NIK348" s="24"/>
      <c r="NIL348" s="24"/>
      <c r="NIM348" s="24"/>
      <c r="NIN348" s="24"/>
      <c r="NIO348" s="24"/>
      <c r="NIP348" s="24"/>
      <c r="NIQ348" s="24"/>
      <c r="NIR348" s="24"/>
      <c r="NIS348" s="24"/>
      <c r="NIT348" s="24"/>
      <c r="NIU348" s="24"/>
      <c r="NIV348" s="24"/>
      <c r="NIW348" s="24"/>
      <c r="NIX348" s="24"/>
      <c r="NIY348" s="24"/>
      <c r="NIZ348" s="24"/>
      <c r="NJA348" s="24"/>
      <c r="NJB348" s="24"/>
      <c r="NJC348" s="24"/>
      <c r="NJD348" s="24"/>
      <c r="NJE348" s="24"/>
      <c r="NJF348" s="24"/>
      <c r="NJG348" s="24"/>
      <c r="NJH348" s="24"/>
      <c r="NJI348" s="24"/>
      <c r="NJJ348" s="24"/>
      <c r="NJK348" s="24"/>
      <c r="NJL348" s="24"/>
      <c r="NJM348" s="24"/>
      <c r="NJN348" s="24"/>
      <c r="NJO348" s="24"/>
      <c r="NJP348" s="24"/>
      <c r="NJQ348" s="24"/>
      <c r="NJR348" s="24"/>
      <c r="NJS348" s="24"/>
      <c r="NJT348" s="24"/>
      <c r="NJU348" s="24"/>
      <c r="NJV348" s="24"/>
      <c r="NJW348" s="24"/>
      <c r="NJX348" s="24"/>
      <c r="NJY348" s="24"/>
      <c r="NJZ348" s="24"/>
      <c r="NKA348" s="24"/>
      <c r="NKB348" s="24"/>
      <c r="NKC348" s="24"/>
      <c r="NKD348" s="24"/>
      <c r="NKE348" s="24"/>
      <c r="NKF348" s="24"/>
      <c r="NKG348" s="24"/>
      <c r="NKH348" s="24"/>
      <c r="NKI348" s="24"/>
      <c r="NKJ348" s="24"/>
      <c r="NKK348" s="24"/>
      <c r="NKL348" s="24"/>
      <c r="NKM348" s="24"/>
      <c r="NKN348" s="24"/>
      <c r="NKO348" s="24"/>
      <c r="NKP348" s="24"/>
      <c r="NKQ348" s="24"/>
      <c r="NKR348" s="24"/>
      <c r="NKS348" s="24"/>
      <c r="NKT348" s="24"/>
      <c r="NKU348" s="24"/>
      <c r="NKV348" s="24"/>
      <c r="NKW348" s="24"/>
      <c r="NKX348" s="24"/>
      <c r="NKY348" s="24"/>
      <c r="NKZ348" s="24"/>
      <c r="NLA348" s="24"/>
      <c r="NLB348" s="24"/>
      <c r="NLC348" s="24"/>
      <c r="NLD348" s="24"/>
      <c r="NLE348" s="24"/>
      <c r="NLF348" s="24"/>
      <c r="NLG348" s="24"/>
      <c r="NLH348" s="24"/>
      <c r="NLI348" s="24"/>
      <c r="NLJ348" s="24"/>
      <c r="NLK348" s="24"/>
      <c r="NLL348" s="24"/>
      <c r="NLM348" s="24"/>
      <c r="NLN348" s="24"/>
      <c r="NLO348" s="24"/>
      <c r="NLP348" s="24"/>
      <c r="NLQ348" s="24"/>
      <c r="NLR348" s="24"/>
      <c r="NLS348" s="24"/>
      <c r="NLT348" s="24"/>
      <c r="NLU348" s="24"/>
      <c r="NLV348" s="24"/>
      <c r="NLW348" s="24"/>
      <c r="NLX348" s="24"/>
      <c r="NLY348" s="24"/>
      <c r="NLZ348" s="24"/>
      <c r="NMA348" s="24"/>
      <c r="NMB348" s="24"/>
      <c r="NMC348" s="24"/>
      <c r="NMD348" s="24"/>
      <c r="NME348" s="24"/>
      <c r="NMF348" s="24"/>
      <c r="NMG348" s="24"/>
      <c r="NMH348" s="24"/>
      <c r="NMI348" s="24"/>
      <c r="NMJ348" s="24"/>
      <c r="NMK348" s="24"/>
      <c r="NML348" s="24"/>
      <c r="NMM348" s="24"/>
      <c r="NMN348" s="24"/>
      <c r="NMO348" s="24"/>
      <c r="NMP348" s="24"/>
      <c r="NMQ348" s="24"/>
      <c r="NMR348" s="24"/>
      <c r="NMS348" s="24"/>
      <c r="NMT348" s="24"/>
      <c r="NMU348" s="24"/>
      <c r="NMV348" s="24"/>
      <c r="NMW348" s="24"/>
      <c r="NMX348" s="24"/>
      <c r="NMY348" s="24"/>
      <c r="NMZ348" s="24"/>
      <c r="NNA348" s="24"/>
      <c r="NNB348" s="24"/>
      <c r="NNC348" s="24"/>
      <c r="NND348" s="24"/>
      <c r="NNE348" s="24"/>
      <c r="NNF348" s="24"/>
      <c r="NNG348" s="24"/>
      <c r="NNH348" s="24"/>
      <c r="NNI348" s="24"/>
      <c r="NNJ348" s="24"/>
      <c r="NNK348" s="24"/>
      <c r="NNL348" s="24"/>
      <c r="NNM348" s="24"/>
      <c r="NNN348" s="24"/>
      <c r="NNO348" s="24"/>
      <c r="NNP348" s="24"/>
      <c r="NNQ348" s="24"/>
      <c r="NNR348" s="24"/>
      <c r="NNS348" s="24"/>
      <c r="NNT348" s="24"/>
      <c r="NNU348" s="24"/>
      <c r="NNV348" s="24"/>
      <c r="NNW348" s="24"/>
      <c r="NNX348" s="24"/>
      <c r="NNY348" s="24"/>
      <c r="NNZ348" s="24"/>
      <c r="NOA348" s="24"/>
      <c r="NOB348" s="24"/>
      <c r="NOC348" s="24"/>
      <c r="NOD348" s="24"/>
      <c r="NOE348" s="24"/>
      <c r="NOF348" s="24"/>
      <c r="NOG348" s="24"/>
      <c r="NOH348" s="24"/>
      <c r="NOI348" s="24"/>
      <c r="NOJ348" s="24"/>
      <c r="NOK348" s="24"/>
      <c r="NOL348" s="24"/>
      <c r="NOM348" s="24"/>
      <c r="NON348" s="24"/>
      <c r="NOO348" s="24"/>
      <c r="NOP348" s="24"/>
      <c r="NOQ348" s="24"/>
      <c r="NOR348" s="24"/>
      <c r="NOS348" s="24"/>
      <c r="NOT348" s="24"/>
      <c r="NOU348" s="24"/>
      <c r="NOV348" s="24"/>
      <c r="NOW348" s="24"/>
      <c r="NOX348" s="24"/>
      <c r="NOY348" s="24"/>
      <c r="NOZ348" s="24"/>
      <c r="NPA348" s="24"/>
      <c r="NPB348" s="24"/>
      <c r="NPC348" s="24"/>
      <c r="NPD348" s="24"/>
      <c r="NPE348" s="24"/>
      <c r="NPF348" s="24"/>
      <c r="NPG348" s="24"/>
      <c r="NPH348" s="24"/>
      <c r="NPI348" s="24"/>
      <c r="NPJ348" s="24"/>
      <c r="NPK348" s="24"/>
      <c r="NPL348" s="24"/>
      <c r="NPM348" s="24"/>
      <c r="NPN348" s="24"/>
      <c r="NPO348" s="24"/>
      <c r="NPP348" s="24"/>
      <c r="NPQ348" s="24"/>
      <c r="NPR348" s="24"/>
      <c r="NPS348" s="24"/>
      <c r="NPT348" s="24"/>
      <c r="NPU348" s="24"/>
      <c r="NPV348" s="24"/>
      <c r="NPW348" s="24"/>
      <c r="NPX348" s="24"/>
      <c r="NPY348" s="24"/>
      <c r="NPZ348" s="24"/>
      <c r="NQA348" s="24"/>
      <c r="NQB348" s="24"/>
      <c r="NQC348" s="24"/>
      <c r="NQD348" s="24"/>
      <c r="NQE348" s="24"/>
      <c r="NQF348" s="24"/>
      <c r="NQG348" s="24"/>
      <c r="NQH348" s="24"/>
      <c r="NQI348" s="24"/>
      <c r="NQJ348" s="24"/>
      <c r="NQK348" s="24"/>
      <c r="NQL348" s="24"/>
      <c r="NQM348" s="24"/>
      <c r="NQN348" s="24"/>
      <c r="NQO348" s="24"/>
      <c r="NQP348" s="24"/>
      <c r="NQQ348" s="24"/>
      <c r="NQR348" s="24"/>
      <c r="NQS348" s="24"/>
      <c r="NQT348" s="24"/>
      <c r="NQU348" s="24"/>
      <c r="NQV348" s="24"/>
      <c r="NQW348" s="24"/>
      <c r="NQX348" s="24"/>
      <c r="NQY348" s="24"/>
      <c r="NQZ348" s="24"/>
      <c r="NRA348" s="24"/>
      <c r="NRB348" s="24"/>
      <c r="NRC348" s="24"/>
      <c r="NRD348" s="24"/>
      <c r="NRE348" s="24"/>
      <c r="NRF348" s="24"/>
      <c r="NRG348" s="24"/>
      <c r="NRH348" s="24"/>
      <c r="NRI348" s="24"/>
      <c r="NRJ348" s="24"/>
      <c r="NRK348" s="24"/>
      <c r="NRL348" s="24"/>
      <c r="NRM348" s="24"/>
      <c r="NRN348" s="24"/>
      <c r="NRO348" s="24"/>
      <c r="NRP348" s="24"/>
      <c r="NRQ348" s="24"/>
      <c r="NRR348" s="24"/>
      <c r="NRS348" s="24"/>
      <c r="NRT348" s="24"/>
      <c r="NRU348" s="24"/>
      <c r="NRV348" s="24"/>
      <c r="NRW348" s="24"/>
      <c r="NRX348" s="24"/>
      <c r="NRY348" s="24"/>
      <c r="NRZ348" s="24"/>
      <c r="NSA348" s="24"/>
      <c r="NSB348" s="24"/>
      <c r="NSC348" s="24"/>
      <c r="NSD348" s="24"/>
      <c r="NSE348" s="24"/>
      <c r="NSF348" s="24"/>
      <c r="NSG348" s="24"/>
      <c r="NSH348" s="24"/>
      <c r="NSI348" s="24"/>
      <c r="NSJ348" s="24"/>
      <c r="NSK348" s="24"/>
      <c r="NSL348" s="24"/>
      <c r="NSM348" s="24"/>
      <c r="NSN348" s="24"/>
      <c r="NSO348" s="24"/>
      <c r="NSP348" s="24"/>
      <c r="NSQ348" s="24"/>
      <c r="NSR348" s="24"/>
      <c r="NSS348" s="24"/>
      <c r="NST348" s="24"/>
      <c r="NSU348" s="24"/>
      <c r="NSV348" s="24"/>
      <c r="NSW348" s="24"/>
      <c r="NSX348" s="24"/>
      <c r="NSY348" s="24"/>
      <c r="NSZ348" s="24"/>
      <c r="NTA348" s="24"/>
      <c r="NTB348" s="24"/>
      <c r="NTC348" s="24"/>
      <c r="NTD348" s="24"/>
      <c r="NTE348" s="24"/>
      <c r="NTF348" s="24"/>
      <c r="NTG348" s="24"/>
      <c r="NTH348" s="24"/>
      <c r="NTI348" s="24"/>
      <c r="NTJ348" s="24"/>
      <c r="NTK348" s="24"/>
      <c r="NTL348" s="24"/>
      <c r="NTM348" s="24"/>
      <c r="NTN348" s="24"/>
      <c r="NTO348" s="24"/>
      <c r="NTP348" s="24"/>
      <c r="NTQ348" s="24"/>
      <c r="NTR348" s="24"/>
      <c r="NTS348" s="24"/>
      <c r="NTT348" s="24"/>
      <c r="NTU348" s="24"/>
      <c r="NTV348" s="24"/>
      <c r="NTW348" s="24"/>
      <c r="NTX348" s="24"/>
      <c r="NTY348" s="24"/>
      <c r="NTZ348" s="24"/>
      <c r="NUA348" s="24"/>
      <c r="NUB348" s="24"/>
      <c r="NUC348" s="24"/>
      <c r="NUD348" s="24"/>
      <c r="NUE348" s="24"/>
      <c r="NUF348" s="24"/>
      <c r="NUG348" s="24"/>
      <c r="NUH348" s="24"/>
      <c r="NUI348" s="24"/>
      <c r="NUJ348" s="24"/>
      <c r="NUK348" s="24"/>
      <c r="NUL348" s="24"/>
      <c r="NUM348" s="24"/>
      <c r="NUN348" s="24"/>
      <c r="NUO348" s="24"/>
      <c r="NUP348" s="24"/>
      <c r="NUQ348" s="24"/>
      <c r="NUR348" s="24"/>
      <c r="NUS348" s="24"/>
      <c r="NUT348" s="24"/>
      <c r="NUU348" s="24"/>
      <c r="NUV348" s="24"/>
      <c r="NUW348" s="24"/>
      <c r="NUX348" s="24"/>
      <c r="NUY348" s="24"/>
      <c r="NUZ348" s="24"/>
      <c r="NVA348" s="24"/>
      <c r="NVB348" s="24"/>
      <c r="NVC348" s="24"/>
      <c r="NVD348" s="24"/>
      <c r="NVE348" s="24"/>
      <c r="NVF348" s="24"/>
      <c r="NVG348" s="24"/>
      <c r="NVH348" s="24"/>
      <c r="NVI348" s="24"/>
      <c r="NVJ348" s="24"/>
      <c r="NVK348" s="24"/>
      <c r="NVL348" s="24"/>
      <c r="NVM348" s="24"/>
      <c r="NVN348" s="24"/>
      <c r="NVO348" s="24"/>
      <c r="NVP348" s="24"/>
      <c r="NVQ348" s="24"/>
      <c r="NVR348" s="24"/>
      <c r="NVS348" s="24"/>
      <c r="NVT348" s="24"/>
      <c r="NVU348" s="24"/>
      <c r="NVV348" s="24"/>
      <c r="NVW348" s="24"/>
      <c r="NVX348" s="24"/>
      <c r="NVY348" s="24"/>
      <c r="NVZ348" s="24"/>
      <c r="NWA348" s="24"/>
      <c r="NWB348" s="24"/>
      <c r="NWC348" s="24"/>
      <c r="NWD348" s="24"/>
      <c r="NWE348" s="24"/>
      <c r="NWF348" s="24"/>
      <c r="NWG348" s="24"/>
      <c r="NWH348" s="24"/>
      <c r="NWI348" s="24"/>
      <c r="NWJ348" s="24"/>
      <c r="NWK348" s="24"/>
      <c r="NWL348" s="24"/>
      <c r="NWM348" s="24"/>
      <c r="NWN348" s="24"/>
      <c r="NWO348" s="24"/>
      <c r="NWP348" s="24"/>
      <c r="NWQ348" s="24"/>
      <c r="NWR348" s="24"/>
      <c r="NWS348" s="24"/>
      <c r="NWT348" s="24"/>
      <c r="NWU348" s="24"/>
      <c r="NWV348" s="24"/>
      <c r="NWW348" s="24"/>
      <c r="NWX348" s="24"/>
      <c r="NWY348" s="24"/>
      <c r="NWZ348" s="24"/>
      <c r="NXA348" s="24"/>
      <c r="NXB348" s="24"/>
      <c r="NXC348" s="24"/>
      <c r="NXD348" s="24"/>
      <c r="NXE348" s="24"/>
      <c r="NXF348" s="24"/>
      <c r="NXG348" s="24"/>
      <c r="NXH348" s="24"/>
      <c r="NXI348" s="24"/>
      <c r="NXJ348" s="24"/>
      <c r="NXK348" s="24"/>
      <c r="NXL348" s="24"/>
      <c r="NXM348" s="24"/>
      <c r="NXN348" s="24"/>
      <c r="NXO348" s="24"/>
      <c r="NXP348" s="24"/>
      <c r="NXQ348" s="24"/>
      <c r="NXR348" s="24"/>
      <c r="NXS348" s="24"/>
      <c r="NXT348" s="24"/>
      <c r="NXU348" s="24"/>
      <c r="NXV348" s="24"/>
      <c r="NXW348" s="24"/>
      <c r="NXX348" s="24"/>
      <c r="NXY348" s="24"/>
      <c r="NXZ348" s="24"/>
      <c r="NYA348" s="24"/>
      <c r="NYB348" s="24"/>
      <c r="NYC348" s="24"/>
      <c r="NYD348" s="24"/>
      <c r="NYE348" s="24"/>
      <c r="NYF348" s="24"/>
      <c r="NYG348" s="24"/>
      <c r="NYH348" s="24"/>
      <c r="NYI348" s="24"/>
      <c r="NYJ348" s="24"/>
      <c r="NYK348" s="24"/>
      <c r="NYL348" s="24"/>
      <c r="NYM348" s="24"/>
      <c r="NYN348" s="24"/>
      <c r="NYO348" s="24"/>
      <c r="NYP348" s="24"/>
      <c r="NYQ348" s="24"/>
      <c r="NYR348" s="24"/>
      <c r="NYS348" s="24"/>
      <c r="NYT348" s="24"/>
      <c r="NYU348" s="24"/>
      <c r="NYV348" s="24"/>
      <c r="NYW348" s="24"/>
      <c r="NYX348" s="24"/>
      <c r="NYY348" s="24"/>
      <c r="NYZ348" s="24"/>
      <c r="NZA348" s="24"/>
      <c r="NZB348" s="24"/>
      <c r="NZC348" s="24"/>
      <c r="NZD348" s="24"/>
      <c r="NZE348" s="24"/>
      <c r="NZF348" s="24"/>
      <c r="NZG348" s="24"/>
      <c r="NZH348" s="24"/>
      <c r="NZI348" s="24"/>
      <c r="NZJ348" s="24"/>
      <c r="NZK348" s="24"/>
      <c r="NZL348" s="24"/>
      <c r="NZM348" s="24"/>
      <c r="NZN348" s="24"/>
      <c r="NZO348" s="24"/>
      <c r="NZP348" s="24"/>
      <c r="NZQ348" s="24"/>
      <c r="NZR348" s="24"/>
      <c r="NZS348" s="24"/>
      <c r="NZT348" s="24"/>
      <c r="NZU348" s="24"/>
      <c r="NZV348" s="24"/>
      <c r="NZW348" s="24"/>
      <c r="NZX348" s="24"/>
      <c r="NZY348" s="24"/>
      <c r="NZZ348" s="24"/>
      <c r="OAA348" s="24"/>
      <c r="OAB348" s="24"/>
      <c r="OAC348" s="24"/>
      <c r="OAD348" s="24"/>
      <c r="OAE348" s="24"/>
      <c r="OAF348" s="24"/>
      <c r="OAG348" s="24"/>
      <c r="OAH348" s="24"/>
      <c r="OAI348" s="24"/>
      <c r="OAJ348" s="24"/>
      <c r="OAK348" s="24"/>
      <c r="OAL348" s="24"/>
      <c r="OAM348" s="24"/>
      <c r="OAN348" s="24"/>
      <c r="OAO348" s="24"/>
      <c r="OAP348" s="24"/>
      <c r="OAQ348" s="24"/>
      <c r="OAR348" s="24"/>
      <c r="OAS348" s="24"/>
      <c r="OAT348" s="24"/>
      <c r="OAU348" s="24"/>
      <c r="OAV348" s="24"/>
      <c r="OAW348" s="24"/>
      <c r="OAX348" s="24"/>
      <c r="OAY348" s="24"/>
      <c r="OAZ348" s="24"/>
      <c r="OBA348" s="24"/>
      <c r="OBB348" s="24"/>
      <c r="OBC348" s="24"/>
      <c r="OBD348" s="24"/>
      <c r="OBE348" s="24"/>
      <c r="OBF348" s="24"/>
      <c r="OBG348" s="24"/>
      <c r="OBH348" s="24"/>
      <c r="OBI348" s="24"/>
      <c r="OBJ348" s="24"/>
      <c r="OBK348" s="24"/>
      <c r="OBL348" s="24"/>
      <c r="OBM348" s="24"/>
      <c r="OBN348" s="24"/>
      <c r="OBO348" s="24"/>
      <c r="OBP348" s="24"/>
      <c r="OBQ348" s="24"/>
      <c r="OBR348" s="24"/>
      <c r="OBS348" s="24"/>
      <c r="OBT348" s="24"/>
      <c r="OBU348" s="24"/>
      <c r="OBV348" s="24"/>
      <c r="OBW348" s="24"/>
      <c r="OBX348" s="24"/>
      <c r="OBY348" s="24"/>
      <c r="OBZ348" s="24"/>
      <c r="OCA348" s="24"/>
      <c r="OCB348" s="24"/>
      <c r="OCC348" s="24"/>
      <c r="OCD348" s="24"/>
      <c r="OCE348" s="24"/>
      <c r="OCF348" s="24"/>
      <c r="OCG348" s="24"/>
      <c r="OCH348" s="24"/>
      <c r="OCI348" s="24"/>
      <c r="OCJ348" s="24"/>
      <c r="OCK348" s="24"/>
      <c r="OCL348" s="24"/>
      <c r="OCM348" s="24"/>
      <c r="OCN348" s="24"/>
      <c r="OCO348" s="24"/>
      <c r="OCP348" s="24"/>
      <c r="OCQ348" s="24"/>
      <c r="OCR348" s="24"/>
      <c r="OCS348" s="24"/>
      <c r="OCT348" s="24"/>
      <c r="OCU348" s="24"/>
      <c r="OCV348" s="24"/>
      <c r="OCW348" s="24"/>
      <c r="OCX348" s="24"/>
      <c r="OCY348" s="24"/>
      <c r="OCZ348" s="24"/>
      <c r="ODA348" s="24"/>
      <c r="ODB348" s="24"/>
      <c r="ODC348" s="24"/>
      <c r="ODD348" s="24"/>
      <c r="ODE348" s="24"/>
      <c r="ODF348" s="24"/>
      <c r="ODG348" s="24"/>
      <c r="ODH348" s="24"/>
      <c r="ODI348" s="24"/>
      <c r="ODJ348" s="24"/>
      <c r="ODK348" s="24"/>
      <c r="ODL348" s="24"/>
      <c r="ODM348" s="24"/>
      <c r="ODN348" s="24"/>
      <c r="ODO348" s="24"/>
      <c r="ODP348" s="24"/>
      <c r="ODQ348" s="24"/>
      <c r="ODR348" s="24"/>
      <c r="ODS348" s="24"/>
      <c r="ODT348" s="24"/>
      <c r="ODU348" s="24"/>
      <c r="ODV348" s="24"/>
      <c r="ODW348" s="24"/>
      <c r="ODX348" s="24"/>
      <c r="ODY348" s="24"/>
      <c r="ODZ348" s="24"/>
      <c r="OEA348" s="24"/>
      <c r="OEB348" s="24"/>
      <c r="OEC348" s="24"/>
      <c r="OED348" s="24"/>
      <c r="OEE348" s="24"/>
      <c r="OEF348" s="24"/>
      <c r="OEG348" s="24"/>
      <c r="OEH348" s="24"/>
      <c r="OEI348" s="24"/>
      <c r="OEJ348" s="24"/>
      <c r="OEK348" s="24"/>
      <c r="OEL348" s="24"/>
      <c r="OEM348" s="24"/>
      <c r="OEN348" s="24"/>
      <c r="OEO348" s="24"/>
      <c r="OEP348" s="24"/>
      <c r="OEQ348" s="24"/>
      <c r="OER348" s="24"/>
      <c r="OES348" s="24"/>
      <c r="OET348" s="24"/>
      <c r="OEU348" s="24"/>
      <c r="OEV348" s="24"/>
      <c r="OEW348" s="24"/>
      <c r="OEX348" s="24"/>
      <c r="OEY348" s="24"/>
      <c r="OEZ348" s="24"/>
      <c r="OFA348" s="24"/>
      <c r="OFB348" s="24"/>
      <c r="OFC348" s="24"/>
      <c r="OFD348" s="24"/>
      <c r="OFE348" s="24"/>
      <c r="OFF348" s="24"/>
      <c r="OFG348" s="24"/>
      <c r="OFH348" s="24"/>
      <c r="OFI348" s="24"/>
      <c r="OFJ348" s="24"/>
      <c r="OFK348" s="24"/>
      <c r="OFL348" s="24"/>
      <c r="OFM348" s="24"/>
      <c r="OFN348" s="24"/>
      <c r="OFO348" s="24"/>
      <c r="OFP348" s="24"/>
      <c r="OFQ348" s="24"/>
      <c r="OFR348" s="24"/>
      <c r="OFS348" s="24"/>
      <c r="OFT348" s="24"/>
      <c r="OFU348" s="24"/>
      <c r="OFV348" s="24"/>
      <c r="OFW348" s="24"/>
      <c r="OFX348" s="24"/>
      <c r="OFY348" s="24"/>
      <c r="OFZ348" s="24"/>
      <c r="OGA348" s="24"/>
      <c r="OGB348" s="24"/>
      <c r="OGC348" s="24"/>
      <c r="OGD348" s="24"/>
      <c r="OGE348" s="24"/>
      <c r="OGF348" s="24"/>
      <c r="OGG348" s="24"/>
      <c r="OGH348" s="24"/>
      <c r="OGI348" s="24"/>
      <c r="OGJ348" s="24"/>
      <c r="OGK348" s="24"/>
      <c r="OGL348" s="24"/>
      <c r="OGM348" s="24"/>
      <c r="OGN348" s="24"/>
      <c r="OGO348" s="24"/>
      <c r="OGP348" s="24"/>
      <c r="OGQ348" s="24"/>
      <c r="OGR348" s="24"/>
      <c r="OGS348" s="24"/>
      <c r="OGT348" s="24"/>
      <c r="OGU348" s="24"/>
      <c r="OGV348" s="24"/>
      <c r="OGW348" s="24"/>
      <c r="OGX348" s="24"/>
      <c r="OGY348" s="24"/>
      <c r="OGZ348" s="24"/>
      <c r="OHA348" s="24"/>
      <c r="OHB348" s="24"/>
      <c r="OHC348" s="24"/>
      <c r="OHD348" s="24"/>
      <c r="OHE348" s="24"/>
      <c r="OHF348" s="24"/>
      <c r="OHG348" s="24"/>
      <c r="OHH348" s="24"/>
      <c r="OHI348" s="24"/>
      <c r="OHJ348" s="24"/>
      <c r="OHK348" s="24"/>
      <c r="OHL348" s="24"/>
      <c r="OHM348" s="24"/>
      <c r="OHN348" s="24"/>
      <c r="OHO348" s="24"/>
      <c r="OHP348" s="24"/>
      <c r="OHQ348" s="24"/>
      <c r="OHR348" s="24"/>
      <c r="OHS348" s="24"/>
      <c r="OHT348" s="24"/>
      <c r="OHU348" s="24"/>
      <c r="OHV348" s="24"/>
      <c r="OHW348" s="24"/>
      <c r="OHX348" s="24"/>
      <c r="OHY348" s="24"/>
      <c r="OHZ348" s="24"/>
      <c r="OIA348" s="24"/>
      <c r="OIB348" s="24"/>
      <c r="OIC348" s="24"/>
      <c r="OID348" s="24"/>
      <c r="OIE348" s="24"/>
      <c r="OIF348" s="24"/>
      <c r="OIG348" s="24"/>
      <c r="OIH348" s="24"/>
      <c r="OII348" s="24"/>
      <c r="OIJ348" s="24"/>
      <c r="OIK348" s="24"/>
      <c r="OIL348" s="24"/>
      <c r="OIM348" s="24"/>
      <c r="OIN348" s="24"/>
      <c r="OIO348" s="24"/>
      <c r="OIP348" s="24"/>
      <c r="OIQ348" s="24"/>
      <c r="OIR348" s="24"/>
      <c r="OIS348" s="24"/>
      <c r="OIT348" s="24"/>
      <c r="OIU348" s="24"/>
      <c r="OIV348" s="24"/>
      <c r="OIW348" s="24"/>
      <c r="OIX348" s="24"/>
      <c r="OIY348" s="24"/>
      <c r="OIZ348" s="24"/>
      <c r="OJA348" s="24"/>
      <c r="OJB348" s="24"/>
      <c r="OJC348" s="24"/>
      <c r="OJD348" s="24"/>
      <c r="OJE348" s="24"/>
      <c r="OJF348" s="24"/>
      <c r="OJG348" s="24"/>
      <c r="OJH348" s="24"/>
      <c r="OJI348" s="24"/>
      <c r="OJJ348" s="24"/>
      <c r="OJK348" s="24"/>
      <c r="OJL348" s="24"/>
      <c r="OJM348" s="24"/>
      <c r="OJN348" s="24"/>
      <c r="OJO348" s="24"/>
      <c r="OJP348" s="24"/>
      <c r="OJQ348" s="24"/>
      <c r="OJR348" s="24"/>
      <c r="OJS348" s="24"/>
      <c r="OJT348" s="24"/>
      <c r="OJU348" s="24"/>
      <c r="OJV348" s="24"/>
      <c r="OJW348" s="24"/>
      <c r="OJX348" s="24"/>
      <c r="OJY348" s="24"/>
      <c r="OJZ348" s="24"/>
      <c r="OKA348" s="24"/>
      <c r="OKB348" s="24"/>
      <c r="OKC348" s="24"/>
      <c r="OKD348" s="24"/>
      <c r="OKE348" s="24"/>
      <c r="OKF348" s="24"/>
      <c r="OKG348" s="24"/>
      <c r="OKH348" s="24"/>
      <c r="OKI348" s="24"/>
      <c r="OKJ348" s="24"/>
      <c r="OKK348" s="24"/>
      <c r="OKL348" s="24"/>
      <c r="OKM348" s="24"/>
      <c r="OKN348" s="24"/>
      <c r="OKO348" s="24"/>
      <c r="OKP348" s="24"/>
      <c r="OKQ348" s="24"/>
      <c r="OKR348" s="24"/>
      <c r="OKS348" s="24"/>
      <c r="OKT348" s="24"/>
      <c r="OKU348" s="24"/>
      <c r="OKV348" s="24"/>
      <c r="OKW348" s="24"/>
      <c r="OKX348" s="24"/>
      <c r="OKY348" s="24"/>
      <c r="OKZ348" s="24"/>
      <c r="OLA348" s="24"/>
      <c r="OLB348" s="24"/>
      <c r="OLC348" s="24"/>
      <c r="OLD348" s="24"/>
      <c r="OLE348" s="24"/>
      <c r="OLF348" s="24"/>
      <c r="OLG348" s="24"/>
      <c r="OLH348" s="24"/>
      <c r="OLI348" s="24"/>
      <c r="OLJ348" s="24"/>
      <c r="OLK348" s="24"/>
      <c r="OLL348" s="24"/>
      <c r="OLM348" s="24"/>
      <c r="OLN348" s="24"/>
      <c r="OLO348" s="24"/>
      <c r="OLP348" s="24"/>
      <c r="OLQ348" s="24"/>
      <c r="OLR348" s="24"/>
      <c r="OLS348" s="24"/>
      <c r="OLT348" s="24"/>
      <c r="OLU348" s="24"/>
      <c r="OLV348" s="24"/>
      <c r="OLW348" s="24"/>
      <c r="OLX348" s="24"/>
      <c r="OLY348" s="24"/>
      <c r="OLZ348" s="24"/>
      <c r="OMA348" s="24"/>
      <c r="OMB348" s="24"/>
      <c r="OMC348" s="24"/>
      <c r="OMD348" s="24"/>
      <c r="OME348" s="24"/>
      <c r="OMF348" s="24"/>
      <c r="OMG348" s="24"/>
      <c r="OMH348" s="24"/>
      <c r="OMI348" s="24"/>
      <c r="OMJ348" s="24"/>
      <c r="OMK348" s="24"/>
      <c r="OML348" s="24"/>
      <c r="OMM348" s="24"/>
      <c r="OMN348" s="24"/>
      <c r="OMO348" s="24"/>
      <c r="OMP348" s="24"/>
      <c r="OMQ348" s="24"/>
      <c r="OMR348" s="24"/>
      <c r="OMS348" s="24"/>
      <c r="OMT348" s="24"/>
      <c r="OMU348" s="24"/>
      <c r="OMV348" s="24"/>
      <c r="OMW348" s="24"/>
      <c r="OMX348" s="24"/>
      <c r="OMY348" s="24"/>
      <c r="OMZ348" s="24"/>
      <c r="ONA348" s="24"/>
      <c r="ONB348" s="24"/>
      <c r="ONC348" s="24"/>
      <c r="OND348" s="24"/>
      <c r="ONE348" s="24"/>
      <c r="ONF348" s="24"/>
      <c r="ONG348" s="24"/>
      <c r="ONH348" s="24"/>
      <c r="ONI348" s="24"/>
      <c r="ONJ348" s="24"/>
      <c r="ONK348" s="24"/>
      <c r="ONL348" s="24"/>
      <c r="ONM348" s="24"/>
      <c r="ONN348" s="24"/>
      <c r="ONO348" s="24"/>
      <c r="ONP348" s="24"/>
      <c r="ONQ348" s="24"/>
      <c r="ONR348" s="24"/>
      <c r="ONS348" s="24"/>
      <c r="ONT348" s="24"/>
      <c r="ONU348" s="24"/>
      <c r="ONV348" s="24"/>
      <c r="ONW348" s="24"/>
      <c r="ONX348" s="24"/>
      <c r="ONY348" s="24"/>
      <c r="ONZ348" s="24"/>
      <c r="OOA348" s="24"/>
      <c r="OOB348" s="24"/>
      <c r="OOC348" s="24"/>
      <c r="OOD348" s="24"/>
      <c r="OOE348" s="24"/>
      <c r="OOF348" s="24"/>
      <c r="OOG348" s="24"/>
      <c r="OOH348" s="24"/>
      <c r="OOI348" s="24"/>
      <c r="OOJ348" s="24"/>
      <c r="OOK348" s="24"/>
      <c r="OOL348" s="24"/>
      <c r="OOM348" s="24"/>
      <c r="OON348" s="24"/>
      <c r="OOO348" s="24"/>
      <c r="OOP348" s="24"/>
      <c r="OOQ348" s="24"/>
      <c r="OOR348" s="24"/>
      <c r="OOS348" s="24"/>
      <c r="OOT348" s="24"/>
      <c r="OOU348" s="24"/>
      <c r="OOV348" s="24"/>
      <c r="OOW348" s="24"/>
      <c r="OOX348" s="24"/>
      <c r="OOY348" s="24"/>
      <c r="OOZ348" s="24"/>
      <c r="OPA348" s="24"/>
      <c r="OPB348" s="24"/>
      <c r="OPC348" s="24"/>
      <c r="OPD348" s="24"/>
      <c r="OPE348" s="24"/>
      <c r="OPF348" s="24"/>
      <c r="OPG348" s="24"/>
      <c r="OPH348" s="24"/>
      <c r="OPI348" s="24"/>
      <c r="OPJ348" s="24"/>
      <c r="OPK348" s="24"/>
      <c r="OPL348" s="24"/>
      <c r="OPM348" s="24"/>
      <c r="OPN348" s="24"/>
      <c r="OPO348" s="24"/>
      <c r="OPP348" s="24"/>
      <c r="OPQ348" s="24"/>
      <c r="OPR348" s="24"/>
      <c r="OPS348" s="24"/>
      <c r="OPT348" s="24"/>
      <c r="OPU348" s="24"/>
      <c r="OPV348" s="24"/>
      <c r="OPW348" s="24"/>
      <c r="OPX348" s="24"/>
      <c r="OPY348" s="24"/>
      <c r="OPZ348" s="24"/>
      <c r="OQA348" s="24"/>
      <c r="OQB348" s="24"/>
      <c r="OQC348" s="24"/>
      <c r="OQD348" s="24"/>
      <c r="OQE348" s="24"/>
      <c r="OQF348" s="24"/>
      <c r="OQG348" s="24"/>
      <c r="OQH348" s="24"/>
      <c r="OQI348" s="24"/>
      <c r="OQJ348" s="24"/>
      <c r="OQK348" s="24"/>
      <c r="OQL348" s="24"/>
      <c r="OQM348" s="24"/>
      <c r="OQN348" s="24"/>
      <c r="OQO348" s="24"/>
      <c r="OQP348" s="24"/>
      <c r="OQQ348" s="24"/>
      <c r="OQR348" s="24"/>
      <c r="OQS348" s="24"/>
      <c r="OQT348" s="24"/>
      <c r="OQU348" s="24"/>
      <c r="OQV348" s="24"/>
      <c r="OQW348" s="24"/>
      <c r="OQX348" s="24"/>
      <c r="OQY348" s="24"/>
      <c r="OQZ348" s="24"/>
      <c r="ORA348" s="24"/>
      <c r="ORB348" s="24"/>
      <c r="ORC348" s="24"/>
      <c r="ORD348" s="24"/>
      <c r="ORE348" s="24"/>
      <c r="ORF348" s="24"/>
      <c r="ORG348" s="24"/>
      <c r="ORH348" s="24"/>
      <c r="ORI348" s="24"/>
      <c r="ORJ348" s="24"/>
      <c r="ORK348" s="24"/>
      <c r="ORL348" s="24"/>
      <c r="ORM348" s="24"/>
      <c r="ORN348" s="24"/>
      <c r="ORO348" s="24"/>
      <c r="ORP348" s="24"/>
      <c r="ORQ348" s="24"/>
      <c r="ORR348" s="24"/>
      <c r="ORS348" s="24"/>
      <c r="ORT348" s="24"/>
      <c r="ORU348" s="24"/>
      <c r="ORV348" s="24"/>
      <c r="ORW348" s="24"/>
      <c r="ORX348" s="24"/>
      <c r="ORY348" s="24"/>
      <c r="ORZ348" s="24"/>
      <c r="OSA348" s="24"/>
      <c r="OSB348" s="24"/>
      <c r="OSC348" s="24"/>
      <c r="OSD348" s="24"/>
      <c r="OSE348" s="24"/>
      <c r="OSF348" s="24"/>
      <c r="OSG348" s="24"/>
      <c r="OSH348" s="24"/>
      <c r="OSI348" s="24"/>
      <c r="OSJ348" s="24"/>
      <c r="OSK348" s="24"/>
      <c r="OSL348" s="24"/>
      <c r="OSM348" s="24"/>
      <c r="OSN348" s="24"/>
      <c r="OSO348" s="24"/>
      <c r="OSP348" s="24"/>
      <c r="OSQ348" s="24"/>
      <c r="OSR348" s="24"/>
      <c r="OSS348" s="24"/>
      <c r="OST348" s="24"/>
      <c r="OSU348" s="24"/>
      <c r="OSV348" s="24"/>
      <c r="OSW348" s="24"/>
      <c r="OSX348" s="24"/>
      <c r="OSY348" s="24"/>
      <c r="OSZ348" s="24"/>
      <c r="OTA348" s="24"/>
      <c r="OTB348" s="24"/>
      <c r="OTC348" s="24"/>
      <c r="OTD348" s="24"/>
      <c r="OTE348" s="24"/>
      <c r="OTF348" s="24"/>
      <c r="OTG348" s="24"/>
      <c r="OTH348" s="24"/>
      <c r="OTI348" s="24"/>
      <c r="OTJ348" s="24"/>
      <c r="OTK348" s="24"/>
      <c r="OTL348" s="24"/>
      <c r="OTM348" s="24"/>
      <c r="OTN348" s="24"/>
      <c r="OTO348" s="24"/>
      <c r="OTP348" s="24"/>
      <c r="OTQ348" s="24"/>
      <c r="OTR348" s="24"/>
      <c r="OTS348" s="24"/>
      <c r="OTT348" s="24"/>
      <c r="OTU348" s="24"/>
      <c r="OTV348" s="24"/>
      <c r="OTW348" s="24"/>
      <c r="OTX348" s="24"/>
      <c r="OTY348" s="24"/>
      <c r="OTZ348" s="24"/>
      <c r="OUA348" s="24"/>
      <c r="OUB348" s="24"/>
      <c r="OUC348" s="24"/>
      <c r="OUD348" s="24"/>
      <c r="OUE348" s="24"/>
      <c r="OUF348" s="24"/>
      <c r="OUG348" s="24"/>
      <c r="OUH348" s="24"/>
      <c r="OUI348" s="24"/>
      <c r="OUJ348" s="24"/>
      <c r="OUK348" s="24"/>
      <c r="OUL348" s="24"/>
      <c r="OUM348" s="24"/>
      <c r="OUN348" s="24"/>
      <c r="OUO348" s="24"/>
      <c r="OUP348" s="24"/>
      <c r="OUQ348" s="24"/>
      <c r="OUR348" s="24"/>
      <c r="OUS348" s="24"/>
      <c r="OUT348" s="24"/>
      <c r="OUU348" s="24"/>
      <c r="OUV348" s="24"/>
      <c r="OUW348" s="24"/>
      <c r="OUX348" s="24"/>
      <c r="OUY348" s="24"/>
      <c r="OUZ348" s="24"/>
      <c r="OVA348" s="24"/>
      <c r="OVB348" s="24"/>
      <c r="OVC348" s="24"/>
      <c r="OVD348" s="24"/>
      <c r="OVE348" s="24"/>
      <c r="OVF348" s="24"/>
      <c r="OVG348" s="24"/>
      <c r="OVH348" s="24"/>
      <c r="OVI348" s="24"/>
      <c r="OVJ348" s="24"/>
      <c r="OVK348" s="24"/>
      <c r="OVL348" s="24"/>
      <c r="OVM348" s="24"/>
      <c r="OVN348" s="24"/>
      <c r="OVO348" s="24"/>
      <c r="OVP348" s="24"/>
      <c r="OVQ348" s="24"/>
      <c r="OVR348" s="24"/>
      <c r="OVS348" s="24"/>
      <c r="OVT348" s="24"/>
      <c r="OVU348" s="24"/>
      <c r="OVV348" s="24"/>
      <c r="OVW348" s="24"/>
      <c r="OVX348" s="24"/>
      <c r="OVY348" s="24"/>
      <c r="OVZ348" s="24"/>
      <c r="OWA348" s="24"/>
      <c r="OWB348" s="24"/>
      <c r="OWC348" s="24"/>
      <c r="OWD348" s="24"/>
      <c r="OWE348" s="24"/>
      <c r="OWF348" s="24"/>
      <c r="OWG348" s="24"/>
      <c r="OWH348" s="24"/>
      <c r="OWI348" s="24"/>
      <c r="OWJ348" s="24"/>
      <c r="OWK348" s="24"/>
      <c r="OWL348" s="24"/>
      <c r="OWM348" s="24"/>
      <c r="OWN348" s="24"/>
      <c r="OWO348" s="24"/>
      <c r="OWP348" s="24"/>
      <c r="OWQ348" s="24"/>
      <c r="OWR348" s="24"/>
      <c r="OWS348" s="24"/>
      <c r="OWT348" s="24"/>
      <c r="OWU348" s="24"/>
      <c r="OWV348" s="24"/>
      <c r="OWW348" s="24"/>
      <c r="OWX348" s="24"/>
      <c r="OWY348" s="24"/>
      <c r="OWZ348" s="24"/>
      <c r="OXA348" s="24"/>
      <c r="OXB348" s="24"/>
      <c r="OXC348" s="24"/>
      <c r="OXD348" s="24"/>
      <c r="OXE348" s="24"/>
      <c r="OXF348" s="24"/>
      <c r="OXG348" s="24"/>
      <c r="OXH348" s="24"/>
      <c r="OXI348" s="24"/>
      <c r="OXJ348" s="24"/>
      <c r="OXK348" s="24"/>
      <c r="OXL348" s="24"/>
      <c r="OXM348" s="24"/>
      <c r="OXN348" s="24"/>
      <c r="OXO348" s="24"/>
      <c r="OXP348" s="24"/>
      <c r="OXQ348" s="24"/>
      <c r="OXR348" s="24"/>
      <c r="OXS348" s="24"/>
      <c r="OXT348" s="24"/>
      <c r="OXU348" s="24"/>
      <c r="OXV348" s="24"/>
      <c r="OXW348" s="24"/>
      <c r="OXX348" s="24"/>
      <c r="OXY348" s="24"/>
      <c r="OXZ348" s="24"/>
      <c r="OYA348" s="24"/>
      <c r="OYB348" s="24"/>
      <c r="OYC348" s="24"/>
      <c r="OYD348" s="24"/>
      <c r="OYE348" s="24"/>
      <c r="OYF348" s="24"/>
      <c r="OYG348" s="24"/>
      <c r="OYH348" s="24"/>
      <c r="OYI348" s="24"/>
      <c r="OYJ348" s="24"/>
      <c r="OYK348" s="24"/>
      <c r="OYL348" s="24"/>
      <c r="OYM348" s="24"/>
      <c r="OYN348" s="24"/>
      <c r="OYO348" s="24"/>
      <c r="OYP348" s="24"/>
      <c r="OYQ348" s="24"/>
      <c r="OYR348" s="24"/>
      <c r="OYS348" s="24"/>
      <c r="OYT348" s="24"/>
      <c r="OYU348" s="24"/>
      <c r="OYV348" s="24"/>
      <c r="OYW348" s="24"/>
      <c r="OYX348" s="24"/>
      <c r="OYY348" s="24"/>
      <c r="OYZ348" s="24"/>
      <c r="OZA348" s="24"/>
      <c r="OZB348" s="24"/>
      <c r="OZC348" s="24"/>
      <c r="OZD348" s="24"/>
      <c r="OZE348" s="24"/>
      <c r="OZF348" s="24"/>
      <c r="OZG348" s="24"/>
      <c r="OZH348" s="24"/>
      <c r="OZI348" s="24"/>
      <c r="OZJ348" s="24"/>
      <c r="OZK348" s="24"/>
      <c r="OZL348" s="24"/>
      <c r="OZM348" s="24"/>
      <c r="OZN348" s="24"/>
      <c r="OZO348" s="24"/>
      <c r="OZP348" s="24"/>
      <c r="OZQ348" s="24"/>
      <c r="OZR348" s="24"/>
      <c r="OZS348" s="24"/>
      <c r="OZT348" s="24"/>
      <c r="OZU348" s="24"/>
      <c r="OZV348" s="24"/>
      <c r="OZW348" s="24"/>
      <c r="OZX348" s="24"/>
      <c r="OZY348" s="24"/>
      <c r="OZZ348" s="24"/>
      <c r="PAA348" s="24"/>
      <c r="PAB348" s="24"/>
      <c r="PAC348" s="24"/>
      <c r="PAD348" s="24"/>
      <c r="PAE348" s="24"/>
      <c r="PAF348" s="24"/>
      <c r="PAG348" s="24"/>
      <c r="PAH348" s="24"/>
      <c r="PAI348" s="24"/>
      <c r="PAJ348" s="24"/>
      <c r="PAK348" s="24"/>
      <c r="PAL348" s="24"/>
      <c r="PAM348" s="24"/>
      <c r="PAN348" s="24"/>
      <c r="PAO348" s="24"/>
      <c r="PAP348" s="24"/>
      <c r="PAQ348" s="24"/>
      <c r="PAR348" s="24"/>
      <c r="PAS348" s="24"/>
      <c r="PAT348" s="24"/>
      <c r="PAU348" s="24"/>
      <c r="PAV348" s="24"/>
      <c r="PAW348" s="24"/>
      <c r="PAX348" s="24"/>
      <c r="PAY348" s="24"/>
      <c r="PAZ348" s="24"/>
      <c r="PBA348" s="24"/>
      <c r="PBB348" s="24"/>
      <c r="PBC348" s="24"/>
      <c r="PBD348" s="24"/>
      <c r="PBE348" s="24"/>
      <c r="PBF348" s="24"/>
      <c r="PBG348" s="24"/>
      <c r="PBH348" s="24"/>
      <c r="PBI348" s="24"/>
      <c r="PBJ348" s="24"/>
      <c r="PBK348" s="24"/>
      <c r="PBL348" s="24"/>
      <c r="PBM348" s="24"/>
      <c r="PBN348" s="24"/>
      <c r="PBO348" s="24"/>
      <c r="PBP348" s="24"/>
      <c r="PBQ348" s="24"/>
      <c r="PBR348" s="24"/>
      <c r="PBS348" s="24"/>
      <c r="PBT348" s="24"/>
      <c r="PBU348" s="24"/>
      <c r="PBV348" s="24"/>
      <c r="PBW348" s="24"/>
      <c r="PBX348" s="24"/>
      <c r="PBY348" s="24"/>
      <c r="PBZ348" s="24"/>
      <c r="PCA348" s="24"/>
      <c r="PCB348" s="24"/>
      <c r="PCC348" s="24"/>
      <c r="PCD348" s="24"/>
      <c r="PCE348" s="24"/>
      <c r="PCF348" s="24"/>
      <c r="PCG348" s="24"/>
      <c r="PCH348" s="24"/>
      <c r="PCI348" s="24"/>
      <c r="PCJ348" s="24"/>
      <c r="PCK348" s="24"/>
      <c r="PCL348" s="24"/>
      <c r="PCM348" s="24"/>
      <c r="PCN348" s="24"/>
      <c r="PCO348" s="24"/>
      <c r="PCP348" s="24"/>
      <c r="PCQ348" s="24"/>
      <c r="PCR348" s="24"/>
      <c r="PCS348" s="24"/>
      <c r="PCT348" s="24"/>
      <c r="PCU348" s="24"/>
      <c r="PCV348" s="24"/>
      <c r="PCW348" s="24"/>
      <c r="PCX348" s="24"/>
      <c r="PCY348" s="24"/>
      <c r="PCZ348" s="24"/>
      <c r="PDA348" s="24"/>
      <c r="PDB348" s="24"/>
      <c r="PDC348" s="24"/>
      <c r="PDD348" s="24"/>
      <c r="PDE348" s="24"/>
      <c r="PDF348" s="24"/>
      <c r="PDG348" s="24"/>
      <c r="PDH348" s="24"/>
      <c r="PDI348" s="24"/>
      <c r="PDJ348" s="24"/>
      <c r="PDK348" s="24"/>
      <c r="PDL348" s="24"/>
      <c r="PDM348" s="24"/>
      <c r="PDN348" s="24"/>
      <c r="PDO348" s="24"/>
      <c r="PDP348" s="24"/>
      <c r="PDQ348" s="24"/>
      <c r="PDR348" s="24"/>
      <c r="PDS348" s="24"/>
      <c r="PDT348" s="24"/>
      <c r="PDU348" s="24"/>
      <c r="PDV348" s="24"/>
      <c r="PDW348" s="24"/>
      <c r="PDX348" s="24"/>
      <c r="PDY348" s="24"/>
      <c r="PDZ348" s="24"/>
      <c r="PEA348" s="24"/>
      <c r="PEB348" s="24"/>
      <c r="PEC348" s="24"/>
      <c r="PED348" s="24"/>
      <c r="PEE348" s="24"/>
      <c r="PEF348" s="24"/>
      <c r="PEG348" s="24"/>
      <c r="PEH348" s="24"/>
      <c r="PEI348" s="24"/>
      <c r="PEJ348" s="24"/>
      <c r="PEK348" s="24"/>
      <c r="PEL348" s="24"/>
      <c r="PEM348" s="24"/>
      <c r="PEN348" s="24"/>
      <c r="PEO348" s="24"/>
      <c r="PEP348" s="24"/>
      <c r="PEQ348" s="24"/>
      <c r="PER348" s="24"/>
      <c r="PES348" s="24"/>
      <c r="PET348" s="24"/>
      <c r="PEU348" s="24"/>
      <c r="PEV348" s="24"/>
      <c r="PEW348" s="24"/>
      <c r="PEX348" s="24"/>
      <c r="PEY348" s="24"/>
      <c r="PEZ348" s="24"/>
      <c r="PFA348" s="24"/>
      <c r="PFB348" s="24"/>
      <c r="PFC348" s="24"/>
      <c r="PFD348" s="24"/>
      <c r="PFE348" s="24"/>
      <c r="PFF348" s="24"/>
      <c r="PFG348" s="24"/>
      <c r="PFH348" s="24"/>
      <c r="PFI348" s="24"/>
      <c r="PFJ348" s="24"/>
      <c r="PFK348" s="24"/>
      <c r="PFL348" s="24"/>
      <c r="PFM348" s="24"/>
      <c r="PFN348" s="24"/>
      <c r="PFO348" s="24"/>
      <c r="PFP348" s="24"/>
      <c r="PFQ348" s="24"/>
      <c r="PFR348" s="24"/>
      <c r="PFS348" s="24"/>
      <c r="PFT348" s="24"/>
      <c r="PFU348" s="24"/>
      <c r="PFV348" s="24"/>
      <c r="PFW348" s="24"/>
      <c r="PFX348" s="24"/>
      <c r="PFY348" s="24"/>
      <c r="PFZ348" s="24"/>
      <c r="PGA348" s="24"/>
      <c r="PGB348" s="24"/>
      <c r="PGC348" s="24"/>
      <c r="PGD348" s="24"/>
      <c r="PGE348" s="24"/>
      <c r="PGF348" s="24"/>
      <c r="PGG348" s="24"/>
      <c r="PGH348" s="24"/>
      <c r="PGI348" s="24"/>
      <c r="PGJ348" s="24"/>
      <c r="PGK348" s="24"/>
      <c r="PGL348" s="24"/>
      <c r="PGM348" s="24"/>
      <c r="PGN348" s="24"/>
      <c r="PGO348" s="24"/>
      <c r="PGP348" s="24"/>
      <c r="PGQ348" s="24"/>
      <c r="PGR348" s="24"/>
      <c r="PGS348" s="24"/>
      <c r="PGT348" s="24"/>
      <c r="PGU348" s="24"/>
      <c r="PGV348" s="24"/>
      <c r="PGW348" s="24"/>
      <c r="PGX348" s="24"/>
      <c r="PGY348" s="24"/>
      <c r="PGZ348" s="24"/>
      <c r="PHA348" s="24"/>
      <c r="PHB348" s="24"/>
      <c r="PHC348" s="24"/>
      <c r="PHD348" s="24"/>
      <c r="PHE348" s="24"/>
      <c r="PHF348" s="24"/>
      <c r="PHG348" s="24"/>
      <c r="PHH348" s="24"/>
      <c r="PHI348" s="24"/>
      <c r="PHJ348" s="24"/>
      <c r="PHK348" s="24"/>
      <c r="PHL348" s="24"/>
      <c r="PHM348" s="24"/>
      <c r="PHN348" s="24"/>
      <c r="PHO348" s="24"/>
      <c r="PHP348" s="24"/>
      <c r="PHQ348" s="24"/>
      <c r="PHR348" s="24"/>
      <c r="PHS348" s="24"/>
      <c r="PHT348" s="24"/>
      <c r="PHU348" s="24"/>
      <c r="PHV348" s="24"/>
      <c r="PHW348" s="24"/>
      <c r="PHX348" s="24"/>
      <c r="PHY348" s="24"/>
      <c r="PHZ348" s="24"/>
      <c r="PIA348" s="24"/>
      <c r="PIB348" s="24"/>
      <c r="PIC348" s="24"/>
      <c r="PID348" s="24"/>
      <c r="PIE348" s="24"/>
      <c r="PIF348" s="24"/>
      <c r="PIG348" s="24"/>
      <c r="PIH348" s="24"/>
      <c r="PII348" s="24"/>
      <c r="PIJ348" s="24"/>
      <c r="PIK348" s="24"/>
      <c r="PIL348" s="24"/>
      <c r="PIM348" s="24"/>
      <c r="PIN348" s="24"/>
      <c r="PIO348" s="24"/>
      <c r="PIP348" s="24"/>
      <c r="PIQ348" s="24"/>
      <c r="PIR348" s="24"/>
      <c r="PIS348" s="24"/>
      <c r="PIT348" s="24"/>
      <c r="PIU348" s="24"/>
      <c r="PIV348" s="24"/>
      <c r="PIW348" s="24"/>
      <c r="PIX348" s="24"/>
      <c r="PIY348" s="24"/>
      <c r="PIZ348" s="24"/>
      <c r="PJA348" s="24"/>
      <c r="PJB348" s="24"/>
      <c r="PJC348" s="24"/>
      <c r="PJD348" s="24"/>
      <c r="PJE348" s="24"/>
      <c r="PJF348" s="24"/>
      <c r="PJG348" s="24"/>
      <c r="PJH348" s="24"/>
      <c r="PJI348" s="24"/>
      <c r="PJJ348" s="24"/>
      <c r="PJK348" s="24"/>
      <c r="PJL348" s="24"/>
      <c r="PJM348" s="24"/>
      <c r="PJN348" s="24"/>
      <c r="PJO348" s="24"/>
      <c r="PJP348" s="24"/>
      <c r="PJQ348" s="24"/>
      <c r="PJR348" s="24"/>
      <c r="PJS348" s="24"/>
      <c r="PJT348" s="24"/>
      <c r="PJU348" s="24"/>
      <c r="PJV348" s="24"/>
      <c r="PJW348" s="24"/>
      <c r="PJX348" s="24"/>
      <c r="PJY348" s="24"/>
      <c r="PJZ348" s="24"/>
      <c r="PKA348" s="24"/>
      <c r="PKB348" s="24"/>
      <c r="PKC348" s="24"/>
      <c r="PKD348" s="24"/>
      <c r="PKE348" s="24"/>
      <c r="PKF348" s="24"/>
      <c r="PKG348" s="24"/>
      <c r="PKH348" s="24"/>
      <c r="PKI348" s="24"/>
      <c r="PKJ348" s="24"/>
      <c r="PKK348" s="24"/>
      <c r="PKL348" s="24"/>
      <c r="PKM348" s="24"/>
      <c r="PKN348" s="24"/>
      <c r="PKO348" s="24"/>
      <c r="PKP348" s="24"/>
      <c r="PKQ348" s="24"/>
      <c r="PKR348" s="24"/>
      <c r="PKS348" s="24"/>
      <c r="PKT348" s="24"/>
      <c r="PKU348" s="24"/>
      <c r="PKV348" s="24"/>
      <c r="PKW348" s="24"/>
      <c r="PKX348" s="24"/>
      <c r="PKY348" s="24"/>
      <c r="PKZ348" s="24"/>
      <c r="PLA348" s="24"/>
      <c r="PLB348" s="24"/>
      <c r="PLC348" s="24"/>
      <c r="PLD348" s="24"/>
      <c r="PLE348" s="24"/>
      <c r="PLF348" s="24"/>
      <c r="PLG348" s="24"/>
      <c r="PLH348" s="24"/>
      <c r="PLI348" s="24"/>
      <c r="PLJ348" s="24"/>
      <c r="PLK348" s="24"/>
      <c r="PLL348" s="24"/>
      <c r="PLM348" s="24"/>
      <c r="PLN348" s="24"/>
      <c r="PLO348" s="24"/>
      <c r="PLP348" s="24"/>
      <c r="PLQ348" s="24"/>
      <c r="PLR348" s="24"/>
      <c r="PLS348" s="24"/>
      <c r="PLT348" s="24"/>
      <c r="PLU348" s="24"/>
      <c r="PLV348" s="24"/>
      <c r="PLW348" s="24"/>
      <c r="PLX348" s="24"/>
      <c r="PLY348" s="24"/>
      <c r="PLZ348" s="24"/>
      <c r="PMA348" s="24"/>
      <c r="PMB348" s="24"/>
      <c r="PMC348" s="24"/>
      <c r="PMD348" s="24"/>
      <c r="PME348" s="24"/>
      <c r="PMF348" s="24"/>
      <c r="PMG348" s="24"/>
      <c r="PMH348" s="24"/>
      <c r="PMI348" s="24"/>
      <c r="PMJ348" s="24"/>
      <c r="PMK348" s="24"/>
      <c r="PML348" s="24"/>
      <c r="PMM348" s="24"/>
      <c r="PMN348" s="24"/>
      <c r="PMO348" s="24"/>
      <c r="PMP348" s="24"/>
      <c r="PMQ348" s="24"/>
      <c r="PMR348" s="24"/>
      <c r="PMS348" s="24"/>
      <c r="PMT348" s="24"/>
      <c r="PMU348" s="24"/>
      <c r="PMV348" s="24"/>
      <c r="PMW348" s="24"/>
      <c r="PMX348" s="24"/>
      <c r="PMY348" s="24"/>
      <c r="PMZ348" s="24"/>
      <c r="PNA348" s="24"/>
      <c r="PNB348" s="24"/>
      <c r="PNC348" s="24"/>
      <c r="PND348" s="24"/>
      <c r="PNE348" s="24"/>
      <c r="PNF348" s="24"/>
      <c r="PNG348" s="24"/>
      <c r="PNH348" s="24"/>
      <c r="PNI348" s="24"/>
      <c r="PNJ348" s="24"/>
      <c r="PNK348" s="24"/>
      <c r="PNL348" s="24"/>
      <c r="PNM348" s="24"/>
      <c r="PNN348" s="24"/>
      <c r="PNO348" s="24"/>
      <c r="PNP348" s="24"/>
      <c r="PNQ348" s="24"/>
      <c r="PNR348" s="24"/>
      <c r="PNS348" s="24"/>
      <c r="PNT348" s="24"/>
      <c r="PNU348" s="24"/>
      <c r="PNV348" s="24"/>
      <c r="PNW348" s="24"/>
      <c r="PNX348" s="24"/>
      <c r="PNY348" s="24"/>
      <c r="PNZ348" s="24"/>
      <c r="POA348" s="24"/>
      <c r="POB348" s="24"/>
      <c r="POC348" s="24"/>
      <c r="POD348" s="24"/>
      <c r="POE348" s="24"/>
      <c r="POF348" s="24"/>
      <c r="POG348" s="24"/>
      <c r="POH348" s="24"/>
      <c r="POI348" s="24"/>
      <c r="POJ348" s="24"/>
      <c r="POK348" s="24"/>
      <c r="POL348" s="24"/>
      <c r="POM348" s="24"/>
      <c r="PON348" s="24"/>
      <c r="POO348" s="24"/>
      <c r="POP348" s="24"/>
      <c r="POQ348" s="24"/>
      <c r="POR348" s="24"/>
      <c r="POS348" s="24"/>
      <c r="POT348" s="24"/>
      <c r="POU348" s="24"/>
      <c r="POV348" s="24"/>
      <c r="POW348" s="24"/>
      <c r="POX348" s="24"/>
      <c r="POY348" s="24"/>
      <c r="POZ348" s="24"/>
      <c r="PPA348" s="24"/>
      <c r="PPB348" s="24"/>
      <c r="PPC348" s="24"/>
      <c r="PPD348" s="24"/>
      <c r="PPE348" s="24"/>
      <c r="PPF348" s="24"/>
      <c r="PPG348" s="24"/>
      <c r="PPH348" s="24"/>
      <c r="PPI348" s="24"/>
      <c r="PPJ348" s="24"/>
      <c r="PPK348" s="24"/>
      <c r="PPL348" s="24"/>
      <c r="PPM348" s="24"/>
      <c r="PPN348" s="24"/>
      <c r="PPO348" s="24"/>
      <c r="PPP348" s="24"/>
      <c r="PPQ348" s="24"/>
      <c r="PPR348" s="24"/>
      <c r="PPS348" s="24"/>
      <c r="PPT348" s="24"/>
      <c r="PPU348" s="24"/>
      <c r="PPV348" s="24"/>
      <c r="PPW348" s="24"/>
      <c r="PPX348" s="24"/>
      <c r="PPY348" s="24"/>
      <c r="PPZ348" s="24"/>
      <c r="PQA348" s="24"/>
      <c r="PQB348" s="24"/>
      <c r="PQC348" s="24"/>
      <c r="PQD348" s="24"/>
      <c r="PQE348" s="24"/>
      <c r="PQF348" s="24"/>
      <c r="PQG348" s="24"/>
      <c r="PQH348" s="24"/>
      <c r="PQI348" s="24"/>
      <c r="PQJ348" s="24"/>
      <c r="PQK348" s="24"/>
      <c r="PQL348" s="24"/>
      <c r="PQM348" s="24"/>
      <c r="PQN348" s="24"/>
      <c r="PQO348" s="24"/>
      <c r="PQP348" s="24"/>
      <c r="PQQ348" s="24"/>
      <c r="PQR348" s="24"/>
      <c r="PQS348" s="24"/>
      <c r="PQT348" s="24"/>
      <c r="PQU348" s="24"/>
      <c r="PQV348" s="24"/>
      <c r="PQW348" s="24"/>
      <c r="PQX348" s="24"/>
      <c r="PQY348" s="24"/>
      <c r="PQZ348" s="24"/>
      <c r="PRA348" s="24"/>
      <c r="PRB348" s="24"/>
      <c r="PRC348" s="24"/>
      <c r="PRD348" s="24"/>
      <c r="PRE348" s="24"/>
      <c r="PRF348" s="24"/>
      <c r="PRG348" s="24"/>
      <c r="PRH348" s="24"/>
      <c r="PRI348" s="24"/>
      <c r="PRJ348" s="24"/>
      <c r="PRK348" s="24"/>
      <c r="PRL348" s="24"/>
      <c r="PRM348" s="24"/>
      <c r="PRN348" s="24"/>
      <c r="PRO348" s="24"/>
      <c r="PRP348" s="24"/>
      <c r="PRQ348" s="24"/>
      <c r="PRR348" s="24"/>
      <c r="PRS348" s="24"/>
      <c r="PRT348" s="24"/>
      <c r="PRU348" s="24"/>
      <c r="PRV348" s="24"/>
      <c r="PRW348" s="24"/>
      <c r="PRX348" s="24"/>
      <c r="PRY348" s="24"/>
      <c r="PRZ348" s="24"/>
      <c r="PSA348" s="24"/>
      <c r="PSB348" s="24"/>
      <c r="PSC348" s="24"/>
      <c r="PSD348" s="24"/>
      <c r="PSE348" s="24"/>
      <c r="PSF348" s="24"/>
      <c r="PSG348" s="24"/>
      <c r="PSH348" s="24"/>
      <c r="PSI348" s="24"/>
      <c r="PSJ348" s="24"/>
      <c r="PSK348" s="24"/>
      <c r="PSL348" s="24"/>
      <c r="PSM348" s="24"/>
      <c r="PSN348" s="24"/>
      <c r="PSO348" s="24"/>
      <c r="PSP348" s="24"/>
      <c r="PSQ348" s="24"/>
      <c r="PSR348" s="24"/>
      <c r="PSS348" s="24"/>
      <c r="PST348" s="24"/>
      <c r="PSU348" s="24"/>
      <c r="PSV348" s="24"/>
      <c r="PSW348" s="24"/>
      <c r="PSX348" s="24"/>
      <c r="PSY348" s="24"/>
      <c r="PSZ348" s="24"/>
      <c r="PTA348" s="24"/>
      <c r="PTB348" s="24"/>
      <c r="PTC348" s="24"/>
      <c r="PTD348" s="24"/>
      <c r="PTE348" s="24"/>
      <c r="PTF348" s="24"/>
      <c r="PTG348" s="24"/>
      <c r="PTH348" s="24"/>
      <c r="PTI348" s="24"/>
      <c r="PTJ348" s="24"/>
      <c r="PTK348" s="24"/>
      <c r="PTL348" s="24"/>
      <c r="PTM348" s="24"/>
      <c r="PTN348" s="24"/>
      <c r="PTO348" s="24"/>
      <c r="PTP348" s="24"/>
      <c r="PTQ348" s="24"/>
      <c r="PTR348" s="24"/>
      <c r="PTS348" s="24"/>
      <c r="PTT348" s="24"/>
      <c r="PTU348" s="24"/>
      <c r="PTV348" s="24"/>
      <c r="PTW348" s="24"/>
      <c r="PTX348" s="24"/>
      <c r="PTY348" s="24"/>
      <c r="PTZ348" s="24"/>
      <c r="PUA348" s="24"/>
      <c r="PUB348" s="24"/>
      <c r="PUC348" s="24"/>
      <c r="PUD348" s="24"/>
      <c r="PUE348" s="24"/>
      <c r="PUF348" s="24"/>
      <c r="PUG348" s="24"/>
      <c r="PUH348" s="24"/>
      <c r="PUI348" s="24"/>
      <c r="PUJ348" s="24"/>
      <c r="PUK348" s="24"/>
      <c r="PUL348" s="24"/>
      <c r="PUM348" s="24"/>
      <c r="PUN348" s="24"/>
      <c r="PUO348" s="24"/>
      <c r="PUP348" s="24"/>
      <c r="PUQ348" s="24"/>
      <c r="PUR348" s="24"/>
      <c r="PUS348" s="24"/>
      <c r="PUT348" s="24"/>
      <c r="PUU348" s="24"/>
      <c r="PUV348" s="24"/>
      <c r="PUW348" s="24"/>
      <c r="PUX348" s="24"/>
      <c r="PUY348" s="24"/>
      <c r="PUZ348" s="24"/>
      <c r="PVA348" s="24"/>
      <c r="PVB348" s="24"/>
      <c r="PVC348" s="24"/>
      <c r="PVD348" s="24"/>
      <c r="PVE348" s="24"/>
      <c r="PVF348" s="24"/>
      <c r="PVG348" s="24"/>
      <c r="PVH348" s="24"/>
      <c r="PVI348" s="24"/>
      <c r="PVJ348" s="24"/>
      <c r="PVK348" s="24"/>
      <c r="PVL348" s="24"/>
      <c r="PVM348" s="24"/>
      <c r="PVN348" s="24"/>
      <c r="PVO348" s="24"/>
      <c r="PVP348" s="24"/>
      <c r="PVQ348" s="24"/>
      <c r="PVR348" s="24"/>
      <c r="PVS348" s="24"/>
      <c r="PVT348" s="24"/>
      <c r="PVU348" s="24"/>
      <c r="PVV348" s="24"/>
      <c r="PVW348" s="24"/>
      <c r="PVX348" s="24"/>
      <c r="PVY348" s="24"/>
      <c r="PVZ348" s="24"/>
      <c r="PWA348" s="24"/>
      <c r="PWB348" s="24"/>
      <c r="PWC348" s="24"/>
      <c r="PWD348" s="24"/>
      <c r="PWE348" s="24"/>
      <c r="PWF348" s="24"/>
      <c r="PWG348" s="24"/>
      <c r="PWH348" s="24"/>
      <c r="PWI348" s="24"/>
      <c r="PWJ348" s="24"/>
      <c r="PWK348" s="24"/>
      <c r="PWL348" s="24"/>
      <c r="PWM348" s="24"/>
      <c r="PWN348" s="24"/>
      <c r="PWO348" s="24"/>
      <c r="PWP348" s="24"/>
      <c r="PWQ348" s="24"/>
      <c r="PWR348" s="24"/>
      <c r="PWS348" s="24"/>
      <c r="PWT348" s="24"/>
      <c r="PWU348" s="24"/>
      <c r="PWV348" s="24"/>
      <c r="PWW348" s="24"/>
      <c r="PWX348" s="24"/>
      <c r="PWY348" s="24"/>
      <c r="PWZ348" s="24"/>
      <c r="PXA348" s="24"/>
      <c r="PXB348" s="24"/>
      <c r="PXC348" s="24"/>
      <c r="PXD348" s="24"/>
      <c r="PXE348" s="24"/>
      <c r="PXF348" s="24"/>
      <c r="PXG348" s="24"/>
      <c r="PXH348" s="24"/>
      <c r="PXI348" s="24"/>
      <c r="PXJ348" s="24"/>
      <c r="PXK348" s="24"/>
      <c r="PXL348" s="24"/>
      <c r="PXM348" s="24"/>
      <c r="PXN348" s="24"/>
      <c r="PXO348" s="24"/>
      <c r="PXP348" s="24"/>
      <c r="PXQ348" s="24"/>
      <c r="PXR348" s="24"/>
      <c r="PXS348" s="24"/>
      <c r="PXT348" s="24"/>
      <c r="PXU348" s="24"/>
      <c r="PXV348" s="24"/>
      <c r="PXW348" s="24"/>
      <c r="PXX348" s="24"/>
      <c r="PXY348" s="24"/>
      <c r="PXZ348" s="24"/>
      <c r="PYA348" s="24"/>
      <c r="PYB348" s="24"/>
      <c r="PYC348" s="24"/>
      <c r="PYD348" s="24"/>
      <c r="PYE348" s="24"/>
      <c r="PYF348" s="24"/>
      <c r="PYG348" s="24"/>
      <c r="PYH348" s="24"/>
      <c r="PYI348" s="24"/>
      <c r="PYJ348" s="24"/>
      <c r="PYK348" s="24"/>
      <c r="PYL348" s="24"/>
      <c r="PYM348" s="24"/>
      <c r="PYN348" s="24"/>
      <c r="PYO348" s="24"/>
      <c r="PYP348" s="24"/>
      <c r="PYQ348" s="24"/>
      <c r="PYR348" s="24"/>
      <c r="PYS348" s="24"/>
      <c r="PYT348" s="24"/>
      <c r="PYU348" s="24"/>
      <c r="PYV348" s="24"/>
      <c r="PYW348" s="24"/>
      <c r="PYX348" s="24"/>
      <c r="PYY348" s="24"/>
      <c r="PYZ348" s="24"/>
      <c r="PZA348" s="24"/>
      <c r="PZB348" s="24"/>
      <c r="PZC348" s="24"/>
      <c r="PZD348" s="24"/>
      <c r="PZE348" s="24"/>
      <c r="PZF348" s="24"/>
      <c r="PZG348" s="24"/>
      <c r="PZH348" s="24"/>
      <c r="PZI348" s="24"/>
      <c r="PZJ348" s="24"/>
      <c r="PZK348" s="24"/>
      <c r="PZL348" s="24"/>
      <c r="PZM348" s="24"/>
      <c r="PZN348" s="24"/>
      <c r="PZO348" s="24"/>
      <c r="PZP348" s="24"/>
      <c r="PZQ348" s="24"/>
      <c r="PZR348" s="24"/>
      <c r="PZS348" s="24"/>
      <c r="PZT348" s="24"/>
      <c r="PZU348" s="24"/>
      <c r="PZV348" s="24"/>
      <c r="PZW348" s="24"/>
      <c r="PZX348" s="24"/>
      <c r="PZY348" s="24"/>
      <c r="PZZ348" s="24"/>
      <c r="QAA348" s="24"/>
      <c r="QAB348" s="24"/>
      <c r="QAC348" s="24"/>
      <c r="QAD348" s="24"/>
      <c r="QAE348" s="24"/>
      <c r="QAF348" s="24"/>
      <c r="QAG348" s="24"/>
      <c r="QAH348" s="24"/>
      <c r="QAI348" s="24"/>
      <c r="QAJ348" s="24"/>
      <c r="QAK348" s="24"/>
      <c r="QAL348" s="24"/>
      <c r="QAM348" s="24"/>
      <c r="QAN348" s="24"/>
      <c r="QAO348" s="24"/>
      <c r="QAP348" s="24"/>
      <c r="QAQ348" s="24"/>
      <c r="QAR348" s="24"/>
      <c r="QAS348" s="24"/>
      <c r="QAT348" s="24"/>
      <c r="QAU348" s="24"/>
      <c r="QAV348" s="24"/>
      <c r="QAW348" s="24"/>
      <c r="QAX348" s="24"/>
      <c r="QAY348" s="24"/>
      <c r="QAZ348" s="24"/>
      <c r="QBA348" s="24"/>
      <c r="QBB348" s="24"/>
      <c r="QBC348" s="24"/>
      <c r="QBD348" s="24"/>
      <c r="QBE348" s="24"/>
      <c r="QBF348" s="24"/>
      <c r="QBG348" s="24"/>
      <c r="QBH348" s="24"/>
      <c r="QBI348" s="24"/>
      <c r="QBJ348" s="24"/>
      <c r="QBK348" s="24"/>
      <c r="QBL348" s="24"/>
      <c r="QBM348" s="24"/>
      <c r="QBN348" s="24"/>
      <c r="QBO348" s="24"/>
      <c r="QBP348" s="24"/>
      <c r="QBQ348" s="24"/>
      <c r="QBR348" s="24"/>
      <c r="QBS348" s="24"/>
      <c r="QBT348" s="24"/>
      <c r="QBU348" s="24"/>
      <c r="QBV348" s="24"/>
      <c r="QBW348" s="24"/>
      <c r="QBX348" s="24"/>
      <c r="QBY348" s="24"/>
      <c r="QBZ348" s="24"/>
      <c r="QCA348" s="24"/>
      <c r="QCB348" s="24"/>
      <c r="QCC348" s="24"/>
      <c r="QCD348" s="24"/>
      <c r="QCE348" s="24"/>
      <c r="QCF348" s="24"/>
      <c r="QCG348" s="24"/>
      <c r="QCH348" s="24"/>
      <c r="QCI348" s="24"/>
      <c r="QCJ348" s="24"/>
      <c r="QCK348" s="24"/>
      <c r="QCL348" s="24"/>
      <c r="QCM348" s="24"/>
      <c r="QCN348" s="24"/>
      <c r="QCO348" s="24"/>
      <c r="QCP348" s="24"/>
      <c r="QCQ348" s="24"/>
      <c r="QCR348" s="24"/>
      <c r="QCS348" s="24"/>
      <c r="QCT348" s="24"/>
      <c r="QCU348" s="24"/>
      <c r="QCV348" s="24"/>
      <c r="QCW348" s="24"/>
      <c r="QCX348" s="24"/>
      <c r="QCY348" s="24"/>
      <c r="QCZ348" s="24"/>
      <c r="QDA348" s="24"/>
      <c r="QDB348" s="24"/>
      <c r="QDC348" s="24"/>
      <c r="QDD348" s="24"/>
      <c r="QDE348" s="24"/>
      <c r="QDF348" s="24"/>
      <c r="QDG348" s="24"/>
      <c r="QDH348" s="24"/>
      <c r="QDI348" s="24"/>
      <c r="QDJ348" s="24"/>
      <c r="QDK348" s="24"/>
      <c r="QDL348" s="24"/>
      <c r="QDM348" s="24"/>
      <c r="QDN348" s="24"/>
      <c r="QDO348" s="24"/>
      <c r="QDP348" s="24"/>
      <c r="QDQ348" s="24"/>
      <c r="QDR348" s="24"/>
      <c r="QDS348" s="24"/>
      <c r="QDT348" s="24"/>
      <c r="QDU348" s="24"/>
      <c r="QDV348" s="24"/>
      <c r="QDW348" s="24"/>
      <c r="QDX348" s="24"/>
      <c r="QDY348" s="24"/>
      <c r="QDZ348" s="24"/>
      <c r="QEA348" s="24"/>
      <c r="QEB348" s="24"/>
      <c r="QEC348" s="24"/>
      <c r="QED348" s="24"/>
      <c r="QEE348" s="24"/>
      <c r="QEF348" s="24"/>
      <c r="QEG348" s="24"/>
      <c r="QEH348" s="24"/>
      <c r="QEI348" s="24"/>
      <c r="QEJ348" s="24"/>
      <c r="QEK348" s="24"/>
      <c r="QEL348" s="24"/>
      <c r="QEM348" s="24"/>
      <c r="QEN348" s="24"/>
      <c r="QEO348" s="24"/>
      <c r="QEP348" s="24"/>
      <c r="QEQ348" s="24"/>
      <c r="QER348" s="24"/>
      <c r="QES348" s="24"/>
      <c r="QET348" s="24"/>
      <c r="QEU348" s="24"/>
      <c r="QEV348" s="24"/>
      <c r="QEW348" s="24"/>
      <c r="QEX348" s="24"/>
      <c r="QEY348" s="24"/>
      <c r="QEZ348" s="24"/>
      <c r="QFA348" s="24"/>
      <c r="QFB348" s="24"/>
      <c r="QFC348" s="24"/>
      <c r="QFD348" s="24"/>
      <c r="QFE348" s="24"/>
      <c r="QFF348" s="24"/>
      <c r="QFG348" s="24"/>
      <c r="QFH348" s="24"/>
      <c r="QFI348" s="24"/>
      <c r="QFJ348" s="24"/>
      <c r="QFK348" s="24"/>
      <c r="QFL348" s="24"/>
      <c r="QFM348" s="24"/>
      <c r="QFN348" s="24"/>
      <c r="QFO348" s="24"/>
      <c r="QFP348" s="24"/>
      <c r="QFQ348" s="24"/>
      <c r="QFR348" s="24"/>
      <c r="QFS348" s="24"/>
      <c r="QFT348" s="24"/>
      <c r="QFU348" s="24"/>
      <c r="QFV348" s="24"/>
      <c r="QFW348" s="24"/>
      <c r="QFX348" s="24"/>
      <c r="QFY348" s="24"/>
      <c r="QFZ348" s="24"/>
      <c r="QGA348" s="24"/>
      <c r="QGB348" s="24"/>
      <c r="QGC348" s="24"/>
      <c r="QGD348" s="24"/>
      <c r="QGE348" s="24"/>
      <c r="QGF348" s="24"/>
      <c r="QGG348" s="24"/>
      <c r="QGH348" s="24"/>
      <c r="QGI348" s="24"/>
      <c r="QGJ348" s="24"/>
      <c r="QGK348" s="24"/>
      <c r="QGL348" s="24"/>
      <c r="QGM348" s="24"/>
      <c r="QGN348" s="24"/>
      <c r="QGO348" s="24"/>
      <c r="QGP348" s="24"/>
      <c r="QGQ348" s="24"/>
      <c r="QGR348" s="24"/>
      <c r="QGS348" s="24"/>
      <c r="QGT348" s="24"/>
      <c r="QGU348" s="24"/>
      <c r="QGV348" s="24"/>
      <c r="QGW348" s="24"/>
      <c r="QGX348" s="24"/>
      <c r="QGY348" s="24"/>
      <c r="QGZ348" s="24"/>
      <c r="QHA348" s="24"/>
      <c r="QHB348" s="24"/>
      <c r="QHC348" s="24"/>
      <c r="QHD348" s="24"/>
      <c r="QHE348" s="24"/>
      <c r="QHF348" s="24"/>
      <c r="QHG348" s="24"/>
      <c r="QHH348" s="24"/>
      <c r="QHI348" s="24"/>
      <c r="QHJ348" s="24"/>
      <c r="QHK348" s="24"/>
      <c r="QHL348" s="24"/>
      <c r="QHM348" s="24"/>
      <c r="QHN348" s="24"/>
      <c r="QHO348" s="24"/>
      <c r="QHP348" s="24"/>
      <c r="QHQ348" s="24"/>
      <c r="QHR348" s="24"/>
      <c r="QHS348" s="24"/>
      <c r="QHT348" s="24"/>
      <c r="QHU348" s="24"/>
      <c r="QHV348" s="24"/>
      <c r="QHW348" s="24"/>
      <c r="QHX348" s="24"/>
      <c r="QHY348" s="24"/>
      <c r="QHZ348" s="24"/>
      <c r="QIA348" s="24"/>
      <c r="QIB348" s="24"/>
      <c r="QIC348" s="24"/>
      <c r="QID348" s="24"/>
      <c r="QIE348" s="24"/>
      <c r="QIF348" s="24"/>
      <c r="QIG348" s="24"/>
      <c r="QIH348" s="24"/>
      <c r="QII348" s="24"/>
      <c r="QIJ348" s="24"/>
      <c r="QIK348" s="24"/>
      <c r="QIL348" s="24"/>
      <c r="QIM348" s="24"/>
      <c r="QIN348" s="24"/>
      <c r="QIO348" s="24"/>
      <c r="QIP348" s="24"/>
      <c r="QIQ348" s="24"/>
      <c r="QIR348" s="24"/>
      <c r="QIS348" s="24"/>
      <c r="QIT348" s="24"/>
      <c r="QIU348" s="24"/>
      <c r="QIV348" s="24"/>
      <c r="QIW348" s="24"/>
      <c r="QIX348" s="24"/>
      <c r="QIY348" s="24"/>
      <c r="QIZ348" s="24"/>
      <c r="QJA348" s="24"/>
      <c r="QJB348" s="24"/>
      <c r="QJC348" s="24"/>
      <c r="QJD348" s="24"/>
      <c r="QJE348" s="24"/>
      <c r="QJF348" s="24"/>
      <c r="QJG348" s="24"/>
      <c r="QJH348" s="24"/>
      <c r="QJI348" s="24"/>
      <c r="QJJ348" s="24"/>
      <c r="QJK348" s="24"/>
      <c r="QJL348" s="24"/>
      <c r="QJM348" s="24"/>
      <c r="QJN348" s="24"/>
      <c r="QJO348" s="24"/>
      <c r="QJP348" s="24"/>
      <c r="QJQ348" s="24"/>
      <c r="QJR348" s="24"/>
      <c r="QJS348" s="24"/>
      <c r="QJT348" s="24"/>
      <c r="QJU348" s="24"/>
      <c r="QJV348" s="24"/>
      <c r="QJW348" s="24"/>
      <c r="QJX348" s="24"/>
      <c r="QJY348" s="24"/>
      <c r="QJZ348" s="24"/>
      <c r="QKA348" s="24"/>
      <c r="QKB348" s="24"/>
      <c r="QKC348" s="24"/>
      <c r="QKD348" s="24"/>
      <c r="QKE348" s="24"/>
      <c r="QKF348" s="24"/>
      <c r="QKG348" s="24"/>
      <c r="QKH348" s="24"/>
      <c r="QKI348" s="24"/>
      <c r="QKJ348" s="24"/>
      <c r="QKK348" s="24"/>
      <c r="QKL348" s="24"/>
      <c r="QKM348" s="24"/>
      <c r="QKN348" s="24"/>
      <c r="QKO348" s="24"/>
      <c r="QKP348" s="24"/>
      <c r="QKQ348" s="24"/>
      <c r="QKR348" s="24"/>
      <c r="QKS348" s="24"/>
      <c r="QKT348" s="24"/>
      <c r="QKU348" s="24"/>
      <c r="QKV348" s="24"/>
      <c r="QKW348" s="24"/>
      <c r="QKX348" s="24"/>
      <c r="QKY348" s="24"/>
      <c r="QKZ348" s="24"/>
      <c r="QLA348" s="24"/>
      <c r="QLB348" s="24"/>
      <c r="QLC348" s="24"/>
      <c r="QLD348" s="24"/>
      <c r="QLE348" s="24"/>
      <c r="QLF348" s="24"/>
      <c r="QLG348" s="24"/>
      <c r="QLH348" s="24"/>
      <c r="QLI348" s="24"/>
      <c r="QLJ348" s="24"/>
      <c r="QLK348" s="24"/>
      <c r="QLL348" s="24"/>
      <c r="QLM348" s="24"/>
      <c r="QLN348" s="24"/>
      <c r="QLO348" s="24"/>
      <c r="QLP348" s="24"/>
      <c r="QLQ348" s="24"/>
      <c r="QLR348" s="24"/>
      <c r="QLS348" s="24"/>
      <c r="QLT348" s="24"/>
      <c r="QLU348" s="24"/>
      <c r="QLV348" s="24"/>
      <c r="QLW348" s="24"/>
      <c r="QLX348" s="24"/>
      <c r="QLY348" s="24"/>
      <c r="QLZ348" s="24"/>
      <c r="QMA348" s="24"/>
      <c r="QMB348" s="24"/>
      <c r="QMC348" s="24"/>
      <c r="QMD348" s="24"/>
      <c r="QME348" s="24"/>
      <c r="QMF348" s="24"/>
      <c r="QMG348" s="24"/>
      <c r="QMH348" s="24"/>
      <c r="QMI348" s="24"/>
      <c r="QMJ348" s="24"/>
      <c r="QMK348" s="24"/>
      <c r="QML348" s="24"/>
      <c r="QMM348" s="24"/>
      <c r="QMN348" s="24"/>
      <c r="QMO348" s="24"/>
      <c r="QMP348" s="24"/>
      <c r="QMQ348" s="24"/>
      <c r="QMR348" s="24"/>
      <c r="QMS348" s="24"/>
      <c r="QMT348" s="24"/>
      <c r="QMU348" s="24"/>
      <c r="QMV348" s="24"/>
      <c r="QMW348" s="24"/>
      <c r="QMX348" s="24"/>
      <c r="QMY348" s="24"/>
      <c r="QMZ348" s="24"/>
      <c r="QNA348" s="24"/>
      <c r="QNB348" s="24"/>
      <c r="QNC348" s="24"/>
      <c r="QND348" s="24"/>
      <c r="QNE348" s="24"/>
      <c r="QNF348" s="24"/>
      <c r="QNG348" s="24"/>
      <c r="QNH348" s="24"/>
      <c r="QNI348" s="24"/>
      <c r="QNJ348" s="24"/>
      <c r="QNK348" s="24"/>
      <c r="QNL348" s="24"/>
      <c r="QNM348" s="24"/>
      <c r="QNN348" s="24"/>
      <c r="QNO348" s="24"/>
      <c r="QNP348" s="24"/>
      <c r="QNQ348" s="24"/>
      <c r="QNR348" s="24"/>
      <c r="QNS348" s="24"/>
      <c r="QNT348" s="24"/>
      <c r="QNU348" s="24"/>
      <c r="QNV348" s="24"/>
      <c r="QNW348" s="24"/>
      <c r="QNX348" s="24"/>
      <c r="QNY348" s="24"/>
      <c r="QNZ348" s="24"/>
      <c r="QOA348" s="24"/>
      <c r="QOB348" s="24"/>
      <c r="QOC348" s="24"/>
      <c r="QOD348" s="24"/>
      <c r="QOE348" s="24"/>
      <c r="QOF348" s="24"/>
      <c r="QOG348" s="24"/>
      <c r="QOH348" s="24"/>
      <c r="QOI348" s="24"/>
      <c r="QOJ348" s="24"/>
      <c r="QOK348" s="24"/>
      <c r="QOL348" s="24"/>
      <c r="QOM348" s="24"/>
      <c r="QON348" s="24"/>
      <c r="QOO348" s="24"/>
      <c r="QOP348" s="24"/>
      <c r="QOQ348" s="24"/>
      <c r="QOR348" s="24"/>
      <c r="QOS348" s="24"/>
      <c r="QOT348" s="24"/>
      <c r="QOU348" s="24"/>
      <c r="QOV348" s="24"/>
      <c r="QOW348" s="24"/>
      <c r="QOX348" s="24"/>
      <c r="QOY348" s="24"/>
      <c r="QOZ348" s="24"/>
      <c r="QPA348" s="24"/>
      <c r="QPB348" s="24"/>
      <c r="QPC348" s="24"/>
      <c r="QPD348" s="24"/>
      <c r="QPE348" s="24"/>
      <c r="QPF348" s="24"/>
      <c r="QPG348" s="24"/>
      <c r="QPH348" s="24"/>
      <c r="QPI348" s="24"/>
      <c r="QPJ348" s="24"/>
      <c r="QPK348" s="24"/>
      <c r="QPL348" s="24"/>
      <c r="QPM348" s="24"/>
      <c r="QPN348" s="24"/>
      <c r="QPO348" s="24"/>
      <c r="QPP348" s="24"/>
      <c r="QPQ348" s="24"/>
      <c r="QPR348" s="24"/>
      <c r="QPS348" s="24"/>
      <c r="QPT348" s="24"/>
      <c r="QPU348" s="24"/>
      <c r="QPV348" s="24"/>
      <c r="QPW348" s="24"/>
      <c r="QPX348" s="24"/>
      <c r="QPY348" s="24"/>
      <c r="QPZ348" s="24"/>
      <c r="QQA348" s="24"/>
      <c r="QQB348" s="24"/>
      <c r="QQC348" s="24"/>
      <c r="QQD348" s="24"/>
      <c r="QQE348" s="24"/>
      <c r="QQF348" s="24"/>
      <c r="QQG348" s="24"/>
      <c r="QQH348" s="24"/>
      <c r="QQI348" s="24"/>
      <c r="QQJ348" s="24"/>
      <c r="QQK348" s="24"/>
      <c r="QQL348" s="24"/>
      <c r="QQM348" s="24"/>
      <c r="QQN348" s="24"/>
      <c r="QQO348" s="24"/>
      <c r="QQP348" s="24"/>
      <c r="QQQ348" s="24"/>
      <c r="QQR348" s="24"/>
      <c r="QQS348" s="24"/>
      <c r="QQT348" s="24"/>
      <c r="QQU348" s="24"/>
      <c r="QQV348" s="24"/>
      <c r="QQW348" s="24"/>
      <c r="QQX348" s="24"/>
      <c r="QQY348" s="24"/>
      <c r="QQZ348" s="24"/>
      <c r="QRA348" s="24"/>
      <c r="QRB348" s="24"/>
      <c r="QRC348" s="24"/>
      <c r="QRD348" s="24"/>
      <c r="QRE348" s="24"/>
      <c r="QRF348" s="24"/>
      <c r="QRG348" s="24"/>
      <c r="QRH348" s="24"/>
      <c r="QRI348" s="24"/>
      <c r="QRJ348" s="24"/>
      <c r="QRK348" s="24"/>
      <c r="QRL348" s="24"/>
      <c r="QRM348" s="24"/>
      <c r="QRN348" s="24"/>
      <c r="QRO348" s="24"/>
      <c r="QRP348" s="24"/>
      <c r="QRQ348" s="24"/>
      <c r="QRR348" s="24"/>
      <c r="QRS348" s="24"/>
      <c r="QRT348" s="24"/>
      <c r="QRU348" s="24"/>
      <c r="QRV348" s="24"/>
      <c r="QRW348" s="24"/>
      <c r="QRX348" s="24"/>
      <c r="QRY348" s="24"/>
      <c r="QRZ348" s="24"/>
      <c r="QSA348" s="24"/>
      <c r="QSB348" s="24"/>
      <c r="QSC348" s="24"/>
      <c r="QSD348" s="24"/>
      <c r="QSE348" s="24"/>
      <c r="QSF348" s="24"/>
      <c r="QSG348" s="24"/>
      <c r="QSH348" s="24"/>
      <c r="QSI348" s="24"/>
      <c r="QSJ348" s="24"/>
      <c r="QSK348" s="24"/>
      <c r="QSL348" s="24"/>
      <c r="QSM348" s="24"/>
      <c r="QSN348" s="24"/>
      <c r="QSO348" s="24"/>
      <c r="QSP348" s="24"/>
      <c r="QSQ348" s="24"/>
      <c r="QSR348" s="24"/>
      <c r="QSS348" s="24"/>
      <c r="QST348" s="24"/>
      <c r="QSU348" s="24"/>
      <c r="QSV348" s="24"/>
      <c r="QSW348" s="24"/>
      <c r="QSX348" s="24"/>
      <c r="QSY348" s="24"/>
      <c r="QSZ348" s="24"/>
      <c r="QTA348" s="24"/>
      <c r="QTB348" s="24"/>
      <c r="QTC348" s="24"/>
      <c r="QTD348" s="24"/>
      <c r="QTE348" s="24"/>
      <c r="QTF348" s="24"/>
      <c r="QTG348" s="24"/>
      <c r="QTH348" s="24"/>
      <c r="QTI348" s="24"/>
      <c r="QTJ348" s="24"/>
      <c r="QTK348" s="24"/>
      <c r="QTL348" s="24"/>
      <c r="QTM348" s="24"/>
      <c r="QTN348" s="24"/>
      <c r="QTO348" s="24"/>
      <c r="QTP348" s="24"/>
      <c r="QTQ348" s="24"/>
      <c r="QTR348" s="24"/>
      <c r="QTS348" s="24"/>
      <c r="QTT348" s="24"/>
      <c r="QTU348" s="24"/>
      <c r="QTV348" s="24"/>
      <c r="QTW348" s="24"/>
      <c r="QTX348" s="24"/>
      <c r="QTY348" s="24"/>
      <c r="QTZ348" s="24"/>
      <c r="QUA348" s="24"/>
      <c r="QUB348" s="24"/>
      <c r="QUC348" s="24"/>
      <c r="QUD348" s="24"/>
      <c r="QUE348" s="24"/>
      <c r="QUF348" s="24"/>
      <c r="QUG348" s="24"/>
      <c r="QUH348" s="24"/>
      <c r="QUI348" s="24"/>
      <c r="QUJ348" s="24"/>
      <c r="QUK348" s="24"/>
      <c r="QUL348" s="24"/>
      <c r="QUM348" s="24"/>
      <c r="QUN348" s="24"/>
      <c r="QUO348" s="24"/>
      <c r="QUP348" s="24"/>
      <c r="QUQ348" s="24"/>
      <c r="QUR348" s="24"/>
      <c r="QUS348" s="24"/>
      <c r="QUT348" s="24"/>
      <c r="QUU348" s="24"/>
      <c r="QUV348" s="24"/>
      <c r="QUW348" s="24"/>
      <c r="QUX348" s="24"/>
      <c r="QUY348" s="24"/>
      <c r="QUZ348" s="24"/>
      <c r="QVA348" s="24"/>
      <c r="QVB348" s="24"/>
      <c r="QVC348" s="24"/>
      <c r="QVD348" s="24"/>
      <c r="QVE348" s="24"/>
      <c r="QVF348" s="24"/>
      <c r="QVG348" s="24"/>
      <c r="QVH348" s="24"/>
      <c r="QVI348" s="24"/>
      <c r="QVJ348" s="24"/>
      <c r="QVK348" s="24"/>
      <c r="QVL348" s="24"/>
      <c r="QVM348" s="24"/>
      <c r="QVN348" s="24"/>
      <c r="QVO348" s="24"/>
      <c r="QVP348" s="24"/>
      <c r="QVQ348" s="24"/>
      <c r="QVR348" s="24"/>
      <c r="QVS348" s="24"/>
      <c r="QVT348" s="24"/>
      <c r="QVU348" s="24"/>
      <c r="QVV348" s="24"/>
      <c r="QVW348" s="24"/>
      <c r="QVX348" s="24"/>
      <c r="QVY348" s="24"/>
      <c r="QVZ348" s="24"/>
      <c r="QWA348" s="24"/>
      <c r="QWB348" s="24"/>
      <c r="QWC348" s="24"/>
      <c r="QWD348" s="24"/>
      <c r="QWE348" s="24"/>
      <c r="QWF348" s="24"/>
      <c r="QWG348" s="24"/>
      <c r="QWH348" s="24"/>
      <c r="QWI348" s="24"/>
      <c r="QWJ348" s="24"/>
      <c r="QWK348" s="24"/>
      <c r="QWL348" s="24"/>
      <c r="QWM348" s="24"/>
      <c r="QWN348" s="24"/>
      <c r="QWO348" s="24"/>
      <c r="QWP348" s="24"/>
      <c r="QWQ348" s="24"/>
      <c r="QWR348" s="24"/>
      <c r="QWS348" s="24"/>
      <c r="QWT348" s="24"/>
      <c r="QWU348" s="24"/>
      <c r="QWV348" s="24"/>
      <c r="QWW348" s="24"/>
      <c r="QWX348" s="24"/>
      <c r="QWY348" s="24"/>
      <c r="QWZ348" s="24"/>
      <c r="QXA348" s="24"/>
      <c r="QXB348" s="24"/>
      <c r="QXC348" s="24"/>
      <c r="QXD348" s="24"/>
      <c r="QXE348" s="24"/>
      <c r="QXF348" s="24"/>
      <c r="QXG348" s="24"/>
      <c r="QXH348" s="24"/>
      <c r="QXI348" s="24"/>
      <c r="QXJ348" s="24"/>
      <c r="QXK348" s="24"/>
      <c r="QXL348" s="24"/>
      <c r="QXM348" s="24"/>
      <c r="QXN348" s="24"/>
      <c r="QXO348" s="24"/>
      <c r="QXP348" s="24"/>
      <c r="QXQ348" s="24"/>
      <c r="QXR348" s="24"/>
      <c r="QXS348" s="24"/>
      <c r="QXT348" s="24"/>
      <c r="QXU348" s="24"/>
      <c r="QXV348" s="24"/>
      <c r="QXW348" s="24"/>
      <c r="QXX348" s="24"/>
      <c r="QXY348" s="24"/>
      <c r="QXZ348" s="24"/>
      <c r="QYA348" s="24"/>
      <c r="QYB348" s="24"/>
      <c r="QYC348" s="24"/>
      <c r="QYD348" s="24"/>
      <c r="QYE348" s="24"/>
      <c r="QYF348" s="24"/>
      <c r="QYG348" s="24"/>
      <c r="QYH348" s="24"/>
      <c r="QYI348" s="24"/>
      <c r="QYJ348" s="24"/>
      <c r="QYK348" s="24"/>
      <c r="QYL348" s="24"/>
      <c r="QYM348" s="24"/>
      <c r="QYN348" s="24"/>
      <c r="QYO348" s="24"/>
      <c r="QYP348" s="24"/>
      <c r="QYQ348" s="24"/>
      <c r="QYR348" s="24"/>
      <c r="QYS348" s="24"/>
      <c r="QYT348" s="24"/>
      <c r="QYU348" s="24"/>
      <c r="QYV348" s="24"/>
      <c r="QYW348" s="24"/>
      <c r="QYX348" s="24"/>
      <c r="QYY348" s="24"/>
      <c r="QYZ348" s="24"/>
      <c r="QZA348" s="24"/>
      <c r="QZB348" s="24"/>
      <c r="QZC348" s="24"/>
      <c r="QZD348" s="24"/>
      <c r="QZE348" s="24"/>
      <c r="QZF348" s="24"/>
      <c r="QZG348" s="24"/>
      <c r="QZH348" s="24"/>
      <c r="QZI348" s="24"/>
      <c r="QZJ348" s="24"/>
      <c r="QZK348" s="24"/>
      <c r="QZL348" s="24"/>
      <c r="QZM348" s="24"/>
      <c r="QZN348" s="24"/>
      <c r="QZO348" s="24"/>
      <c r="QZP348" s="24"/>
      <c r="QZQ348" s="24"/>
      <c r="QZR348" s="24"/>
      <c r="QZS348" s="24"/>
      <c r="QZT348" s="24"/>
      <c r="QZU348" s="24"/>
      <c r="QZV348" s="24"/>
      <c r="QZW348" s="24"/>
      <c r="QZX348" s="24"/>
      <c r="QZY348" s="24"/>
      <c r="QZZ348" s="24"/>
      <c r="RAA348" s="24"/>
      <c r="RAB348" s="24"/>
      <c r="RAC348" s="24"/>
      <c r="RAD348" s="24"/>
      <c r="RAE348" s="24"/>
      <c r="RAF348" s="24"/>
      <c r="RAG348" s="24"/>
      <c r="RAH348" s="24"/>
      <c r="RAI348" s="24"/>
      <c r="RAJ348" s="24"/>
      <c r="RAK348" s="24"/>
      <c r="RAL348" s="24"/>
      <c r="RAM348" s="24"/>
      <c r="RAN348" s="24"/>
      <c r="RAO348" s="24"/>
      <c r="RAP348" s="24"/>
      <c r="RAQ348" s="24"/>
      <c r="RAR348" s="24"/>
      <c r="RAS348" s="24"/>
      <c r="RAT348" s="24"/>
      <c r="RAU348" s="24"/>
      <c r="RAV348" s="24"/>
      <c r="RAW348" s="24"/>
      <c r="RAX348" s="24"/>
      <c r="RAY348" s="24"/>
      <c r="RAZ348" s="24"/>
      <c r="RBA348" s="24"/>
      <c r="RBB348" s="24"/>
      <c r="RBC348" s="24"/>
      <c r="RBD348" s="24"/>
      <c r="RBE348" s="24"/>
      <c r="RBF348" s="24"/>
      <c r="RBG348" s="24"/>
      <c r="RBH348" s="24"/>
      <c r="RBI348" s="24"/>
      <c r="RBJ348" s="24"/>
      <c r="RBK348" s="24"/>
      <c r="RBL348" s="24"/>
      <c r="RBM348" s="24"/>
      <c r="RBN348" s="24"/>
      <c r="RBO348" s="24"/>
      <c r="RBP348" s="24"/>
      <c r="RBQ348" s="24"/>
      <c r="RBR348" s="24"/>
      <c r="RBS348" s="24"/>
      <c r="RBT348" s="24"/>
      <c r="RBU348" s="24"/>
      <c r="RBV348" s="24"/>
      <c r="RBW348" s="24"/>
      <c r="RBX348" s="24"/>
      <c r="RBY348" s="24"/>
      <c r="RBZ348" s="24"/>
      <c r="RCA348" s="24"/>
      <c r="RCB348" s="24"/>
      <c r="RCC348" s="24"/>
      <c r="RCD348" s="24"/>
      <c r="RCE348" s="24"/>
      <c r="RCF348" s="24"/>
      <c r="RCG348" s="24"/>
      <c r="RCH348" s="24"/>
      <c r="RCI348" s="24"/>
      <c r="RCJ348" s="24"/>
      <c r="RCK348" s="24"/>
      <c r="RCL348" s="24"/>
      <c r="RCM348" s="24"/>
      <c r="RCN348" s="24"/>
      <c r="RCO348" s="24"/>
      <c r="RCP348" s="24"/>
      <c r="RCQ348" s="24"/>
      <c r="RCR348" s="24"/>
      <c r="RCS348" s="24"/>
      <c r="RCT348" s="24"/>
      <c r="RCU348" s="24"/>
      <c r="RCV348" s="24"/>
      <c r="RCW348" s="24"/>
      <c r="RCX348" s="24"/>
      <c r="RCY348" s="24"/>
      <c r="RCZ348" s="24"/>
      <c r="RDA348" s="24"/>
      <c r="RDB348" s="24"/>
      <c r="RDC348" s="24"/>
      <c r="RDD348" s="24"/>
      <c r="RDE348" s="24"/>
      <c r="RDF348" s="24"/>
      <c r="RDG348" s="24"/>
      <c r="RDH348" s="24"/>
      <c r="RDI348" s="24"/>
      <c r="RDJ348" s="24"/>
      <c r="RDK348" s="24"/>
      <c r="RDL348" s="24"/>
      <c r="RDM348" s="24"/>
      <c r="RDN348" s="24"/>
      <c r="RDO348" s="24"/>
      <c r="RDP348" s="24"/>
      <c r="RDQ348" s="24"/>
      <c r="RDR348" s="24"/>
      <c r="RDS348" s="24"/>
      <c r="RDT348" s="24"/>
      <c r="RDU348" s="24"/>
      <c r="RDV348" s="24"/>
      <c r="RDW348" s="24"/>
      <c r="RDX348" s="24"/>
      <c r="RDY348" s="24"/>
      <c r="RDZ348" s="24"/>
      <c r="REA348" s="24"/>
      <c r="REB348" s="24"/>
      <c r="REC348" s="24"/>
      <c r="RED348" s="24"/>
      <c r="REE348" s="24"/>
      <c r="REF348" s="24"/>
      <c r="REG348" s="24"/>
      <c r="REH348" s="24"/>
      <c r="REI348" s="24"/>
      <c r="REJ348" s="24"/>
      <c r="REK348" s="24"/>
      <c r="REL348" s="24"/>
      <c r="REM348" s="24"/>
      <c r="REN348" s="24"/>
      <c r="REO348" s="24"/>
      <c r="REP348" s="24"/>
      <c r="REQ348" s="24"/>
      <c r="RER348" s="24"/>
      <c r="RES348" s="24"/>
      <c r="RET348" s="24"/>
      <c r="REU348" s="24"/>
      <c r="REV348" s="24"/>
      <c r="REW348" s="24"/>
      <c r="REX348" s="24"/>
      <c r="REY348" s="24"/>
      <c r="REZ348" s="24"/>
      <c r="RFA348" s="24"/>
      <c r="RFB348" s="24"/>
      <c r="RFC348" s="24"/>
      <c r="RFD348" s="24"/>
      <c r="RFE348" s="24"/>
      <c r="RFF348" s="24"/>
      <c r="RFG348" s="24"/>
      <c r="RFH348" s="24"/>
      <c r="RFI348" s="24"/>
      <c r="RFJ348" s="24"/>
      <c r="RFK348" s="24"/>
      <c r="RFL348" s="24"/>
      <c r="RFM348" s="24"/>
      <c r="RFN348" s="24"/>
      <c r="RFO348" s="24"/>
      <c r="RFP348" s="24"/>
      <c r="RFQ348" s="24"/>
      <c r="RFR348" s="24"/>
      <c r="RFS348" s="24"/>
      <c r="RFT348" s="24"/>
      <c r="RFU348" s="24"/>
      <c r="RFV348" s="24"/>
      <c r="RFW348" s="24"/>
      <c r="RFX348" s="24"/>
      <c r="RFY348" s="24"/>
      <c r="RFZ348" s="24"/>
      <c r="RGA348" s="24"/>
      <c r="RGB348" s="24"/>
      <c r="RGC348" s="24"/>
      <c r="RGD348" s="24"/>
      <c r="RGE348" s="24"/>
      <c r="RGF348" s="24"/>
      <c r="RGG348" s="24"/>
      <c r="RGH348" s="24"/>
      <c r="RGI348" s="24"/>
      <c r="RGJ348" s="24"/>
      <c r="RGK348" s="24"/>
      <c r="RGL348" s="24"/>
      <c r="RGM348" s="24"/>
      <c r="RGN348" s="24"/>
      <c r="RGO348" s="24"/>
      <c r="RGP348" s="24"/>
      <c r="RGQ348" s="24"/>
      <c r="RGR348" s="24"/>
      <c r="RGS348" s="24"/>
      <c r="RGT348" s="24"/>
      <c r="RGU348" s="24"/>
      <c r="RGV348" s="24"/>
      <c r="RGW348" s="24"/>
      <c r="RGX348" s="24"/>
      <c r="RGY348" s="24"/>
      <c r="RGZ348" s="24"/>
      <c r="RHA348" s="24"/>
      <c r="RHB348" s="24"/>
      <c r="RHC348" s="24"/>
      <c r="RHD348" s="24"/>
      <c r="RHE348" s="24"/>
      <c r="RHF348" s="24"/>
      <c r="RHG348" s="24"/>
      <c r="RHH348" s="24"/>
      <c r="RHI348" s="24"/>
      <c r="RHJ348" s="24"/>
      <c r="RHK348" s="24"/>
      <c r="RHL348" s="24"/>
      <c r="RHM348" s="24"/>
      <c r="RHN348" s="24"/>
      <c r="RHO348" s="24"/>
      <c r="RHP348" s="24"/>
      <c r="RHQ348" s="24"/>
      <c r="RHR348" s="24"/>
      <c r="RHS348" s="24"/>
      <c r="RHT348" s="24"/>
      <c r="RHU348" s="24"/>
      <c r="RHV348" s="24"/>
      <c r="RHW348" s="24"/>
      <c r="RHX348" s="24"/>
      <c r="RHY348" s="24"/>
      <c r="RHZ348" s="24"/>
      <c r="RIA348" s="24"/>
      <c r="RIB348" s="24"/>
      <c r="RIC348" s="24"/>
      <c r="RID348" s="24"/>
      <c r="RIE348" s="24"/>
      <c r="RIF348" s="24"/>
      <c r="RIG348" s="24"/>
      <c r="RIH348" s="24"/>
      <c r="RII348" s="24"/>
      <c r="RIJ348" s="24"/>
      <c r="RIK348" s="24"/>
      <c r="RIL348" s="24"/>
      <c r="RIM348" s="24"/>
      <c r="RIN348" s="24"/>
      <c r="RIO348" s="24"/>
      <c r="RIP348" s="24"/>
      <c r="RIQ348" s="24"/>
      <c r="RIR348" s="24"/>
      <c r="RIS348" s="24"/>
      <c r="RIT348" s="24"/>
      <c r="RIU348" s="24"/>
      <c r="RIV348" s="24"/>
      <c r="RIW348" s="24"/>
      <c r="RIX348" s="24"/>
      <c r="RIY348" s="24"/>
      <c r="RIZ348" s="24"/>
      <c r="RJA348" s="24"/>
      <c r="RJB348" s="24"/>
      <c r="RJC348" s="24"/>
      <c r="RJD348" s="24"/>
      <c r="RJE348" s="24"/>
      <c r="RJF348" s="24"/>
      <c r="RJG348" s="24"/>
      <c r="RJH348" s="24"/>
      <c r="RJI348" s="24"/>
      <c r="RJJ348" s="24"/>
      <c r="RJK348" s="24"/>
      <c r="RJL348" s="24"/>
      <c r="RJM348" s="24"/>
      <c r="RJN348" s="24"/>
      <c r="RJO348" s="24"/>
      <c r="RJP348" s="24"/>
      <c r="RJQ348" s="24"/>
      <c r="RJR348" s="24"/>
      <c r="RJS348" s="24"/>
      <c r="RJT348" s="24"/>
      <c r="RJU348" s="24"/>
      <c r="RJV348" s="24"/>
      <c r="RJW348" s="24"/>
      <c r="RJX348" s="24"/>
      <c r="RJY348" s="24"/>
      <c r="RJZ348" s="24"/>
      <c r="RKA348" s="24"/>
      <c r="RKB348" s="24"/>
      <c r="RKC348" s="24"/>
      <c r="RKD348" s="24"/>
      <c r="RKE348" s="24"/>
      <c r="RKF348" s="24"/>
      <c r="RKG348" s="24"/>
      <c r="RKH348" s="24"/>
      <c r="RKI348" s="24"/>
      <c r="RKJ348" s="24"/>
      <c r="RKK348" s="24"/>
      <c r="RKL348" s="24"/>
      <c r="RKM348" s="24"/>
      <c r="RKN348" s="24"/>
      <c r="RKO348" s="24"/>
      <c r="RKP348" s="24"/>
      <c r="RKQ348" s="24"/>
      <c r="RKR348" s="24"/>
      <c r="RKS348" s="24"/>
      <c r="RKT348" s="24"/>
      <c r="RKU348" s="24"/>
      <c r="RKV348" s="24"/>
      <c r="RKW348" s="24"/>
      <c r="RKX348" s="24"/>
      <c r="RKY348" s="24"/>
      <c r="RKZ348" s="24"/>
      <c r="RLA348" s="24"/>
      <c r="RLB348" s="24"/>
      <c r="RLC348" s="24"/>
      <c r="RLD348" s="24"/>
      <c r="RLE348" s="24"/>
      <c r="RLF348" s="24"/>
      <c r="RLG348" s="24"/>
      <c r="RLH348" s="24"/>
      <c r="RLI348" s="24"/>
      <c r="RLJ348" s="24"/>
      <c r="RLK348" s="24"/>
      <c r="RLL348" s="24"/>
      <c r="RLM348" s="24"/>
      <c r="RLN348" s="24"/>
      <c r="RLO348" s="24"/>
      <c r="RLP348" s="24"/>
      <c r="RLQ348" s="24"/>
      <c r="RLR348" s="24"/>
      <c r="RLS348" s="24"/>
      <c r="RLT348" s="24"/>
      <c r="RLU348" s="24"/>
      <c r="RLV348" s="24"/>
      <c r="RLW348" s="24"/>
      <c r="RLX348" s="24"/>
      <c r="RLY348" s="24"/>
      <c r="RLZ348" s="24"/>
      <c r="RMA348" s="24"/>
      <c r="RMB348" s="24"/>
      <c r="RMC348" s="24"/>
      <c r="RMD348" s="24"/>
      <c r="RME348" s="24"/>
      <c r="RMF348" s="24"/>
      <c r="RMG348" s="24"/>
      <c r="RMH348" s="24"/>
      <c r="RMI348" s="24"/>
      <c r="RMJ348" s="24"/>
      <c r="RMK348" s="24"/>
      <c r="RML348" s="24"/>
      <c r="RMM348" s="24"/>
      <c r="RMN348" s="24"/>
      <c r="RMO348" s="24"/>
      <c r="RMP348" s="24"/>
      <c r="RMQ348" s="24"/>
      <c r="RMR348" s="24"/>
      <c r="RMS348" s="24"/>
      <c r="RMT348" s="24"/>
      <c r="RMU348" s="24"/>
      <c r="RMV348" s="24"/>
      <c r="RMW348" s="24"/>
      <c r="RMX348" s="24"/>
      <c r="RMY348" s="24"/>
      <c r="RMZ348" s="24"/>
      <c r="RNA348" s="24"/>
      <c r="RNB348" s="24"/>
      <c r="RNC348" s="24"/>
      <c r="RND348" s="24"/>
      <c r="RNE348" s="24"/>
      <c r="RNF348" s="24"/>
      <c r="RNG348" s="24"/>
      <c r="RNH348" s="24"/>
      <c r="RNI348" s="24"/>
      <c r="RNJ348" s="24"/>
      <c r="RNK348" s="24"/>
      <c r="RNL348" s="24"/>
      <c r="RNM348" s="24"/>
      <c r="RNN348" s="24"/>
      <c r="RNO348" s="24"/>
      <c r="RNP348" s="24"/>
      <c r="RNQ348" s="24"/>
      <c r="RNR348" s="24"/>
      <c r="RNS348" s="24"/>
      <c r="RNT348" s="24"/>
      <c r="RNU348" s="24"/>
      <c r="RNV348" s="24"/>
      <c r="RNW348" s="24"/>
      <c r="RNX348" s="24"/>
      <c r="RNY348" s="24"/>
      <c r="RNZ348" s="24"/>
      <c r="ROA348" s="24"/>
      <c r="ROB348" s="24"/>
      <c r="ROC348" s="24"/>
      <c r="ROD348" s="24"/>
      <c r="ROE348" s="24"/>
      <c r="ROF348" s="24"/>
      <c r="ROG348" s="24"/>
      <c r="ROH348" s="24"/>
      <c r="ROI348" s="24"/>
      <c r="ROJ348" s="24"/>
      <c r="ROK348" s="24"/>
      <c r="ROL348" s="24"/>
      <c r="ROM348" s="24"/>
      <c r="RON348" s="24"/>
      <c r="ROO348" s="24"/>
      <c r="ROP348" s="24"/>
      <c r="ROQ348" s="24"/>
      <c r="ROR348" s="24"/>
      <c r="ROS348" s="24"/>
      <c r="ROT348" s="24"/>
      <c r="ROU348" s="24"/>
      <c r="ROV348" s="24"/>
      <c r="ROW348" s="24"/>
      <c r="ROX348" s="24"/>
      <c r="ROY348" s="24"/>
      <c r="ROZ348" s="24"/>
      <c r="RPA348" s="24"/>
      <c r="RPB348" s="24"/>
      <c r="RPC348" s="24"/>
      <c r="RPD348" s="24"/>
      <c r="RPE348" s="24"/>
      <c r="RPF348" s="24"/>
      <c r="RPG348" s="24"/>
      <c r="RPH348" s="24"/>
      <c r="RPI348" s="24"/>
      <c r="RPJ348" s="24"/>
      <c r="RPK348" s="24"/>
      <c r="RPL348" s="24"/>
      <c r="RPM348" s="24"/>
      <c r="RPN348" s="24"/>
      <c r="RPO348" s="24"/>
      <c r="RPP348" s="24"/>
      <c r="RPQ348" s="24"/>
      <c r="RPR348" s="24"/>
      <c r="RPS348" s="24"/>
      <c r="RPT348" s="24"/>
      <c r="RPU348" s="24"/>
      <c r="RPV348" s="24"/>
      <c r="RPW348" s="24"/>
      <c r="RPX348" s="24"/>
      <c r="RPY348" s="24"/>
      <c r="RPZ348" s="24"/>
      <c r="RQA348" s="24"/>
      <c r="RQB348" s="24"/>
      <c r="RQC348" s="24"/>
      <c r="RQD348" s="24"/>
      <c r="RQE348" s="24"/>
      <c r="RQF348" s="24"/>
      <c r="RQG348" s="24"/>
      <c r="RQH348" s="24"/>
      <c r="RQI348" s="24"/>
      <c r="RQJ348" s="24"/>
      <c r="RQK348" s="24"/>
      <c r="RQL348" s="24"/>
      <c r="RQM348" s="24"/>
      <c r="RQN348" s="24"/>
      <c r="RQO348" s="24"/>
      <c r="RQP348" s="24"/>
      <c r="RQQ348" s="24"/>
      <c r="RQR348" s="24"/>
      <c r="RQS348" s="24"/>
      <c r="RQT348" s="24"/>
      <c r="RQU348" s="24"/>
      <c r="RQV348" s="24"/>
      <c r="RQW348" s="24"/>
      <c r="RQX348" s="24"/>
      <c r="RQY348" s="24"/>
      <c r="RQZ348" s="24"/>
      <c r="RRA348" s="24"/>
      <c r="RRB348" s="24"/>
      <c r="RRC348" s="24"/>
      <c r="RRD348" s="24"/>
      <c r="RRE348" s="24"/>
      <c r="RRF348" s="24"/>
      <c r="RRG348" s="24"/>
      <c r="RRH348" s="24"/>
      <c r="RRI348" s="24"/>
      <c r="RRJ348" s="24"/>
      <c r="RRK348" s="24"/>
      <c r="RRL348" s="24"/>
      <c r="RRM348" s="24"/>
      <c r="RRN348" s="24"/>
      <c r="RRO348" s="24"/>
      <c r="RRP348" s="24"/>
      <c r="RRQ348" s="24"/>
      <c r="RRR348" s="24"/>
      <c r="RRS348" s="24"/>
      <c r="RRT348" s="24"/>
      <c r="RRU348" s="24"/>
      <c r="RRV348" s="24"/>
      <c r="RRW348" s="24"/>
      <c r="RRX348" s="24"/>
      <c r="RRY348" s="24"/>
      <c r="RRZ348" s="24"/>
      <c r="RSA348" s="24"/>
      <c r="RSB348" s="24"/>
      <c r="RSC348" s="24"/>
      <c r="RSD348" s="24"/>
      <c r="RSE348" s="24"/>
      <c r="RSF348" s="24"/>
      <c r="RSG348" s="24"/>
      <c r="RSH348" s="24"/>
      <c r="RSI348" s="24"/>
      <c r="RSJ348" s="24"/>
      <c r="RSK348" s="24"/>
      <c r="RSL348" s="24"/>
      <c r="RSM348" s="24"/>
      <c r="RSN348" s="24"/>
      <c r="RSO348" s="24"/>
      <c r="RSP348" s="24"/>
      <c r="RSQ348" s="24"/>
      <c r="RSR348" s="24"/>
      <c r="RSS348" s="24"/>
      <c r="RST348" s="24"/>
      <c r="RSU348" s="24"/>
      <c r="RSV348" s="24"/>
      <c r="RSW348" s="24"/>
      <c r="RSX348" s="24"/>
      <c r="RSY348" s="24"/>
      <c r="RSZ348" s="24"/>
      <c r="RTA348" s="24"/>
      <c r="RTB348" s="24"/>
      <c r="RTC348" s="24"/>
      <c r="RTD348" s="24"/>
      <c r="RTE348" s="24"/>
      <c r="RTF348" s="24"/>
      <c r="RTG348" s="24"/>
      <c r="RTH348" s="24"/>
      <c r="RTI348" s="24"/>
      <c r="RTJ348" s="24"/>
      <c r="RTK348" s="24"/>
      <c r="RTL348" s="24"/>
      <c r="RTM348" s="24"/>
      <c r="RTN348" s="24"/>
      <c r="RTO348" s="24"/>
      <c r="RTP348" s="24"/>
      <c r="RTQ348" s="24"/>
      <c r="RTR348" s="24"/>
      <c r="RTS348" s="24"/>
      <c r="RTT348" s="24"/>
      <c r="RTU348" s="24"/>
      <c r="RTV348" s="24"/>
      <c r="RTW348" s="24"/>
      <c r="RTX348" s="24"/>
      <c r="RTY348" s="24"/>
      <c r="RTZ348" s="24"/>
      <c r="RUA348" s="24"/>
      <c r="RUB348" s="24"/>
      <c r="RUC348" s="24"/>
      <c r="RUD348" s="24"/>
      <c r="RUE348" s="24"/>
      <c r="RUF348" s="24"/>
      <c r="RUG348" s="24"/>
      <c r="RUH348" s="24"/>
      <c r="RUI348" s="24"/>
      <c r="RUJ348" s="24"/>
      <c r="RUK348" s="24"/>
      <c r="RUL348" s="24"/>
      <c r="RUM348" s="24"/>
      <c r="RUN348" s="24"/>
      <c r="RUO348" s="24"/>
      <c r="RUP348" s="24"/>
      <c r="RUQ348" s="24"/>
      <c r="RUR348" s="24"/>
      <c r="RUS348" s="24"/>
      <c r="RUT348" s="24"/>
      <c r="RUU348" s="24"/>
      <c r="RUV348" s="24"/>
      <c r="RUW348" s="24"/>
      <c r="RUX348" s="24"/>
      <c r="RUY348" s="24"/>
      <c r="RUZ348" s="24"/>
      <c r="RVA348" s="24"/>
      <c r="RVB348" s="24"/>
      <c r="RVC348" s="24"/>
      <c r="RVD348" s="24"/>
      <c r="RVE348" s="24"/>
      <c r="RVF348" s="24"/>
      <c r="RVG348" s="24"/>
      <c r="RVH348" s="24"/>
      <c r="RVI348" s="24"/>
      <c r="RVJ348" s="24"/>
      <c r="RVK348" s="24"/>
      <c r="RVL348" s="24"/>
      <c r="RVM348" s="24"/>
      <c r="RVN348" s="24"/>
      <c r="RVO348" s="24"/>
      <c r="RVP348" s="24"/>
      <c r="RVQ348" s="24"/>
      <c r="RVR348" s="24"/>
      <c r="RVS348" s="24"/>
      <c r="RVT348" s="24"/>
      <c r="RVU348" s="24"/>
      <c r="RVV348" s="24"/>
      <c r="RVW348" s="24"/>
      <c r="RVX348" s="24"/>
      <c r="RVY348" s="24"/>
      <c r="RVZ348" s="24"/>
      <c r="RWA348" s="24"/>
      <c r="RWB348" s="24"/>
      <c r="RWC348" s="24"/>
      <c r="RWD348" s="24"/>
      <c r="RWE348" s="24"/>
      <c r="RWF348" s="24"/>
      <c r="RWG348" s="24"/>
      <c r="RWH348" s="24"/>
      <c r="RWI348" s="24"/>
      <c r="RWJ348" s="24"/>
      <c r="RWK348" s="24"/>
      <c r="RWL348" s="24"/>
      <c r="RWM348" s="24"/>
      <c r="RWN348" s="24"/>
      <c r="RWO348" s="24"/>
      <c r="RWP348" s="24"/>
      <c r="RWQ348" s="24"/>
      <c r="RWR348" s="24"/>
      <c r="RWS348" s="24"/>
      <c r="RWT348" s="24"/>
      <c r="RWU348" s="24"/>
      <c r="RWV348" s="24"/>
      <c r="RWW348" s="24"/>
      <c r="RWX348" s="24"/>
      <c r="RWY348" s="24"/>
      <c r="RWZ348" s="24"/>
      <c r="RXA348" s="24"/>
      <c r="RXB348" s="24"/>
      <c r="RXC348" s="24"/>
      <c r="RXD348" s="24"/>
      <c r="RXE348" s="24"/>
      <c r="RXF348" s="24"/>
      <c r="RXG348" s="24"/>
      <c r="RXH348" s="24"/>
      <c r="RXI348" s="24"/>
      <c r="RXJ348" s="24"/>
      <c r="RXK348" s="24"/>
      <c r="RXL348" s="24"/>
      <c r="RXM348" s="24"/>
      <c r="RXN348" s="24"/>
      <c r="RXO348" s="24"/>
      <c r="RXP348" s="24"/>
      <c r="RXQ348" s="24"/>
      <c r="RXR348" s="24"/>
      <c r="RXS348" s="24"/>
      <c r="RXT348" s="24"/>
      <c r="RXU348" s="24"/>
      <c r="RXV348" s="24"/>
      <c r="RXW348" s="24"/>
      <c r="RXX348" s="24"/>
      <c r="RXY348" s="24"/>
      <c r="RXZ348" s="24"/>
      <c r="RYA348" s="24"/>
      <c r="RYB348" s="24"/>
      <c r="RYC348" s="24"/>
      <c r="RYD348" s="24"/>
      <c r="RYE348" s="24"/>
      <c r="RYF348" s="24"/>
      <c r="RYG348" s="24"/>
      <c r="RYH348" s="24"/>
      <c r="RYI348" s="24"/>
      <c r="RYJ348" s="24"/>
      <c r="RYK348" s="24"/>
      <c r="RYL348" s="24"/>
      <c r="RYM348" s="24"/>
      <c r="RYN348" s="24"/>
      <c r="RYO348" s="24"/>
      <c r="RYP348" s="24"/>
      <c r="RYQ348" s="24"/>
      <c r="RYR348" s="24"/>
      <c r="RYS348" s="24"/>
      <c r="RYT348" s="24"/>
      <c r="RYU348" s="24"/>
      <c r="RYV348" s="24"/>
      <c r="RYW348" s="24"/>
      <c r="RYX348" s="24"/>
      <c r="RYY348" s="24"/>
      <c r="RYZ348" s="24"/>
      <c r="RZA348" s="24"/>
      <c r="RZB348" s="24"/>
      <c r="RZC348" s="24"/>
      <c r="RZD348" s="24"/>
      <c r="RZE348" s="24"/>
      <c r="RZF348" s="24"/>
      <c r="RZG348" s="24"/>
      <c r="RZH348" s="24"/>
      <c r="RZI348" s="24"/>
      <c r="RZJ348" s="24"/>
      <c r="RZK348" s="24"/>
      <c r="RZL348" s="24"/>
      <c r="RZM348" s="24"/>
      <c r="RZN348" s="24"/>
      <c r="RZO348" s="24"/>
      <c r="RZP348" s="24"/>
      <c r="RZQ348" s="24"/>
      <c r="RZR348" s="24"/>
      <c r="RZS348" s="24"/>
      <c r="RZT348" s="24"/>
      <c r="RZU348" s="24"/>
      <c r="RZV348" s="24"/>
      <c r="RZW348" s="24"/>
      <c r="RZX348" s="24"/>
      <c r="RZY348" s="24"/>
      <c r="RZZ348" s="24"/>
      <c r="SAA348" s="24"/>
      <c r="SAB348" s="24"/>
      <c r="SAC348" s="24"/>
      <c r="SAD348" s="24"/>
      <c r="SAE348" s="24"/>
      <c r="SAF348" s="24"/>
      <c r="SAG348" s="24"/>
      <c r="SAH348" s="24"/>
      <c r="SAI348" s="24"/>
      <c r="SAJ348" s="24"/>
      <c r="SAK348" s="24"/>
      <c r="SAL348" s="24"/>
      <c r="SAM348" s="24"/>
      <c r="SAN348" s="24"/>
      <c r="SAO348" s="24"/>
      <c r="SAP348" s="24"/>
      <c r="SAQ348" s="24"/>
      <c r="SAR348" s="24"/>
      <c r="SAS348" s="24"/>
      <c r="SAT348" s="24"/>
      <c r="SAU348" s="24"/>
      <c r="SAV348" s="24"/>
      <c r="SAW348" s="24"/>
      <c r="SAX348" s="24"/>
      <c r="SAY348" s="24"/>
      <c r="SAZ348" s="24"/>
      <c r="SBA348" s="24"/>
      <c r="SBB348" s="24"/>
      <c r="SBC348" s="24"/>
      <c r="SBD348" s="24"/>
      <c r="SBE348" s="24"/>
      <c r="SBF348" s="24"/>
      <c r="SBG348" s="24"/>
      <c r="SBH348" s="24"/>
      <c r="SBI348" s="24"/>
      <c r="SBJ348" s="24"/>
      <c r="SBK348" s="24"/>
      <c r="SBL348" s="24"/>
      <c r="SBM348" s="24"/>
      <c r="SBN348" s="24"/>
      <c r="SBO348" s="24"/>
      <c r="SBP348" s="24"/>
      <c r="SBQ348" s="24"/>
      <c r="SBR348" s="24"/>
      <c r="SBS348" s="24"/>
      <c r="SBT348" s="24"/>
      <c r="SBU348" s="24"/>
      <c r="SBV348" s="24"/>
      <c r="SBW348" s="24"/>
      <c r="SBX348" s="24"/>
      <c r="SBY348" s="24"/>
      <c r="SBZ348" s="24"/>
      <c r="SCA348" s="24"/>
      <c r="SCB348" s="24"/>
      <c r="SCC348" s="24"/>
      <c r="SCD348" s="24"/>
      <c r="SCE348" s="24"/>
      <c r="SCF348" s="24"/>
      <c r="SCG348" s="24"/>
      <c r="SCH348" s="24"/>
      <c r="SCI348" s="24"/>
      <c r="SCJ348" s="24"/>
      <c r="SCK348" s="24"/>
      <c r="SCL348" s="24"/>
      <c r="SCM348" s="24"/>
      <c r="SCN348" s="24"/>
      <c r="SCO348" s="24"/>
      <c r="SCP348" s="24"/>
      <c r="SCQ348" s="24"/>
      <c r="SCR348" s="24"/>
      <c r="SCS348" s="24"/>
      <c r="SCT348" s="24"/>
      <c r="SCU348" s="24"/>
      <c r="SCV348" s="24"/>
      <c r="SCW348" s="24"/>
      <c r="SCX348" s="24"/>
      <c r="SCY348" s="24"/>
      <c r="SCZ348" s="24"/>
      <c r="SDA348" s="24"/>
      <c r="SDB348" s="24"/>
      <c r="SDC348" s="24"/>
      <c r="SDD348" s="24"/>
      <c r="SDE348" s="24"/>
      <c r="SDF348" s="24"/>
      <c r="SDG348" s="24"/>
      <c r="SDH348" s="24"/>
      <c r="SDI348" s="24"/>
      <c r="SDJ348" s="24"/>
      <c r="SDK348" s="24"/>
      <c r="SDL348" s="24"/>
      <c r="SDM348" s="24"/>
      <c r="SDN348" s="24"/>
      <c r="SDO348" s="24"/>
      <c r="SDP348" s="24"/>
      <c r="SDQ348" s="24"/>
      <c r="SDR348" s="24"/>
      <c r="SDS348" s="24"/>
      <c r="SDT348" s="24"/>
      <c r="SDU348" s="24"/>
      <c r="SDV348" s="24"/>
      <c r="SDW348" s="24"/>
      <c r="SDX348" s="24"/>
      <c r="SDY348" s="24"/>
      <c r="SDZ348" s="24"/>
      <c r="SEA348" s="24"/>
      <c r="SEB348" s="24"/>
      <c r="SEC348" s="24"/>
      <c r="SED348" s="24"/>
      <c r="SEE348" s="24"/>
      <c r="SEF348" s="24"/>
      <c r="SEG348" s="24"/>
      <c r="SEH348" s="24"/>
      <c r="SEI348" s="24"/>
      <c r="SEJ348" s="24"/>
      <c r="SEK348" s="24"/>
      <c r="SEL348" s="24"/>
      <c r="SEM348" s="24"/>
      <c r="SEN348" s="24"/>
      <c r="SEO348" s="24"/>
      <c r="SEP348" s="24"/>
      <c r="SEQ348" s="24"/>
      <c r="SER348" s="24"/>
      <c r="SES348" s="24"/>
      <c r="SET348" s="24"/>
      <c r="SEU348" s="24"/>
      <c r="SEV348" s="24"/>
      <c r="SEW348" s="24"/>
      <c r="SEX348" s="24"/>
      <c r="SEY348" s="24"/>
      <c r="SEZ348" s="24"/>
      <c r="SFA348" s="24"/>
      <c r="SFB348" s="24"/>
      <c r="SFC348" s="24"/>
      <c r="SFD348" s="24"/>
      <c r="SFE348" s="24"/>
      <c r="SFF348" s="24"/>
      <c r="SFG348" s="24"/>
      <c r="SFH348" s="24"/>
      <c r="SFI348" s="24"/>
      <c r="SFJ348" s="24"/>
      <c r="SFK348" s="24"/>
      <c r="SFL348" s="24"/>
      <c r="SFM348" s="24"/>
      <c r="SFN348" s="24"/>
      <c r="SFO348" s="24"/>
      <c r="SFP348" s="24"/>
      <c r="SFQ348" s="24"/>
      <c r="SFR348" s="24"/>
      <c r="SFS348" s="24"/>
      <c r="SFT348" s="24"/>
      <c r="SFU348" s="24"/>
      <c r="SFV348" s="24"/>
      <c r="SFW348" s="24"/>
      <c r="SFX348" s="24"/>
      <c r="SFY348" s="24"/>
      <c r="SFZ348" s="24"/>
      <c r="SGA348" s="24"/>
      <c r="SGB348" s="24"/>
      <c r="SGC348" s="24"/>
      <c r="SGD348" s="24"/>
      <c r="SGE348" s="24"/>
      <c r="SGF348" s="24"/>
      <c r="SGG348" s="24"/>
      <c r="SGH348" s="24"/>
      <c r="SGI348" s="24"/>
      <c r="SGJ348" s="24"/>
      <c r="SGK348" s="24"/>
      <c r="SGL348" s="24"/>
      <c r="SGM348" s="24"/>
      <c r="SGN348" s="24"/>
      <c r="SGO348" s="24"/>
      <c r="SGP348" s="24"/>
      <c r="SGQ348" s="24"/>
      <c r="SGR348" s="24"/>
      <c r="SGS348" s="24"/>
      <c r="SGT348" s="24"/>
      <c r="SGU348" s="24"/>
      <c r="SGV348" s="24"/>
      <c r="SGW348" s="24"/>
      <c r="SGX348" s="24"/>
      <c r="SGY348" s="24"/>
      <c r="SGZ348" s="24"/>
      <c r="SHA348" s="24"/>
      <c r="SHB348" s="24"/>
      <c r="SHC348" s="24"/>
      <c r="SHD348" s="24"/>
      <c r="SHE348" s="24"/>
      <c r="SHF348" s="24"/>
      <c r="SHG348" s="24"/>
      <c r="SHH348" s="24"/>
      <c r="SHI348" s="24"/>
      <c r="SHJ348" s="24"/>
      <c r="SHK348" s="24"/>
      <c r="SHL348" s="24"/>
      <c r="SHM348" s="24"/>
      <c r="SHN348" s="24"/>
      <c r="SHO348" s="24"/>
      <c r="SHP348" s="24"/>
      <c r="SHQ348" s="24"/>
      <c r="SHR348" s="24"/>
      <c r="SHS348" s="24"/>
      <c r="SHT348" s="24"/>
      <c r="SHU348" s="24"/>
      <c r="SHV348" s="24"/>
      <c r="SHW348" s="24"/>
      <c r="SHX348" s="24"/>
      <c r="SHY348" s="24"/>
      <c r="SHZ348" s="24"/>
      <c r="SIA348" s="24"/>
      <c r="SIB348" s="24"/>
      <c r="SIC348" s="24"/>
      <c r="SID348" s="24"/>
      <c r="SIE348" s="24"/>
      <c r="SIF348" s="24"/>
      <c r="SIG348" s="24"/>
      <c r="SIH348" s="24"/>
      <c r="SII348" s="24"/>
      <c r="SIJ348" s="24"/>
      <c r="SIK348" s="24"/>
      <c r="SIL348" s="24"/>
      <c r="SIM348" s="24"/>
      <c r="SIN348" s="24"/>
      <c r="SIO348" s="24"/>
      <c r="SIP348" s="24"/>
      <c r="SIQ348" s="24"/>
      <c r="SIR348" s="24"/>
      <c r="SIS348" s="24"/>
      <c r="SIT348" s="24"/>
      <c r="SIU348" s="24"/>
      <c r="SIV348" s="24"/>
      <c r="SIW348" s="24"/>
      <c r="SIX348" s="24"/>
      <c r="SIY348" s="24"/>
      <c r="SIZ348" s="24"/>
      <c r="SJA348" s="24"/>
      <c r="SJB348" s="24"/>
      <c r="SJC348" s="24"/>
      <c r="SJD348" s="24"/>
      <c r="SJE348" s="24"/>
      <c r="SJF348" s="24"/>
      <c r="SJG348" s="24"/>
      <c r="SJH348" s="24"/>
      <c r="SJI348" s="24"/>
      <c r="SJJ348" s="24"/>
      <c r="SJK348" s="24"/>
      <c r="SJL348" s="24"/>
      <c r="SJM348" s="24"/>
      <c r="SJN348" s="24"/>
      <c r="SJO348" s="24"/>
      <c r="SJP348" s="24"/>
      <c r="SJQ348" s="24"/>
      <c r="SJR348" s="24"/>
      <c r="SJS348" s="24"/>
      <c r="SJT348" s="24"/>
      <c r="SJU348" s="24"/>
      <c r="SJV348" s="24"/>
      <c r="SJW348" s="24"/>
      <c r="SJX348" s="24"/>
      <c r="SJY348" s="24"/>
      <c r="SJZ348" s="24"/>
      <c r="SKA348" s="24"/>
      <c r="SKB348" s="24"/>
      <c r="SKC348" s="24"/>
      <c r="SKD348" s="24"/>
      <c r="SKE348" s="24"/>
      <c r="SKF348" s="24"/>
      <c r="SKG348" s="24"/>
      <c r="SKH348" s="24"/>
      <c r="SKI348" s="24"/>
      <c r="SKJ348" s="24"/>
      <c r="SKK348" s="24"/>
      <c r="SKL348" s="24"/>
      <c r="SKM348" s="24"/>
      <c r="SKN348" s="24"/>
      <c r="SKO348" s="24"/>
      <c r="SKP348" s="24"/>
      <c r="SKQ348" s="24"/>
      <c r="SKR348" s="24"/>
      <c r="SKS348" s="24"/>
      <c r="SKT348" s="24"/>
      <c r="SKU348" s="24"/>
      <c r="SKV348" s="24"/>
      <c r="SKW348" s="24"/>
      <c r="SKX348" s="24"/>
      <c r="SKY348" s="24"/>
      <c r="SKZ348" s="24"/>
      <c r="SLA348" s="24"/>
      <c r="SLB348" s="24"/>
      <c r="SLC348" s="24"/>
      <c r="SLD348" s="24"/>
      <c r="SLE348" s="24"/>
      <c r="SLF348" s="24"/>
      <c r="SLG348" s="24"/>
      <c r="SLH348" s="24"/>
      <c r="SLI348" s="24"/>
      <c r="SLJ348" s="24"/>
      <c r="SLK348" s="24"/>
      <c r="SLL348" s="24"/>
      <c r="SLM348" s="24"/>
      <c r="SLN348" s="24"/>
      <c r="SLO348" s="24"/>
      <c r="SLP348" s="24"/>
      <c r="SLQ348" s="24"/>
      <c r="SLR348" s="24"/>
      <c r="SLS348" s="24"/>
      <c r="SLT348" s="24"/>
      <c r="SLU348" s="24"/>
      <c r="SLV348" s="24"/>
      <c r="SLW348" s="24"/>
      <c r="SLX348" s="24"/>
      <c r="SLY348" s="24"/>
      <c r="SLZ348" s="24"/>
      <c r="SMA348" s="24"/>
      <c r="SMB348" s="24"/>
      <c r="SMC348" s="24"/>
      <c r="SMD348" s="24"/>
      <c r="SME348" s="24"/>
      <c r="SMF348" s="24"/>
      <c r="SMG348" s="24"/>
      <c r="SMH348" s="24"/>
      <c r="SMI348" s="24"/>
      <c r="SMJ348" s="24"/>
      <c r="SMK348" s="24"/>
      <c r="SML348" s="24"/>
      <c r="SMM348" s="24"/>
      <c r="SMN348" s="24"/>
      <c r="SMO348" s="24"/>
      <c r="SMP348" s="24"/>
      <c r="SMQ348" s="24"/>
      <c r="SMR348" s="24"/>
      <c r="SMS348" s="24"/>
      <c r="SMT348" s="24"/>
      <c r="SMU348" s="24"/>
      <c r="SMV348" s="24"/>
      <c r="SMW348" s="24"/>
      <c r="SMX348" s="24"/>
      <c r="SMY348" s="24"/>
      <c r="SMZ348" s="24"/>
      <c r="SNA348" s="24"/>
      <c r="SNB348" s="24"/>
      <c r="SNC348" s="24"/>
      <c r="SND348" s="24"/>
      <c r="SNE348" s="24"/>
      <c r="SNF348" s="24"/>
      <c r="SNG348" s="24"/>
      <c r="SNH348" s="24"/>
      <c r="SNI348" s="24"/>
      <c r="SNJ348" s="24"/>
      <c r="SNK348" s="24"/>
      <c r="SNL348" s="24"/>
      <c r="SNM348" s="24"/>
      <c r="SNN348" s="24"/>
      <c r="SNO348" s="24"/>
      <c r="SNP348" s="24"/>
      <c r="SNQ348" s="24"/>
      <c r="SNR348" s="24"/>
      <c r="SNS348" s="24"/>
      <c r="SNT348" s="24"/>
      <c r="SNU348" s="24"/>
      <c r="SNV348" s="24"/>
      <c r="SNW348" s="24"/>
      <c r="SNX348" s="24"/>
      <c r="SNY348" s="24"/>
      <c r="SNZ348" s="24"/>
      <c r="SOA348" s="24"/>
      <c r="SOB348" s="24"/>
      <c r="SOC348" s="24"/>
      <c r="SOD348" s="24"/>
      <c r="SOE348" s="24"/>
      <c r="SOF348" s="24"/>
      <c r="SOG348" s="24"/>
      <c r="SOH348" s="24"/>
      <c r="SOI348" s="24"/>
      <c r="SOJ348" s="24"/>
      <c r="SOK348" s="24"/>
      <c r="SOL348" s="24"/>
      <c r="SOM348" s="24"/>
      <c r="SON348" s="24"/>
      <c r="SOO348" s="24"/>
      <c r="SOP348" s="24"/>
      <c r="SOQ348" s="24"/>
      <c r="SOR348" s="24"/>
      <c r="SOS348" s="24"/>
      <c r="SOT348" s="24"/>
      <c r="SOU348" s="24"/>
      <c r="SOV348" s="24"/>
      <c r="SOW348" s="24"/>
      <c r="SOX348" s="24"/>
      <c r="SOY348" s="24"/>
      <c r="SOZ348" s="24"/>
      <c r="SPA348" s="24"/>
      <c r="SPB348" s="24"/>
      <c r="SPC348" s="24"/>
      <c r="SPD348" s="24"/>
      <c r="SPE348" s="24"/>
      <c r="SPF348" s="24"/>
      <c r="SPG348" s="24"/>
      <c r="SPH348" s="24"/>
      <c r="SPI348" s="24"/>
      <c r="SPJ348" s="24"/>
      <c r="SPK348" s="24"/>
      <c r="SPL348" s="24"/>
      <c r="SPM348" s="24"/>
      <c r="SPN348" s="24"/>
      <c r="SPO348" s="24"/>
      <c r="SPP348" s="24"/>
      <c r="SPQ348" s="24"/>
      <c r="SPR348" s="24"/>
      <c r="SPS348" s="24"/>
      <c r="SPT348" s="24"/>
      <c r="SPU348" s="24"/>
      <c r="SPV348" s="24"/>
      <c r="SPW348" s="24"/>
      <c r="SPX348" s="24"/>
      <c r="SPY348" s="24"/>
      <c r="SPZ348" s="24"/>
      <c r="SQA348" s="24"/>
      <c r="SQB348" s="24"/>
      <c r="SQC348" s="24"/>
      <c r="SQD348" s="24"/>
      <c r="SQE348" s="24"/>
      <c r="SQF348" s="24"/>
      <c r="SQG348" s="24"/>
      <c r="SQH348" s="24"/>
      <c r="SQI348" s="24"/>
      <c r="SQJ348" s="24"/>
      <c r="SQK348" s="24"/>
      <c r="SQL348" s="24"/>
      <c r="SQM348" s="24"/>
      <c r="SQN348" s="24"/>
      <c r="SQO348" s="24"/>
      <c r="SQP348" s="24"/>
      <c r="SQQ348" s="24"/>
      <c r="SQR348" s="24"/>
      <c r="SQS348" s="24"/>
      <c r="SQT348" s="24"/>
      <c r="SQU348" s="24"/>
      <c r="SQV348" s="24"/>
      <c r="SQW348" s="24"/>
      <c r="SQX348" s="24"/>
      <c r="SQY348" s="24"/>
      <c r="SQZ348" s="24"/>
      <c r="SRA348" s="24"/>
      <c r="SRB348" s="24"/>
      <c r="SRC348" s="24"/>
      <c r="SRD348" s="24"/>
      <c r="SRE348" s="24"/>
      <c r="SRF348" s="24"/>
      <c r="SRG348" s="24"/>
      <c r="SRH348" s="24"/>
      <c r="SRI348" s="24"/>
      <c r="SRJ348" s="24"/>
      <c r="SRK348" s="24"/>
      <c r="SRL348" s="24"/>
      <c r="SRM348" s="24"/>
      <c r="SRN348" s="24"/>
      <c r="SRO348" s="24"/>
      <c r="SRP348" s="24"/>
      <c r="SRQ348" s="24"/>
      <c r="SRR348" s="24"/>
      <c r="SRS348" s="24"/>
      <c r="SRT348" s="24"/>
      <c r="SRU348" s="24"/>
      <c r="SRV348" s="24"/>
      <c r="SRW348" s="24"/>
      <c r="SRX348" s="24"/>
      <c r="SRY348" s="24"/>
      <c r="SRZ348" s="24"/>
      <c r="SSA348" s="24"/>
      <c r="SSB348" s="24"/>
      <c r="SSC348" s="24"/>
      <c r="SSD348" s="24"/>
      <c r="SSE348" s="24"/>
      <c r="SSF348" s="24"/>
      <c r="SSG348" s="24"/>
      <c r="SSH348" s="24"/>
      <c r="SSI348" s="24"/>
      <c r="SSJ348" s="24"/>
      <c r="SSK348" s="24"/>
      <c r="SSL348" s="24"/>
      <c r="SSM348" s="24"/>
      <c r="SSN348" s="24"/>
      <c r="SSO348" s="24"/>
      <c r="SSP348" s="24"/>
      <c r="SSQ348" s="24"/>
      <c r="SSR348" s="24"/>
      <c r="SSS348" s="24"/>
      <c r="SST348" s="24"/>
      <c r="SSU348" s="24"/>
      <c r="SSV348" s="24"/>
      <c r="SSW348" s="24"/>
      <c r="SSX348" s="24"/>
      <c r="SSY348" s="24"/>
      <c r="SSZ348" s="24"/>
      <c r="STA348" s="24"/>
      <c r="STB348" s="24"/>
      <c r="STC348" s="24"/>
      <c r="STD348" s="24"/>
      <c r="STE348" s="24"/>
      <c r="STF348" s="24"/>
      <c r="STG348" s="24"/>
      <c r="STH348" s="24"/>
      <c r="STI348" s="24"/>
      <c r="STJ348" s="24"/>
      <c r="STK348" s="24"/>
      <c r="STL348" s="24"/>
      <c r="STM348" s="24"/>
      <c r="STN348" s="24"/>
      <c r="STO348" s="24"/>
      <c r="STP348" s="24"/>
      <c r="STQ348" s="24"/>
      <c r="STR348" s="24"/>
      <c r="STS348" s="24"/>
      <c r="STT348" s="24"/>
      <c r="STU348" s="24"/>
      <c r="STV348" s="24"/>
      <c r="STW348" s="24"/>
      <c r="STX348" s="24"/>
      <c r="STY348" s="24"/>
      <c r="STZ348" s="24"/>
      <c r="SUA348" s="24"/>
      <c r="SUB348" s="24"/>
      <c r="SUC348" s="24"/>
      <c r="SUD348" s="24"/>
      <c r="SUE348" s="24"/>
      <c r="SUF348" s="24"/>
      <c r="SUG348" s="24"/>
      <c r="SUH348" s="24"/>
      <c r="SUI348" s="24"/>
      <c r="SUJ348" s="24"/>
      <c r="SUK348" s="24"/>
      <c r="SUL348" s="24"/>
      <c r="SUM348" s="24"/>
      <c r="SUN348" s="24"/>
      <c r="SUO348" s="24"/>
      <c r="SUP348" s="24"/>
      <c r="SUQ348" s="24"/>
      <c r="SUR348" s="24"/>
      <c r="SUS348" s="24"/>
      <c r="SUT348" s="24"/>
      <c r="SUU348" s="24"/>
      <c r="SUV348" s="24"/>
      <c r="SUW348" s="24"/>
      <c r="SUX348" s="24"/>
      <c r="SUY348" s="24"/>
      <c r="SUZ348" s="24"/>
      <c r="SVA348" s="24"/>
      <c r="SVB348" s="24"/>
      <c r="SVC348" s="24"/>
      <c r="SVD348" s="24"/>
      <c r="SVE348" s="24"/>
      <c r="SVF348" s="24"/>
      <c r="SVG348" s="24"/>
      <c r="SVH348" s="24"/>
      <c r="SVI348" s="24"/>
      <c r="SVJ348" s="24"/>
      <c r="SVK348" s="24"/>
      <c r="SVL348" s="24"/>
      <c r="SVM348" s="24"/>
      <c r="SVN348" s="24"/>
      <c r="SVO348" s="24"/>
      <c r="SVP348" s="24"/>
      <c r="SVQ348" s="24"/>
      <c r="SVR348" s="24"/>
      <c r="SVS348" s="24"/>
      <c r="SVT348" s="24"/>
      <c r="SVU348" s="24"/>
      <c r="SVV348" s="24"/>
      <c r="SVW348" s="24"/>
      <c r="SVX348" s="24"/>
      <c r="SVY348" s="24"/>
      <c r="SVZ348" s="24"/>
      <c r="SWA348" s="24"/>
      <c r="SWB348" s="24"/>
      <c r="SWC348" s="24"/>
      <c r="SWD348" s="24"/>
      <c r="SWE348" s="24"/>
      <c r="SWF348" s="24"/>
      <c r="SWG348" s="24"/>
      <c r="SWH348" s="24"/>
      <c r="SWI348" s="24"/>
      <c r="SWJ348" s="24"/>
      <c r="SWK348" s="24"/>
      <c r="SWL348" s="24"/>
      <c r="SWM348" s="24"/>
      <c r="SWN348" s="24"/>
      <c r="SWO348" s="24"/>
      <c r="SWP348" s="24"/>
      <c r="SWQ348" s="24"/>
      <c r="SWR348" s="24"/>
      <c r="SWS348" s="24"/>
      <c r="SWT348" s="24"/>
      <c r="SWU348" s="24"/>
      <c r="SWV348" s="24"/>
      <c r="SWW348" s="24"/>
      <c r="SWX348" s="24"/>
      <c r="SWY348" s="24"/>
      <c r="SWZ348" s="24"/>
      <c r="SXA348" s="24"/>
      <c r="SXB348" s="24"/>
      <c r="SXC348" s="24"/>
      <c r="SXD348" s="24"/>
      <c r="SXE348" s="24"/>
      <c r="SXF348" s="24"/>
      <c r="SXG348" s="24"/>
      <c r="SXH348" s="24"/>
      <c r="SXI348" s="24"/>
      <c r="SXJ348" s="24"/>
      <c r="SXK348" s="24"/>
      <c r="SXL348" s="24"/>
      <c r="SXM348" s="24"/>
      <c r="SXN348" s="24"/>
      <c r="SXO348" s="24"/>
      <c r="SXP348" s="24"/>
      <c r="SXQ348" s="24"/>
      <c r="SXR348" s="24"/>
      <c r="SXS348" s="24"/>
      <c r="SXT348" s="24"/>
      <c r="SXU348" s="24"/>
      <c r="SXV348" s="24"/>
      <c r="SXW348" s="24"/>
      <c r="SXX348" s="24"/>
      <c r="SXY348" s="24"/>
      <c r="SXZ348" s="24"/>
      <c r="SYA348" s="24"/>
      <c r="SYB348" s="24"/>
      <c r="SYC348" s="24"/>
      <c r="SYD348" s="24"/>
      <c r="SYE348" s="24"/>
      <c r="SYF348" s="24"/>
      <c r="SYG348" s="24"/>
      <c r="SYH348" s="24"/>
      <c r="SYI348" s="24"/>
      <c r="SYJ348" s="24"/>
      <c r="SYK348" s="24"/>
      <c r="SYL348" s="24"/>
      <c r="SYM348" s="24"/>
      <c r="SYN348" s="24"/>
      <c r="SYO348" s="24"/>
      <c r="SYP348" s="24"/>
      <c r="SYQ348" s="24"/>
      <c r="SYR348" s="24"/>
      <c r="SYS348" s="24"/>
      <c r="SYT348" s="24"/>
      <c r="SYU348" s="24"/>
      <c r="SYV348" s="24"/>
      <c r="SYW348" s="24"/>
      <c r="SYX348" s="24"/>
      <c r="SYY348" s="24"/>
      <c r="SYZ348" s="24"/>
      <c r="SZA348" s="24"/>
      <c r="SZB348" s="24"/>
      <c r="SZC348" s="24"/>
      <c r="SZD348" s="24"/>
      <c r="SZE348" s="24"/>
      <c r="SZF348" s="24"/>
      <c r="SZG348" s="24"/>
      <c r="SZH348" s="24"/>
      <c r="SZI348" s="24"/>
      <c r="SZJ348" s="24"/>
      <c r="SZK348" s="24"/>
      <c r="SZL348" s="24"/>
      <c r="SZM348" s="24"/>
      <c r="SZN348" s="24"/>
      <c r="SZO348" s="24"/>
      <c r="SZP348" s="24"/>
      <c r="SZQ348" s="24"/>
      <c r="SZR348" s="24"/>
      <c r="SZS348" s="24"/>
      <c r="SZT348" s="24"/>
      <c r="SZU348" s="24"/>
      <c r="SZV348" s="24"/>
      <c r="SZW348" s="24"/>
      <c r="SZX348" s="24"/>
      <c r="SZY348" s="24"/>
      <c r="SZZ348" s="24"/>
      <c r="TAA348" s="24"/>
      <c r="TAB348" s="24"/>
      <c r="TAC348" s="24"/>
      <c r="TAD348" s="24"/>
      <c r="TAE348" s="24"/>
      <c r="TAF348" s="24"/>
      <c r="TAG348" s="24"/>
      <c r="TAH348" s="24"/>
      <c r="TAI348" s="24"/>
      <c r="TAJ348" s="24"/>
      <c r="TAK348" s="24"/>
      <c r="TAL348" s="24"/>
      <c r="TAM348" s="24"/>
      <c r="TAN348" s="24"/>
      <c r="TAO348" s="24"/>
      <c r="TAP348" s="24"/>
      <c r="TAQ348" s="24"/>
      <c r="TAR348" s="24"/>
      <c r="TAS348" s="24"/>
      <c r="TAT348" s="24"/>
      <c r="TAU348" s="24"/>
      <c r="TAV348" s="24"/>
      <c r="TAW348" s="24"/>
      <c r="TAX348" s="24"/>
      <c r="TAY348" s="24"/>
      <c r="TAZ348" s="24"/>
      <c r="TBA348" s="24"/>
      <c r="TBB348" s="24"/>
      <c r="TBC348" s="24"/>
      <c r="TBD348" s="24"/>
      <c r="TBE348" s="24"/>
      <c r="TBF348" s="24"/>
      <c r="TBG348" s="24"/>
      <c r="TBH348" s="24"/>
      <c r="TBI348" s="24"/>
      <c r="TBJ348" s="24"/>
      <c r="TBK348" s="24"/>
      <c r="TBL348" s="24"/>
      <c r="TBM348" s="24"/>
      <c r="TBN348" s="24"/>
      <c r="TBO348" s="24"/>
      <c r="TBP348" s="24"/>
      <c r="TBQ348" s="24"/>
      <c r="TBR348" s="24"/>
      <c r="TBS348" s="24"/>
      <c r="TBT348" s="24"/>
      <c r="TBU348" s="24"/>
      <c r="TBV348" s="24"/>
      <c r="TBW348" s="24"/>
      <c r="TBX348" s="24"/>
      <c r="TBY348" s="24"/>
      <c r="TBZ348" s="24"/>
      <c r="TCA348" s="24"/>
      <c r="TCB348" s="24"/>
      <c r="TCC348" s="24"/>
      <c r="TCD348" s="24"/>
      <c r="TCE348" s="24"/>
      <c r="TCF348" s="24"/>
      <c r="TCG348" s="24"/>
      <c r="TCH348" s="24"/>
      <c r="TCI348" s="24"/>
      <c r="TCJ348" s="24"/>
      <c r="TCK348" s="24"/>
      <c r="TCL348" s="24"/>
      <c r="TCM348" s="24"/>
      <c r="TCN348" s="24"/>
      <c r="TCO348" s="24"/>
      <c r="TCP348" s="24"/>
      <c r="TCQ348" s="24"/>
      <c r="TCR348" s="24"/>
      <c r="TCS348" s="24"/>
      <c r="TCT348" s="24"/>
      <c r="TCU348" s="24"/>
      <c r="TCV348" s="24"/>
      <c r="TCW348" s="24"/>
      <c r="TCX348" s="24"/>
      <c r="TCY348" s="24"/>
      <c r="TCZ348" s="24"/>
      <c r="TDA348" s="24"/>
      <c r="TDB348" s="24"/>
      <c r="TDC348" s="24"/>
      <c r="TDD348" s="24"/>
      <c r="TDE348" s="24"/>
      <c r="TDF348" s="24"/>
      <c r="TDG348" s="24"/>
      <c r="TDH348" s="24"/>
      <c r="TDI348" s="24"/>
      <c r="TDJ348" s="24"/>
      <c r="TDK348" s="24"/>
      <c r="TDL348" s="24"/>
      <c r="TDM348" s="24"/>
      <c r="TDN348" s="24"/>
      <c r="TDO348" s="24"/>
      <c r="TDP348" s="24"/>
      <c r="TDQ348" s="24"/>
      <c r="TDR348" s="24"/>
      <c r="TDS348" s="24"/>
      <c r="TDT348" s="24"/>
      <c r="TDU348" s="24"/>
      <c r="TDV348" s="24"/>
      <c r="TDW348" s="24"/>
      <c r="TDX348" s="24"/>
      <c r="TDY348" s="24"/>
      <c r="TDZ348" s="24"/>
      <c r="TEA348" s="24"/>
      <c r="TEB348" s="24"/>
      <c r="TEC348" s="24"/>
      <c r="TED348" s="24"/>
      <c r="TEE348" s="24"/>
      <c r="TEF348" s="24"/>
      <c r="TEG348" s="24"/>
      <c r="TEH348" s="24"/>
      <c r="TEI348" s="24"/>
      <c r="TEJ348" s="24"/>
      <c r="TEK348" s="24"/>
      <c r="TEL348" s="24"/>
      <c r="TEM348" s="24"/>
      <c r="TEN348" s="24"/>
      <c r="TEO348" s="24"/>
      <c r="TEP348" s="24"/>
      <c r="TEQ348" s="24"/>
      <c r="TER348" s="24"/>
      <c r="TES348" s="24"/>
      <c r="TET348" s="24"/>
      <c r="TEU348" s="24"/>
      <c r="TEV348" s="24"/>
      <c r="TEW348" s="24"/>
      <c r="TEX348" s="24"/>
      <c r="TEY348" s="24"/>
      <c r="TEZ348" s="24"/>
      <c r="TFA348" s="24"/>
      <c r="TFB348" s="24"/>
      <c r="TFC348" s="24"/>
      <c r="TFD348" s="24"/>
      <c r="TFE348" s="24"/>
      <c r="TFF348" s="24"/>
      <c r="TFG348" s="24"/>
      <c r="TFH348" s="24"/>
      <c r="TFI348" s="24"/>
      <c r="TFJ348" s="24"/>
      <c r="TFK348" s="24"/>
      <c r="TFL348" s="24"/>
      <c r="TFM348" s="24"/>
      <c r="TFN348" s="24"/>
      <c r="TFO348" s="24"/>
      <c r="TFP348" s="24"/>
      <c r="TFQ348" s="24"/>
      <c r="TFR348" s="24"/>
      <c r="TFS348" s="24"/>
      <c r="TFT348" s="24"/>
      <c r="TFU348" s="24"/>
      <c r="TFV348" s="24"/>
      <c r="TFW348" s="24"/>
      <c r="TFX348" s="24"/>
      <c r="TFY348" s="24"/>
      <c r="TFZ348" s="24"/>
      <c r="TGA348" s="24"/>
      <c r="TGB348" s="24"/>
      <c r="TGC348" s="24"/>
      <c r="TGD348" s="24"/>
      <c r="TGE348" s="24"/>
      <c r="TGF348" s="24"/>
      <c r="TGG348" s="24"/>
      <c r="TGH348" s="24"/>
      <c r="TGI348" s="24"/>
      <c r="TGJ348" s="24"/>
      <c r="TGK348" s="24"/>
      <c r="TGL348" s="24"/>
      <c r="TGM348" s="24"/>
      <c r="TGN348" s="24"/>
      <c r="TGO348" s="24"/>
      <c r="TGP348" s="24"/>
      <c r="TGQ348" s="24"/>
      <c r="TGR348" s="24"/>
      <c r="TGS348" s="24"/>
      <c r="TGT348" s="24"/>
      <c r="TGU348" s="24"/>
      <c r="TGV348" s="24"/>
      <c r="TGW348" s="24"/>
      <c r="TGX348" s="24"/>
      <c r="TGY348" s="24"/>
      <c r="TGZ348" s="24"/>
      <c r="THA348" s="24"/>
      <c r="THB348" s="24"/>
      <c r="THC348" s="24"/>
      <c r="THD348" s="24"/>
      <c r="THE348" s="24"/>
      <c r="THF348" s="24"/>
      <c r="THG348" s="24"/>
      <c r="THH348" s="24"/>
      <c r="THI348" s="24"/>
      <c r="THJ348" s="24"/>
      <c r="THK348" s="24"/>
      <c r="THL348" s="24"/>
      <c r="THM348" s="24"/>
      <c r="THN348" s="24"/>
      <c r="THO348" s="24"/>
      <c r="THP348" s="24"/>
      <c r="THQ348" s="24"/>
      <c r="THR348" s="24"/>
      <c r="THS348" s="24"/>
      <c r="THT348" s="24"/>
      <c r="THU348" s="24"/>
      <c r="THV348" s="24"/>
      <c r="THW348" s="24"/>
      <c r="THX348" s="24"/>
      <c r="THY348" s="24"/>
      <c r="THZ348" s="24"/>
      <c r="TIA348" s="24"/>
      <c r="TIB348" s="24"/>
      <c r="TIC348" s="24"/>
      <c r="TID348" s="24"/>
      <c r="TIE348" s="24"/>
      <c r="TIF348" s="24"/>
      <c r="TIG348" s="24"/>
      <c r="TIH348" s="24"/>
      <c r="TII348" s="24"/>
      <c r="TIJ348" s="24"/>
      <c r="TIK348" s="24"/>
      <c r="TIL348" s="24"/>
      <c r="TIM348" s="24"/>
      <c r="TIN348" s="24"/>
      <c r="TIO348" s="24"/>
      <c r="TIP348" s="24"/>
      <c r="TIQ348" s="24"/>
      <c r="TIR348" s="24"/>
      <c r="TIS348" s="24"/>
      <c r="TIT348" s="24"/>
      <c r="TIU348" s="24"/>
      <c r="TIV348" s="24"/>
      <c r="TIW348" s="24"/>
      <c r="TIX348" s="24"/>
      <c r="TIY348" s="24"/>
      <c r="TIZ348" s="24"/>
      <c r="TJA348" s="24"/>
      <c r="TJB348" s="24"/>
      <c r="TJC348" s="24"/>
      <c r="TJD348" s="24"/>
      <c r="TJE348" s="24"/>
      <c r="TJF348" s="24"/>
      <c r="TJG348" s="24"/>
      <c r="TJH348" s="24"/>
      <c r="TJI348" s="24"/>
      <c r="TJJ348" s="24"/>
      <c r="TJK348" s="24"/>
      <c r="TJL348" s="24"/>
      <c r="TJM348" s="24"/>
      <c r="TJN348" s="24"/>
      <c r="TJO348" s="24"/>
      <c r="TJP348" s="24"/>
      <c r="TJQ348" s="24"/>
      <c r="TJR348" s="24"/>
      <c r="TJS348" s="24"/>
      <c r="TJT348" s="24"/>
      <c r="TJU348" s="24"/>
      <c r="TJV348" s="24"/>
      <c r="TJW348" s="24"/>
      <c r="TJX348" s="24"/>
      <c r="TJY348" s="24"/>
      <c r="TJZ348" s="24"/>
      <c r="TKA348" s="24"/>
      <c r="TKB348" s="24"/>
      <c r="TKC348" s="24"/>
      <c r="TKD348" s="24"/>
      <c r="TKE348" s="24"/>
      <c r="TKF348" s="24"/>
      <c r="TKG348" s="24"/>
      <c r="TKH348" s="24"/>
      <c r="TKI348" s="24"/>
      <c r="TKJ348" s="24"/>
      <c r="TKK348" s="24"/>
      <c r="TKL348" s="24"/>
      <c r="TKM348" s="24"/>
      <c r="TKN348" s="24"/>
      <c r="TKO348" s="24"/>
      <c r="TKP348" s="24"/>
      <c r="TKQ348" s="24"/>
      <c r="TKR348" s="24"/>
      <c r="TKS348" s="24"/>
      <c r="TKT348" s="24"/>
      <c r="TKU348" s="24"/>
      <c r="TKV348" s="24"/>
      <c r="TKW348" s="24"/>
      <c r="TKX348" s="24"/>
      <c r="TKY348" s="24"/>
      <c r="TKZ348" s="24"/>
      <c r="TLA348" s="24"/>
      <c r="TLB348" s="24"/>
      <c r="TLC348" s="24"/>
      <c r="TLD348" s="24"/>
      <c r="TLE348" s="24"/>
      <c r="TLF348" s="24"/>
      <c r="TLG348" s="24"/>
      <c r="TLH348" s="24"/>
      <c r="TLI348" s="24"/>
      <c r="TLJ348" s="24"/>
      <c r="TLK348" s="24"/>
      <c r="TLL348" s="24"/>
      <c r="TLM348" s="24"/>
      <c r="TLN348" s="24"/>
      <c r="TLO348" s="24"/>
      <c r="TLP348" s="24"/>
      <c r="TLQ348" s="24"/>
      <c r="TLR348" s="24"/>
      <c r="TLS348" s="24"/>
      <c r="TLT348" s="24"/>
      <c r="TLU348" s="24"/>
      <c r="TLV348" s="24"/>
      <c r="TLW348" s="24"/>
      <c r="TLX348" s="24"/>
      <c r="TLY348" s="24"/>
      <c r="TLZ348" s="24"/>
      <c r="TMA348" s="24"/>
      <c r="TMB348" s="24"/>
      <c r="TMC348" s="24"/>
      <c r="TMD348" s="24"/>
      <c r="TME348" s="24"/>
      <c r="TMF348" s="24"/>
      <c r="TMG348" s="24"/>
      <c r="TMH348" s="24"/>
      <c r="TMI348" s="24"/>
      <c r="TMJ348" s="24"/>
      <c r="TMK348" s="24"/>
      <c r="TML348" s="24"/>
      <c r="TMM348" s="24"/>
      <c r="TMN348" s="24"/>
      <c r="TMO348" s="24"/>
      <c r="TMP348" s="24"/>
      <c r="TMQ348" s="24"/>
      <c r="TMR348" s="24"/>
      <c r="TMS348" s="24"/>
      <c r="TMT348" s="24"/>
      <c r="TMU348" s="24"/>
      <c r="TMV348" s="24"/>
      <c r="TMW348" s="24"/>
      <c r="TMX348" s="24"/>
      <c r="TMY348" s="24"/>
      <c r="TMZ348" s="24"/>
      <c r="TNA348" s="24"/>
      <c r="TNB348" s="24"/>
      <c r="TNC348" s="24"/>
      <c r="TND348" s="24"/>
      <c r="TNE348" s="24"/>
      <c r="TNF348" s="24"/>
      <c r="TNG348" s="24"/>
      <c r="TNH348" s="24"/>
      <c r="TNI348" s="24"/>
      <c r="TNJ348" s="24"/>
      <c r="TNK348" s="24"/>
      <c r="TNL348" s="24"/>
      <c r="TNM348" s="24"/>
      <c r="TNN348" s="24"/>
      <c r="TNO348" s="24"/>
      <c r="TNP348" s="24"/>
      <c r="TNQ348" s="24"/>
      <c r="TNR348" s="24"/>
      <c r="TNS348" s="24"/>
      <c r="TNT348" s="24"/>
      <c r="TNU348" s="24"/>
      <c r="TNV348" s="24"/>
      <c r="TNW348" s="24"/>
      <c r="TNX348" s="24"/>
      <c r="TNY348" s="24"/>
      <c r="TNZ348" s="24"/>
      <c r="TOA348" s="24"/>
      <c r="TOB348" s="24"/>
      <c r="TOC348" s="24"/>
      <c r="TOD348" s="24"/>
      <c r="TOE348" s="24"/>
      <c r="TOF348" s="24"/>
      <c r="TOG348" s="24"/>
      <c r="TOH348" s="24"/>
      <c r="TOI348" s="24"/>
      <c r="TOJ348" s="24"/>
      <c r="TOK348" s="24"/>
      <c r="TOL348" s="24"/>
      <c r="TOM348" s="24"/>
      <c r="TON348" s="24"/>
      <c r="TOO348" s="24"/>
      <c r="TOP348" s="24"/>
      <c r="TOQ348" s="24"/>
      <c r="TOR348" s="24"/>
      <c r="TOS348" s="24"/>
      <c r="TOT348" s="24"/>
      <c r="TOU348" s="24"/>
      <c r="TOV348" s="24"/>
      <c r="TOW348" s="24"/>
      <c r="TOX348" s="24"/>
      <c r="TOY348" s="24"/>
      <c r="TOZ348" s="24"/>
      <c r="TPA348" s="24"/>
      <c r="TPB348" s="24"/>
      <c r="TPC348" s="24"/>
      <c r="TPD348" s="24"/>
      <c r="TPE348" s="24"/>
      <c r="TPF348" s="24"/>
      <c r="TPG348" s="24"/>
      <c r="TPH348" s="24"/>
      <c r="TPI348" s="24"/>
      <c r="TPJ348" s="24"/>
      <c r="TPK348" s="24"/>
      <c r="TPL348" s="24"/>
      <c r="TPM348" s="24"/>
      <c r="TPN348" s="24"/>
      <c r="TPO348" s="24"/>
      <c r="TPP348" s="24"/>
      <c r="TPQ348" s="24"/>
      <c r="TPR348" s="24"/>
      <c r="TPS348" s="24"/>
      <c r="TPT348" s="24"/>
      <c r="TPU348" s="24"/>
      <c r="TPV348" s="24"/>
      <c r="TPW348" s="24"/>
      <c r="TPX348" s="24"/>
      <c r="TPY348" s="24"/>
      <c r="TPZ348" s="24"/>
      <c r="TQA348" s="24"/>
      <c r="TQB348" s="24"/>
      <c r="TQC348" s="24"/>
      <c r="TQD348" s="24"/>
      <c r="TQE348" s="24"/>
      <c r="TQF348" s="24"/>
      <c r="TQG348" s="24"/>
      <c r="TQH348" s="24"/>
      <c r="TQI348" s="24"/>
      <c r="TQJ348" s="24"/>
      <c r="TQK348" s="24"/>
      <c r="TQL348" s="24"/>
      <c r="TQM348" s="24"/>
      <c r="TQN348" s="24"/>
      <c r="TQO348" s="24"/>
      <c r="TQP348" s="24"/>
      <c r="TQQ348" s="24"/>
      <c r="TQR348" s="24"/>
      <c r="TQS348" s="24"/>
      <c r="TQT348" s="24"/>
      <c r="TQU348" s="24"/>
      <c r="TQV348" s="24"/>
      <c r="TQW348" s="24"/>
      <c r="TQX348" s="24"/>
      <c r="TQY348" s="24"/>
      <c r="TQZ348" s="24"/>
      <c r="TRA348" s="24"/>
      <c r="TRB348" s="24"/>
      <c r="TRC348" s="24"/>
      <c r="TRD348" s="24"/>
      <c r="TRE348" s="24"/>
      <c r="TRF348" s="24"/>
      <c r="TRG348" s="24"/>
      <c r="TRH348" s="24"/>
      <c r="TRI348" s="24"/>
      <c r="TRJ348" s="24"/>
      <c r="TRK348" s="24"/>
      <c r="TRL348" s="24"/>
      <c r="TRM348" s="24"/>
      <c r="TRN348" s="24"/>
      <c r="TRO348" s="24"/>
      <c r="TRP348" s="24"/>
      <c r="TRQ348" s="24"/>
      <c r="TRR348" s="24"/>
      <c r="TRS348" s="24"/>
      <c r="TRT348" s="24"/>
      <c r="TRU348" s="24"/>
      <c r="TRV348" s="24"/>
      <c r="TRW348" s="24"/>
      <c r="TRX348" s="24"/>
      <c r="TRY348" s="24"/>
      <c r="TRZ348" s="24"/>
      <c r="TSA348" s="24"/>
      <c r="TSB348" s="24"/>
      <c r="TSC348" s="24"/>
      <c r="TSD348" s="24"/>
      <c r="TSE348" s="24"/>
      <c r="TSF348" s="24"/>
      <c r="TSG348" s="24"/>
      <c r="TSH348" s="24"/>
      <c r="TSI348" s="24"/>
      <c r="TSJ348" s="24"/>
      <c r="TSK348" s="24"/>
      <c r="TSL348" s="24"/>
      <c r="TSM348" s="24"/>
      <c r="TSN348" s="24"/>
      <c r="TSO348" s="24"/>
      <c r="TSP348" s="24"/>
      <c r="TSQ348" s="24"/>
      <c r="TSR348" s="24"/>
      <c r="TSS348" s="24"/>
      <c r="TST348" s="24"/>
      <c r="TSU348" s="24"/>
      <c r="TSV348" s="24"/>
      <c r="TSW348" s="24"/>
      <c r="TSX348" s="24"/>
      <c r="TSY348" s="24"/>
      <c r="TSZ348" s="24"/>
      <c r="TTA348" s="24"/>
      <c r="TTB348" s="24"/>
      <c r="TTC348" s="24"/>
      <c r="TTD348" s="24"/>
      <c r="TTE348" s="24"/>
      <c r="TTF348" s="24"/>
      <c r="TTG348" s="24"/>
      <c r="TTH348" s="24"/>
      <c r="TTI348" s="24"/>
      <c r="TTJ348" s="24"/>
      <c r="TTK348" s="24"/>
      <c r="TTL348" s="24"/>
      <c r="TTM348" s="24"/>
      <c r="TTN348" s="24"/>
      <c r="TTO348" s="24"/>
      <c r="TTP348" s="24"/>
      <c r="TTQ348" s="24"/>
      <c r="TTR348" s="24"/>
      <c r="TTS348" s="24"/>
      <c r="TTT348" s="24"/>
      <c r="TTU348" s="24"/>
      <c r="TTV348" s="24"/>
      <c r="TTW348" s="24"/>
      <c r="TTX348" s="24"/>
      <c r="TTY348" s="24"/>
      <c r="TTZ348" s="24"/>
      <c r="TUA348" s="24"/>
      <c r="TUB348" s="24"/>
      <c r="TUC348" s="24"/>
      <c r="TUD348" s="24"/>
      <c r="TUE348" s="24"/>
      <c r="TUF348" s="24"/>
      <c r="TUG348" s="24"/>
      <c r="TUH348" s="24"/>
      <c r="TUI348" s="24"/>
      <c r="TUJ348" s="24"/>
      <c r="TUK348" s="24"/>
      <c r="TUL348" s="24"/>
      <c r="TUM348" s="24"/>
      <c r="TUN348" s="24"/>
      <c r="TUO348" s="24"/>
      <c r="TUP348" s="24"/>
      <c r="TUQ348" s="24"/>
      <c r="TUR348" s="24"/>
      <c r="TUS348" s="24"/>
      <c r="TUT348" s="24"/>
      <c r="TUU348" s="24"/>
      <c r="TUV348" s="24"/>
      <c r="TUW348" s="24"/>
      <c r="TUX348" s="24"/>
      <c r="TUY348" s="24"/>
      <c r="TUZ348" s="24"/>
      <c r="TVA348" s="24"/>
      <c r="TVB348" s="24"/>
      <c r="TVC348" s="24"/>
      <c r="TVD348" s="24"/>
      <c r="TVE348" s="24"/>
      <c r="TVF348" s="24"/>
      <c r="TVG348" s="24"/>
      <c r="TVH348" s="24"/>
      <c r="TVI348" s="24"/>
      <c r="TVJ348" s="24"/>
      <c r="TVK348" s="24"/>
      <c r="TVL348" s="24"/>
      <c r="TVM348" s="24"/>
      <c r="TVN348" s="24"/>
      <c r="TVO348" s="24"/>
      <c r="TVP348" s="24"/>
      <c r="TVQ348" s="24"/>
      <c r="TVR348" s="24"/>
      <c r="TVS348" s="24"/>
      <c r="TVT348" s="24"/>
      <c r="TVU348" s="24"/>
      <c r="TVV348" s="24"/>
      <c r="TVW348" s="24"/>
      <c r="TVX348" s="24"/>
      <c r="TVY348" s="24"/>
      <c r="TVZ348" s="24"/>
      <c r="TWA348" s="24"/>
      <c r="TWB348" s="24"/>
      <c r="TWC348" s="24"/>
      <c r="TWD348" s="24"/>
      <c r="TWE348" s="24"/>
      <c r="TWF348" s="24"/>
      <c r="TWG348" s="24"/>
      <c r="TWH348" s="24"/>
      <c r="TWI348" s="24"/>
      <c r="TWJ348" s="24"/>
      <c r="TWK348" s="24"/>
      <c r="TWL348" s="24"/>
      <c r="TWM348" s="24"/>
      <c r="TWN348" s="24"/>
      <c r="TWO348" s="24"/>
      <c r="TWP348" s="24"/>
      <c r="TWQ348" s="24"/>
      <c r="TWR348" s="24"/>
      <c r="TWS348" s="24"/>
      <c r="TWT348" s="24"/>
      <c r="TWU348" s="24"/>
      <c r="TWV348" s="24"/>
      <c r="TWW348" s="24"/>
      <c r="TWX348" s="24"/>
      <c r="TWY348" s="24"/>
      <c r="TWZ348" s="24"/>
      <c r="TXA348" s="24"/>
      <c r="TXB348" s="24"/>
      <c r="TXC348" s="24"/>
      <c r="TXD348" s="24"/>
      <c r="TXE348" s="24"/>
      <c r="TXF348" s="24"/>
      <c r="TXG348" s="24"/>
      <c r="TXH348" s="24"/>
      <c r="TXI348" s="24"/>
      <c r="TXJ348" s="24"/>
      <c r="TXK348" s="24"/>
      <c r="TXL348" s="24"/>
      <c r="TXM348" s="24"/>
      <c r="TXN348" s="24"/>
      <c r="TXO348" s="24"/>
      <c r="TXP348" s="24"/>
      <c r="TXQ348" s="24"/>
      <c r="TXR348" s="24"/>
      <c r="TXS348" s="24"/>
      <c r="TXT348" s="24"/>
      <c r="TXU348" s="24"/>
      <c r="TXV348" s="24"/>
      <c r="TXW348" s="24"/>
      <c r="TXX348" s="24"/>
      <c r="TXY348" s="24"/>
      <c r="TXZ348" s="24"/>
      <c r="TYA348" s="24"/>
      <c r="TYB348" s="24"/>
      <c r="TYC348" s="24"/>
      <c r="TYD348" s="24"/>
      <c r="TYE348" s="24"/>
      <c r="TYF348" s="24"/>
      <c r="TYG348" s="24"/>
      <c r="TYH348" s="24"/>
      <c r="TYI348" s="24"/>
      <c r="TYJ348" s="24"/>
      <c r="TYK348" s="24"/>
      <c r="TYL348" s="24"/>
      <c r="TYM348" s="24"/>
      <c r="TYN348" s="24"/>
      <c r="TYO348" s="24"/>
      <c r="TYP348" s="24"/>
      <c r="TYQ348" s="24"/>
      <c r="TYR348" s="24"/>
      <c r="TYS348" s="24"/>
      <c r="TYT348" s="24"/>
      <c r="TYU348" s="24"/>
      <c r="TYV348" s="24"/>
      <c r="TYW348" s="24"/>
      <c r="TYX348" s="24"/>
      <c r="TYY348" s="24"/>
      <c r="TYZ348" s="24"/>
      <c r="TZA348" s="24"/>
      <c r="TZB348" s="24"/>
      <c r="TZC348" s="24"/>
      <c r="TZD348" s="24"/>
      <c r="TZE348" s="24"/>
      <c r="TZF348" s="24"/>
      <c r="TZG348" s="24"/>
      <c r="TZH348" s="24"/>
      <c r="TZI348" s="24"/>
      <c r="TZJ348" s="24"/>
      <c r="TZK348" s="24"/>
      <c r="TZL348" s="24"/>
      <c r="TZM348" s="24"/>
      <c r="TZN348" s="24"/>
      <c r="TZO348" s="24"/>
      <c r="TZP348" s="24"/>
      <c r="TZQ348" s="24"/>
      <c r="TZR348" s="24"/>
      <c r="TZS348" s="24"/>
      <c r="TZT348" s="24"/>
      <c r="TZU348" s="24"/>
      <c r="TZV348" s="24"/>
      <c r="TZW348" s="24"/>
      <c r="TZX348" s="24"/>
      <c r="TZY348" s="24"/>
      <c r="TZZ348" s="24"/>
      <c r="UAA348" s="24"/>
      <c r="UAB348" s="24"/>
      <c r="UAC348" s="24"/>
      <c r="UAD348" s="24"/>
      <c r="UAE348" s="24"/>
      <c r="UAF348" s="24"/>
      <c r="UAG348" s="24"/>
      <c r="UAH348" s="24"/>
      <c r="UAI348" s="24"/>
      <c r="UAJ348" s="24"/>
      <c r="UAK348" s="24"/>
      <c r="UAL348" s="24"/>
      <c r="UAM348" s="24"/>
      <c r="UAN348" s="24"/>
      <c r="UAO348" s="24"/>
      <c r="UAP348" s="24"/>
      <c r="UAQ348" s="24"/>
      <c r="UAR348" s="24"/>
      <c r="UAS348" s="24"/>
      <c r="UAT348" s="24"/>
      <c r="UAU348" s="24"/>
      <c r="UAV348" s="24"/>
      <c r="UAW348" s="24"/>
      <c r="UAX348" s="24"/>
      <c r="UAY348" s="24"/>
      <c r="UAZ348" s="24"/>
      <c r="UBA348" s="24"/>
      <c r="UBB348" s="24"/>
      <c r="UBC348" s="24"/>
      <c r="UBD348" s="24"/>
      <c r="UBE348" s="24"/>
      <c r="UBF348" s="24"/>
      <c r="UBG348" s="24"/>
      <c r="UBH348" s="24"/>
      <c r="UBI348" s="24"/>
      <c r="UBJ348" s="24"/>
      <c r="UBK348" s="24"/>
      <c r="UBL348" s="24"/>
      <c r="UBM348" s="24"/>
      <c r="UBN348" s="24"/>
      <c r="UBO348" s="24"/>
      <c r="UBP348" s="24"/>
      <c r="UBQ348" s="24"/>
      <c r="UBR348" s="24"/>
      <c r="UBS348" s="24"/>
      <c r="UBT348" s="24"/>
      <c r="UBU348" s="24"/>
      <c r="UBV348" s="24"/>
      <c r="UBW348" s="24"/>
      <c r="UBX348" s="24"/>
      <c r="UBY348" s="24"/>
      <c r="UBZ348" s="24"/>
      <c r="UCA348" s="24"/>
      <c r="UCB348" s="24"/>
      <c r="UCC348" s="24"/>
      <c r="UCD348" s="24"/>
      <c r="UCE348" s="24"/>
      <c r="UCF348" s="24"/>
      <c r="UCG348" s="24"/>
      <c r="UCH348" s="24"/>
      <c r="UCI348" s="24"/>
      <c r="UCJ348" s="24"/>
      <c r="UCK348" s="24"/>
      <c r="UCL348" s="24"/>
      <c r="UCM348" s="24"/>
      <c r="UCN348" s="24"/>
      <c r="UCO348" s="24"/>
      <c r="UCP348" s="24"/>
      <c r="UCQ348" s="24"/>
      <c r="UCR348" s="24"/>
      <c r="UCS348" s="24"/>
      <c r="UCT348" s="24"/>
      <c r="UCU348" s="24"/>
      <c r="UCV348" s="24"/>
      <c r="UCW348" s="24"/>
      <c r="UCX348" s="24"/>
      <c r="UCY348" s="24"/>
      <c r="UCZ348" s="24"/>
      <c r="UDA348" s="24"/>
      <c r="UDB348" s="24"/>
      <c r="UDC348" s="24"/>
      <c r="UDD348" s="24"/>
      <c r="UDE348" s="24"/>
      <c r="UDF348" s="24"/>
      <c r="UDG348" s="24"/>
      <c r="UDH348" s="24"/>
      <c r="UDI348" s="24"/>
      <c r="UDJ348" s="24"/>
      <c r="UDK348" s="24"/>
      <c r="UDL348" s="24"/>
      <c r="UDM348" s="24"/>
      <c r="UDN348" s="24"/>
      <c r="UDO348" s="24"/>
      <c r="UDP348" s="24"/>
      <c r="UDQ348" s="24"/>
      <c r="UDR348" s="24"/>
      <c r="UDS348" s="24"/>
      <c r="UDT348" s="24"/>
      <c r="UDU348" s="24"/>
      <c r="UDV348" s="24"/>
      <c r="UDW348" s="24"/>
      <c r="UDX348" s="24"/>
      <c r="UDY348" s="24"/>
      <c r="UDZ348" s="24"/>
      <c r="UEA348" s="24"/>
      <c r="UEB348" s="24"/>
      <c r="UEC348" s="24"/>
      <c r="UED348" s="24"/>
      <c r="UEE348" s="24"/>
      <c r="UEF348" s="24"/>
      <c r="UEG348" s="24"/>
      <c r="UEH348" s="24"/>
      <c r="UEI348" s="24"/>
      <c r="UEJ348" s="24"/>
      <c r="UEK348" s="24"/>
      <c r="UEL348" s="24"/>
      <c r="UEM348" s="24"/>
      <c r="UEN348" s="24"/>
      <c r="UEO348" s="24"/>
      <c r="UEP348" s="24"/>
      <c r="UEQ348" s="24"/>
      <c r="UER348" s="24"/>
      <c r="UES348" s="24"/>
      <c r="UET348" s="24"/>
      <c r="UEU348" s="24"/>
      <c r="UEV348" s="24"/>
      <c r="UEW348" s="24"/>
      <c r="UEX348" s="24"/>
      <c r="UEY348" s="24"/>
      <c r="UEZ348" s="24"/>
      <c r="UFA348" s="24"/>
      <c r="UFB348" s="24"/>
      <c r="UFC348" s="24"/>
      <c r="UFD348" s="24"/>
      <c r="UFE348" s="24"/>
      <c r="UFF348" s="24"/>
      <c r="UFG348" s="24"/>
      <c r="UFH348" s="24"/>
      <c r="UFI348" s="24"/>
      <c r="UFJ348" s="24"/>
      <c r="UFK348" s="24"/>
      <c r="UFL348" s="24"/>
      <c r="UFM348" s="24"/>
      <c r="UFN348" s="24"/>
      <c r="UFO348" s="24"/>
      <c r="UFP348" s="24"/>
      <c r="UFQ348" s="24"/>
      <c r="UFR348" s="24"/>
      <c r="UFS348" s="24"/>
      <c r="UFT348" s="24"/>
      <c r="UFU348" s="24"/>
      <c r="UFV348" s="24"/>
      <c r="UFW348" s="24"/>
      <c r="UFX348" s="24"/>
      <c r="UFY348" s="24"/>
      <c r="UFZ348" s="24"/>
      <c r="UGA348" s="24"/>
      <c r="UGB348" s="24"/>
      <c r="UGC348" s="24"/>
      <c r="UGD348" s="24"/>
      <c r="UGE348" s="24"/>
      <c r="UGF348" s="24"/>
      <c r="UGG348" s="24"/>
      <c r="UGH348" s="24"/>
      <c r="UGI348" s="24"/>
      <c r="UGJ348" s="24"/>
      <c r="UGK348" s="24"/>
      <c r="UGL348" s="24"/>
      <c r="UGM348" s="24"/>
      <c r="UGN348" s="24"/>
      <c r="UGO348" s="24"/>
      <c r="UGP348" s="24"/>
      <c r="UGQ348" s="24"/>
      <c r="UGR348" s="24"/>
      <c r="UGS348" s="24"/>
      <c r="UGT348" s="24"/>
      <c r="UGU348" s="24"/>
      <c r="UGV348" s="24"/>
      <c r="UGW348" s="24"/>
      <c r="UGX348" s="24"/>
      <c r="UGY348" s="24"/>
      <c r="UGZ348" s="24"/>
      <c r="UHA348" s="24"/>
      <c r="UHB348" s="24"/>
      <c r="UHC348" s="24"/>
      <c r="UHD348" s="24"/>
      <c r="UHE348" s="24"/>
      <c r="UHF348" s="24"/>
      <c r="UHG348" s="24"/>
      <c r="UHH348" s="24"/>
      <c r="UHI348" s="24"/>
      <c r="UHJ348" s="24"/>
      <c r="UHK348" s="24"/>
      <c r="UHL348" s="24"/>
      <c r="UHM348" s="24"/>
      <c r="UHN348" s="24"/>
      <c r="UHO348" s="24"/>
      <c r="UHP348" s="24"/>
      <c r="UHQ348" s="24"/>
      <c r="UHR348" s="24"/>
      <c r="UHS348" s="24"/>
      <c r="UHT348" s="24"/>
      <c r="UHU348" s="24"/>
      <c r="UHV348" s="24"/>
      <c r="UHW348" s="24"/>
      <c r="UHX348" s="24"/>
      <c r="UHY348" s="24"/>
      <c r="UHZ348" s="24"/>
      <c r="UIA348" s="24"/>
      <c r="UIB348" s="24"/>
      <c r="UIC348" s="24"/>
      <c r="UID348" s="24"/>
      <c r="UIE348" s="24"/>
      <c r="UIF348" s="24"/>
      <c r="UIG348" s="24"/>
      <c r="UIH348" s="24"/>
      <c r="UII348" s="24"/>
      <c r="UIJ348" s="24"/>
      <c r="UIK348" s="24"/>
      <c r="UIL348" s="24"/>
      <c r="UIM348" s="24"/>
      <c r="UIN348" s="24"/>
      <c r="UIO348" s="24"/>
      <c r="UIP348" s="24"/>
      <c r="UIQ348" s="24"/>
      <c r="UIR348" s="24"/>
      <c r="UIS348" s="24"/>
      <c r="UIT348" s="24"/>
      <c r="UIU348" s="24"/>
      <c r="UIV348" s="24"/>
      <c r="UIW348" s="24"/>
      <c r="UIX348" s="24"/>
      <c r="UIY348" s="24"/>
      <c r="UIZ348" s="24"/>
      <c r="UJA348" s="24"/>
      <c r="UJB348" s="24"/>
      <c r="UJC348" s="24"/>
      <c r="UJD348" s="24"/>
      <c r="UJE348" s="24"/>
      <c r="UJF348" s="24"/>
      <c r="UJG348" s="24"/>
      <c r="UJH348" s="24"/>
      <c r="UJI348" s="24"/>
      <c r="UJJ348" s="24"/>
      <c r="UJK348" s="24"/>
      <c r="UJL348" s="24"/>
      <c r="UJM348" s="24"/>
      <c r="UJN348" s="24"/>
      <c r="UJO348" s="24"/>
      <c r="UJP348" s="24"/>
      <c r="UJQ348" s="24"/>
      <c r="UJR348" s="24"/>
      <c r="UJS348" s="24"/>
      <c r="UJT348" s="24"/>
      <c r="UJU348" s="24"/>
      <c r="UJV348" s="24"/>
      <c r="UJW348" s="24"/>
      <c r="UJX348" s="24"/>
      <c r="UJY348" s="24"/>
      <c r="UJZ348" s="24"/>
      <c r="UKA348" s="24"/>
      <c r="UKB348" s="24"/>
      <c r="UKC348" s="24"/>
      <c r="UKD348" s="24"/>
      <c r="UKE348" s="24"/>
      <c r="UKF348" s="24"/>
      <c r="UKG348" s="24"/>
      <c r="UKH348" s="24"/>
      <c r="UKI348" s="24"/>
      <c r="UKJ348" s="24"/>
      <c r="UKK348" s="24"/>
      <c r="UKL348" s="24"/>
      <c r="UKM348" s="24"/>
      <c r="UKN348" s="24"/>
      <c r="UKO348" s="24"/>
      <c r="UKP348" s="24"/>
      <c r="UKQ348" s="24"/>
      <c r="UKR348" s="24"/>
      <c r="UKS348" s="24"/>
      <c r="UKT348" s="24"/>
      <c r="UKU348" s="24"/>
      <c r="UKV348" s="24"/>
      <c r="UKW348" s="24"/>
      <c r="UKX348" s="24"/>
      <c r="UKY348" s="24"/>
      <c r="UKZ348" s="24"/>
      <c r="ULA348" s="24"/>
      <c r="ULB348" s="24"/>
      <c r="ULC348" s="24"/>
      <c r="ULD348" s="24"/>
      <c r="ULE348" s="24"/>
      <c r="ULF348" s="24"/>
      <c r="ULG348" s="24"/>
      <c r="ULH348" s="24"/>
      <c r="ULI348" s="24"/>
      <c r="ULJ348" s="24"/>
      <c r="ULK348" s="24"/>
      <c r="ULL348" s="24"/>
      <c r="ULM348" s="24"/>
      <c r="ULN348" s="24"/>
      <c r="ULO348" s="24"/>
      <c r="ULP348" s="24"/>
      <c r="ULQ348" s="24"/>
      <c r="ULR348" s="24"/>
      <c r="ULS348" s="24"/>
      <c r="ULT348" s="24"/>
      <c r="ULU348" s="24"/>
      <c r="ULV348" s="24"/>
      <c r="ULW348" s="24"/>
      <c r="ULX348" s="24"/>
      <c r="ULY348" s="24"/>
      <c r="ULZ348" s="24"/>
      <c r="UMA348" s="24"/>
      <c r="UMB348" s="24"/>
      <c r="UMC348" s="24"/>
      <c r="UMD348" s="24"/>
      <c r="UME348" s="24"/>
      <c r="UMF348" s="24"/>
      <c r="UMG348" s="24"/>
      <c r="UMH348" s="24"/>
      <c r="UMI348" s="24"/>
      <c r="UMJ348" s="24"/>
      <c r="UMK348" s="24"/>
      <c r="UML348" s="24"/>
      <c r="UMM348" s="24"/>
      <c r="UMN348" s="24"/>
      <c r="UMO348" s="24"/>
      <c r="UMP348" s="24"/>
      <c r="UMQ348" s="24"/>
      <c r="UMR348" s="24"/>
      <c r="UMS348" s="24"/>
      <c r="UMT348" s="24"/>
      <c r="UMU348" s="24"/>
      <c r="UMV348" s="24"/>
      <c r="UMW348" s="24"/>
      <c r="UMX348" s="24"/>
      <c r="UMY348" s="24"/>
      <c r="UMZ348" s="24"/>
      <c r="UNA348" s="24"/>
      <c r="UNB348" s="24"/>
      <c r="UNC348" s="24"/>
      <c r="UND348" s="24"/>
      <c r="UNE348" s="24"/>
      <c r="UNF348" s="24"/>
      <c r="UNG348" s="24"/>
      <c r="UNH348" s="24"/>
      <c r="UNI348" s="24"/>
      <c r="UNJ348" s="24"/>
      <c r="UNK348" s="24"/>
      <c r="UNL348" s="24"/>
      <c r="UNM348" s="24"/>
      <c r="UNN348" s="24"/>
      <c r="UNO348" s="24"/>
      <c r="UNP348" s="24"/>
      <c r="UNQ348" s="24"/>
      <c r="UNR348" s="24"/>
      <c r="UNS348" s="24"/>
      <c r="UNT348" s="24"/>
      <c r="UNU348" s="24"/>
      <c r="UNV348" s="24"/>
      <c r="UNW348" s="24"/>
      <c r="UNX348" s="24"/>
      <c r="UNY348" s="24"/>
      <c r="UNZ348" s="24"/>
      <c r="UOA348" s="24"/>
      <c r="UOB348" s="24"/>
      <c r="UOC348" s="24"/>
      <c r="UOD348" s="24"/>
      <c r="UOE348" s="24"/>
      <c r="UOF348" s="24"/>
      <c r="UOG348" s="24"/>
      <c r="UOH348" s="24"/>
      <c r="UOI348" s="24"/>
      <c r="UOJ348" s="24"/>
      <c r="UOK348" s="24"/>
      <c r="UOL348" s="24"/>
      <c r="UOM348" s="24"/>
      <c r="UON348" s="24"/>
      <c r="UOO348" s="24"/>
      <c r="UOP348" s="24"/>
      <c r="UOQ348" s="24"/>
      <c r="UOR348" s="24"/>
      <c r="UOS348" s="24"/>
      <c r="UOT348" s="24"/>
      <c r="UOU348" s="24"/>
      <c r="UOV348" s="24"/>
      <c r="UOW348" s="24"/>
      <c r="UOX348" s="24"/>
      <c r="UOY348" s="24"/>
      <c r="UOZ348" s="24"/>
      <c r="UPA348" s="24"/>
      <c r="UPB348" s="24"/>
      <c r="UPC348" s="24"/>
      <c r="UPD348" s="24"/>
      <c r="UPE348" s="24"/>
      <c r="UPF348" s="24"/>
      <c r="UPG348" s="24"/>
      <c r="UPH348" s="24"/>
      <c r="UPI348" s="24"/>
      <c r="UPJ348" s="24"/>
      <c r="UPK348" s="24"/>
      <c r="UPL348" s="24"/>
      <c r="UPM348" s="24"/>
      <c r="UPN348" s="24"/>
      <c r="UPO348" s="24"/>
      <c r="UPP348" s="24"/>
      <c r="UPQ348" s="24"/>
      <c r="UPR348" s="24"/>
      <c r="UPS348" s="24"/>
      <c r="UPT348" s="24"/>
      <c r="UPU348" s="24"/>
      <c r="UPV348" s="24"/>
      <c r="UPW348" s="24"/>
      <c r="UPX348" s="24"/>
      <c r="UPY348" s="24"/>
      <c r="UPZ348" s="24"/>
      <c r="UQA348" s="24"/>
      <c r="UQB348" s="24"/>
      <c r="UQC348" s="24"/>
      <c r="UQD348" s="24"/>
      <c r="UQE348" s="24"/>
      <c r="UQF348" s="24"/>
      <c r="UQG348" s="24"/>
      <c r="UQH348" s="24"/>
      <c r="UQI348" s="24"/>
      <c r="UQJ348" s="24"/>
      <c r="UQK348" s="24"/>
      <c r="UQL348" s="24"/>
      <c r="UQM348" s="24"/>
      <c r="UQN348" s="24"/>
      <c r="UQO348" s="24"/>
      <c r="UQP348" s="24"/>
      <c r="UQQ348" s="24"/>
      <c r="UQR348" s="24"/>
      <c r="UQS348" s="24"/>
      <c r="UQT348" s="24"/>
      <c r="UQU348" s="24"/>
      <c r="UQV348" s="24"/>
      <c r="UQW348" s="24"/>
      <c r="UQX348" s="24"/>
      <c r="UQY348" s="24"/>
      <c r="UQZ348" s="24"/>
      <c r="URA348" s="24"/>
      <c r="URB348" s="24"/>
      <c r="URC348" s="24"/>
      <c r="URD348" s="24"/>
      <c r="URE348" s="24"/>
      <c r="URF348" s="24"/>
      <c r="URG348" s="24"/>
      <c r="URH348" s="24"/>
      <c r="URI348" s="24"/>
      <c r="URJ348" s="24"/>
      <c r="URK348" s="24"/>
      <c r="URL348" s="24"/>
      <c r="URM348" s="24"/>
      <c r="URN348" s="24"/>
      <c r="URO348" s="24"/>
      <c r="URP348" s="24"/>
      <c r="URQ348" s="24"/>
      <c r="URR348" s="24"/>
      <c r="URS348" s="24"/>
      <c r="URT348" s="24"/>
      <c r="URU348" s="24"/>
      <c r="URV348" s="24"/>
      <c r="URW348" s="24"/>
      <c r="URX348" s="24"/>
      <c r="URY348" s="24"/>
      <c r="URZ348" s="24"/>
      <c r="USA348" s="24"/>
      <c r="USB348" s="24"/>
      <c r="USC348" s="24"/>
      <c r="USD348" s="24"/>
      <c r="USE348" s="24"/>
      <c r="USF348" s="24"/>
      <c r="USG348" s="24"/>
      <c r="USH348" s="24"/>
      <c r="USI348" s="24"/>
      <c r="USJ348" s="24"/>
      <c r="USK348" s="24"/>
      <c r="USL348" s="24"/>
      <c r="USM348" s="24"/>
      <c r="USN348" s="24"/>
      <c r="USO348" s="24"/>
      <c r="USP348" s="24"/>
      <c r="USQ348" s="24"/>
      <c r="USR348" s="24"/>
      <c r="USS348" s="24"/>
      <c r="UST348" s="24"/>
      <c r="USU348" s="24"/>
      <c r="USV348" s="24"/>
      <c r="USW348" s="24"/>
      <c r="USX348" s="24"/>
      <c r="USY348" s="24"/>
      <c r="USZ348" s="24"/>
      <c r="UTA348" s="24"/>
      <c r="UTB348" s="24"/>
      <c r="UTC348" s="24"/>
      <c r="UTD348" s="24"/>
      <c r="UTE348" s="24"/>
      <c r="UTF348" s="24"/>
      <c r="UTG348" s="24"/>
      <c r="UTH348" s="24"/>
      <c r="UTI348" s="24"/>
      <c r="UTJ348" s="24"/>
      <c r="UTK348" s="24"/>
      <c r="UTL348" s="24"/>
      <c r="UTM348" s="24"/>
      <c r="UTN348" s="24"/>
      <c r="UTO348" s="24"/>
      <c r="UTP348" s="24"/>
      <c r="UTQ348" s="24"/>
      <c r="UTR348" s="24"/>
      <c r="UTS348" s="24"/>
      <c r="UTT348" s="24"/>
      <c r="UTU348" s="24"/>
      <c r="UTV348" s="24"/>
      <c r="UTW348" s="24"/>
      <c r="UTX348" s="24"/>
      <c r="UTY348" s="24"/>
      <c r="UTZ348" s="24"/>
      <c r="UUA348" s="24"/>
      <c r="UUB348" s="24"/>
      <c r="UUC348" s="24"/>
      <c r="UUD348" s="24"/>
      <c r="UUE348" s="24"/>
      <c r="UUF348" s="24"/>
      <c r="UUG348" s="24"/>
      <c r="UUH348" s="24"/>
      <c r="UUI348" s="24"/>
      <c r="UUJ348" s="24"/>
      <c r="UUK348" s="24"/>
      <c r="UUL348" s="24"/>
      <c r="UUM348" s="24"/>
      <c r="UUN348" s="24"/>
      <c r="UUO348" s="24"/>
      <c r="UUP348" s="24"/>
      <c r="UUQ348" s="24"/>
      <c r="UUR348" s="24"/>
      <c r="UUS348" s="24"/>
      <c r="UUT348" s="24"/>
      <c r="UUU348" s="24"/>
      <c r="UUV348" s="24"/>
      <c r="UUW348" s="24"/>
      <c r="UUX348" s="24"/>
      <c r="UUY348" s="24"/>
      <c r="UUZ348" s="24"/>
      <c r="UVA348" s="24"/>
      <c r="UVB348" s="24"/>
      <c r="UVC348" s="24"/>
      <c r="UVD348" s="24"/>
      <c r="UVE348" s="24"/>
      <c r="UVF348" s="24"/>
      <c r="UVG348" s="24"/>
      <c r="UVH348" s="24"/>
      <c r="UVI348" s="24"/>
      <c r="UVJ348" s="24"/>
      <c r="UVK348" s="24"/>
      <c r="UVL348" s="24"/>
      <c r="UVM348" s="24"/>
      <c r="UVN348" s="24"/>
      <c r="UVO348" s="24"/>
      <c r="UVP348" s="24"/>
      <c r="UVQ348" s="24"/>
      <c r="UVR348" s="24"/>
      <c r="UVS348" s="24"/>
      <c r="UVT348" s="24"/>
      <c r="UVU348" s="24"/>
      <c r="UVV348" s="24"/>
      <c r="UVW348" s="24"/>
      <c r="UVX348" s="24"/>
      <c r="UVY348" s="24"/>
      <c r="UVZ348" s="24"/>
      <c r="UWA348" s="24"/>
      <c r="UWB348" s="24"/>
      <c r="UWC348" s="24"/>
      <c r="UWD348" s="24"/>
      <c r="UWE348" s="24"/>
      <c r="UWF348" s="24"/>
      <c r="UWG348" s="24"/>
      <c r="UWH348" s="24"/>
      <c r="UWI348" s="24"/>
      <c r="UWJ348" s="24"/>
      <c r="UWK348" s="24"/>
      <c r="UWL348" s="24"/>
      <c r="UWM348" s="24"/>
      <c r="UWN348" s="24"/>
      <c r="UWO348" s="24"/>
      <c r="UWP348" s="24"/>
      <c r="UWQ348" s="24"/>
      <c r="UWR348" s="24"/>
      <c r="UWS348" s="24"/>
      <c r="UWT348" s="24"/>
      <c r="UWU348" s="24"/>
      <c r="UWV348" s="24"/>
      <c r="UWW348" s="24"/>
      <c r="UWX348" s="24"/>
      <c r="UWY348" s="24"/>
      <c r="UWZ348" s="24"/>
      <c r="UXA348" s="24"/>
      <c r="UXB348" s="24"/>
      <c r="UXC348" s="24"/>
      <c r="UXD348" s="24"/>
      <c r="UXE348" s="24"/>
      <c r="UXF348" s="24"/>
      <c r="UXG348" s="24"/>
      <c r="UXH348" s="24"/>
      <c r="UXI348" s="24"/>
      <c r="UXJ348" s="24"/>
      <c r="UXK348" s="24"/>
      <c r="UXL348" s="24"/>
      <c r="UXM348" s="24"/>
      <c r="UXN348" s="24"/>
      <c r="UXO348" s="24"/>
      <c r="UXP348" s="24"/>
      <c r="UXQ348" s="24"/>
      <c r="UXR348" s="24"/>
      <c r="UXS348" s="24"/>
      <c r="UXT348" s="24"/>
      <c r="UXU348" s="24"/>
      <c r="UXV348" s="24"/>
      <c r="UXW348" s="24"/>
      <c r="UXX348" s="24"/>
      <c r="UXY348" s="24"/>
      <c r="UXZ348" s="24"/>
      <c r="UYA348" s="24"/>
      <c r="UYB348" s="24"/>
      <c r="UYC348" s="24"/>
      <c r="UYD348" s="24"/>
      <c r="UYE348" s="24"/>
      <c r="UYF348" s="24"/>
      <c r="UYG348" s="24"/>
      <c r="UYH348" s="24"/>
      <c r="UYI348" s="24"/>
      <c r="UYJ348" s="24"/>
      <c r="UYK348" s="24"/>
      <c r="UYL348" s="24"/>
      <c r="UYM348" s="24"/>
      <c r="UYN348" s="24"/>
      <c r="UYO348" s="24"/>
      <c r="UYP348" s="24"/>
      <c r="UYQ348" s="24"/>
      <c r="UYR348" s="24"/>
      <c r="UYS348" s="24"/>
      <c r="UYT348" s="24"/>
      <c r="UYU348" s="24"/>
      <c r="UYV348" s="24"/>
      <c r="UYW348" s="24"/>
      <c r="UYX348" s="24"/>
      <c r="UYY348" s="24"/>
      <c r="UYZ348" s="24"/>
      <c r="UZA348" s="24"/>
      <c r="UZB348" s="24"/>
      <c r="UZC348" s="24"/>
      <c r="UZD348" s="24"/>
      <c r="UZE348" s="24"/>
      <c r="UZF348" s="24"/>
      <c r="UZG348" s="24"/>
      <c r="UZH348" s="24"/>
      <c r="UZI348" s="24"/>
      <c r="UZJ348" s="24"/>
      <c r="UZK348" s="24"/>
      <c r="UZL348" s="24"/>
      <c r="UZM348" s="24"/>
      <c r="UZN348" s="24"/>
      <c r="UZO348" s="24"/>
      <c r="UZP348" s="24"/>
      <c r="UZQ348" s="24"/>
      <c r="UZR348" s="24"/>
      <c r="UZS348" s="24"/>
      <c r="UZT348" s="24"/>
      <c r="UZU348" s="24"/>
      <c r="UZV348" s="24"/>
      <c r="UZW348" s="24"/>
      <c r="UZX348" s="24"/>
      <c r="UZY348" s="24"/>
      <c r="UZZ348" s="24"/>
      <c r="VAA348" s="24"/>
      <c r="VAB348" s="24"/>
      <c r="VAC348" s="24"/>
      <c r="VAD348" s="24"/>
      <c r="VAE348" s="24"/>
      <c r="VAF348" s="24"/>
      <c r="VAG348" s="24"/>
      <c r="VAH348" s="24"/>
      <c r="VAI348" s="24"/>
      <c r="VAJ348" s="24"/>
      <c r="VAK348" s="24"/>
      <c r="VAL348" s="24"/>
      <c r="VAM348" s="24"/>
      <c r="VAN348" s="24"/>
      <c r="VAO348" s="24"/>
      <c r="VAP348" s="24"/>
      <c r="VAQ348" s="24"/>
      <c r="VAR348" s="24"/>
      <c r="VAS348" s="24"/>
      <c r="VAT348" s="24"/>
      <c r="VAU348" s="24"/>
      <c r="VAV348" s="24"/>
      <c r="VAW348" s="24"/>
      <c r="VAX348" s="24"/>
      <c r="VAY348" s="24"/>
      <c r="VAZ348" s="24"/>
      <c r="VBA348" s="24"/>
      <c r="VBB348" s="24"/>
      <c r="VBC348" s="24"/>
      <c r="VBD348" s="24"/>
      <c r="VBE348" s="24"/>
      <c r="VBF348" s="24"/>
      <c r="VBG348" s="24"/>
      <c r="VBH348" s="24"/>
      <c r="VBI348" s="24"/>
      <c r="VBJ348" s="24"/>
      <c r="VBK348" s="24"/>
      <c r="VBL348" s="24"/>
      <c r="VBM348" s="24"/>
      <c r="VBN348" s="24"/>
      <c r="VBO348" s="24"/>
      <c r="VBP348" s="24"/>
      <c r="VBQ348" s="24"/>
      <c r="VBR348" s="24"/>
      <c r="VBS348" s="24"/>
      <c r="VBT348" s="24"/>
      <c r="VBU348" s="24"/>
      <c r="VBV348" s="24"/>
      <c r="VBW348" s="24"/>
      <c r="VBX348" s="24"/>
      <c r="VBY348" s="24"/>
      <c r="VBZ348" s="24"/>
      <c r="VCA348" s="24"/>
      <c r="VCB348" s="24"/>
      <c r="VCC348" s="24"/>
      <c r="VCD348" s="24"/>
      <c r="VCE348" s="24"/>
      <c r="VCF348" s="24"/>
      <c r="VCG348" s="24"/>
      <c r="VCH348" s="24"/>
      <c r="VCI348" s="24"/>
      <c r="VCJ348" s="24"/>
      <c r="VCK348" s="24"/>
      <c r="VCL348" s="24"/>
      <c r="VCM348" s="24"/>
      <c r="VCN348" s="24"/>
      <c r="VCO348" s="24"/>
      <c r="VCP348" s="24"/>
      <c r="VCQ348" s="24"/>
      <c r="VCR348" s="24"/>
      <c r="VCS348" s="24"/>
      <c r="VCT348" s="24"/>
      <c r="VCU348" s="24"/>
      <c r="VCV348" s="24"/>
      <c r="VCW348" s="24"/>
      <c r="VCX348" s="24"/>
      <c r="VCY348" s="24"/>
      <c r="VCZ348" s="24"/>
      <c r="VDA348" s="24"/>
      <c r="VDB348" s="24"/>
      <c r="VDC348" s="24"/>
      <c r="VDD348" s="24"/>
      <c r="VDE348" s="24"/>
      <c r="VDF348" s="24"/>
      <c r="VDG348" s="24"/>
      <c r="VDH348" s="24"/>
      <c r="VDI348" s="24"/>
      <c r="VDJ348" s="24"/>
      <c r="VDK348" s="24"/>
      <c r="VDL348" s="24"/>
      <c r="VDM348" s="24"/>
      <c r="VDN348" s="24"/>
      <c r="VDO348" s="24"/>
      <c r="VDP348" s="24"/>
      <c r="VDQ348" s="24"/>
      <c r="VDR348" s="24"/>
      <c r="VDS348" s="24"/>
      <c r="VDT348" s="24"/>
      <c r="VDU348" s="24"/>
      <c r="VDV348" s="24"/>
      <c r="VDW348" s="24"/>
      <c r="VDX348" s="24"/>
      <c r="VDY348" s="24"/>
      <c r="VDZ348" s="24"/>
      <c r="VEA348" s="24"/>
      <c r="VEB348" s="24"/>
      <c r="VEC348" s="24"/>
      <c r="VED348" s="24"/>
      <c r="VEE348" s="24"/>
      <c r="VEF348" s="24"/>
      <c r="VEG348" s="24"/>
      <c r="VEH348" s="24"/>
      <c r="VEI348" s="24"/>
      <c r="VEJ348" s="24"/>
      <c r="VEK348" s="24"/>
      <c r="VEL348" s="24"/>
      <c r="VEM348" s="24"/>
      <c r="VEN348" s="24"/>
      <c r="VEO348" s="24"/>
      <c r="VEP348" s="24"/>
      <c r="VEQ348" s="24"/>
      <c r="VER348" s="24"/>
      <c r="VES348" s="24"/>
      <c r="VET348" s="24"/>
      <c r="VEU348" s="24"/>
      <c r="VEV348" s="24"/>
      <c r="VEW348" s="24"/>
      <c r="VEX348" s="24"/>
      <c r="VEY348" s="24"/>
      <c r="VEZ348" s="24"/>
      <c r="VFA348" s="24"/>
      <c r="VFB348" s="24"/>
      <c r="VFC348" s="24"/>
      <c r="VFD348" s="24"/>
      <c r="VFE348" s="24"/>
      <c r="VFF348" s="24"/>
      <c r="VFG348" s="24"/>
      <c r="VFH348" s="24"/>
      <c r="VFI348" s="24"/>
      <c r="VFJ348" s="24"/>
      <c r="VFK348" s="24"/>
      <c r="VFL348" s="24"/>
      <c r="VFM348" s="24"/>
      <c r="VFN348" s="24"/>
      <c r="VFO348" s="24"/>
      <c r="VFP348" s="24"/>
      <c r="VFQ348" s="24"/>
      <c r="VFR348" s="24"/>
      <c r="VFS348" s="24"/>
      <c r="VFT348" s="24"/>
      <c r="VFU348" s="24"/>
      <c r="VFV348" s="24"/>
      <c r="VFW348" s="24"/>
      <c r="VFX348" s="24"/>
      <c r="VFY348" s="24"/>
      <c r="VFZ348" s="24"/>
      <c r="VGA348" s="24"/>
      <c r="VGB348" s="24"/>
      <c r="VGC348" s="24"/>
      <c r="VGD348" s="24"/>
      <c r="VGE348" s="24"/>
      <c r="VGF348" s="24"/>
      <c r="VGG348" s="24"/>
      <c r="VGH348" s="24"/>
      <c r="VGI348" s="24"/>
      <c r="VGJ348" s="24"/>
      <c r="VGK348" s="24"/>
      <c r="VGL348" s="24"/>
      <c r="VGM348" s="24"/>
      <c r="VGN348" s="24"/>
      <c r="VGO348" s="24"/>
      <c r="VGP348" s="24"/>
      <c r="VGQ348" s="24"/>
      <c r="VGR348" s="24"/>
      <c r="VGS348" s="24"/>
      <c r="VGT348" s="24"/>
      <c r="VGU348" s="24"/>
      <c r="VGV348" s="24"/>
      <c r="VGW348" s="24"/>
      <c r="VGX348" s="24"/>
      <c r="VGY348" s="24"/>
      <c r="VGZ348" s="24"/>
      <c r="VHA348" s="24"/>
      <c r="VHB348" s="24"/>
      <c r="VHC348" s="24"/>
      <c r="VHD348" s="24"/>
      <c r="VHE348" s="24"/>
      <c r="VHF348" s="24"/>
      <c r="VHG348" s="24"/>
      <c r="VHH348" s="24"/>
      <c r="VHI348" s="24"/>
      <c r="VHJ348" s="24"/>
      <c r="VHK348" s="24"/>
      <c r="VHL348" s="24"/>
      <c r="VHM348" s="24"/>
      <c r="VHN348" s="24"/>
      <c r="VHO348" s="24"/>
      <c r="VHP348" s="24"/>
      <c r="VHQ348" s="24"/>
      <c r="VHR348" s="24"/>
      <c r="VHS348" s="24"/>
      <c r="VHT348" s="24"/>
      <c r="VHU348" s="24"/>
      <c r="VHV348" s="24"/>
      <c r="VHW348" s="24"/>
      <c r="VHX348" s="24"/>
      <c r="VHY348" s="24"/>
      <c r="VHZ348" s="24"/>
      <c r="VIA348" s="24"/>
      <c r="VIB348" s="24"/>
      <c r="VIC348" s="24"/>
      <c r="VID348" s="24"/>
      <c r="VIE348" s="24"/>
      <c r="VIF348" s="24"/>
      <c r="VIG348" s="24"/>
      <c r="VIH348" s="24"/>
      <c r="VII348" s="24"/>
      <c r="VIJ348" s="24"/>
      <c r="VIK348" s="24"/>
      <c r="VIL348" s="24"/>
      <c r="VIM348" s="24"/>
      <c r="VIN348" s="24"/>
      <c r="VIO348" s="24"/>
      <c r="VIP348" s="24"/>
      <c r="VIQ348" s="24"/>
      <c r="VIR348" s="24"/>
      <c r="VIS348" s="24"/>
      <c r="VIT348" s="24"/>
      <c r="VIU348" s="24"/>
      <c r="VIV348" s="24"/>
      <c r="VIW348" s="24"/>
      <c r="VIX348" s="24"/>
      <c r="VIY348" s="24"/>
      <c r="VIZ348" s="24"/>
      <c r="VJA348" s="24"/>
      <c r="VJB348" s="24"/>
      <c r="VJC348" s="24"/>
      <c r="VJD348" s="24"/>
      <c r="VJE348" s="24"/>
      <c r="VJF348" s="24"/>
      <c r="VJG348" s="24"/>
      <c r="VJH348" s="24"/>
      <c r="VJI348" s="24"/>
      <c r="VJJ348" s="24"/>
      <c r="VJK348" s="24"/>
      <c r="VJL348" s="24"/>
      <c r="VJM348" s="24"/>
      <c r="VJN348" s="24"/>
      <c r="VJO348" s="24"/>
      <c r="VJP348" s="24"/>
      <c r="VJQ348" s="24"/>
      <c r="VJR348" s="24"/>
      <c r="VJS348" s="24"/>
      <c r="VJT348" s="24"/>
      <c r="VJU348" s="24"/>
      <c r="VJV348" s="24"/>
      <c r="VJW348" s="24"/>
      <c r="VJX348" s="24"/>
      <c r="VJY348" s="24"/>
      <c r="VJZ348" s="24"/>
      <c r="VKA348" s="24"/>
      <c r="VKB348" s="24"/>
      <c r="VKC348" s="24"/>
      <c r="VKD348" s="24"/>
      <c r="VKE348" s="24"/>
      <c r="VKF348" s="24"/>
      <c r="VKG348" s="24"/>
      <c r="VKH348" s="24"/>
      <c r="VKI348" s="24"/>
      <c r="VKJ348" s="24"/>
      <c r="VKK348" s="24"/>
      <c r="VKL348" s="24"/>
      <c r="VKM348" s="24"/>
      <c r="VKN348" s="24"/>
      <c r="VKO348" s="24"/>
      <c r="VKP348" s="24"/>
      <c r="VKQ348" s="24"/>
      <c r="VKR348" s="24"/>
      <c r="VKS348" s="24"/>
      <c r="VKT348" s="24"/>
      <c r="VKU348" s="24"/>
      <c r="VKV348" s="24"/>
      <c r="VKW348" s="24"/>
      <c r="VKX348" s="24"/>
      <c r="VKY348" s="24"/>
      <c r="VKZ348" s="24"/>
      <c r="VLA348" s="24"/>
      <c r="VLB348" s="24"/>
      <c r="VLC348" s="24"/>
      <c r="VLD348" s="24"/>
      <c r="VLE348" s="24"/>
      <c r="VLF348" s="24"/>
      <c r="VLG348" s="24"/>
      <c r="VLH348" s="24"/>
      <c r="VLI348" s="24"/>
      <c r="VLJ348" s="24"/>
      <c r="VLK348" s="24"/>
      <c r="VLL348" s="24"/>
      <c r="VLM348" s="24"/>
      <c r="VLN348" s="24"/>
      <c r="VLO348" s="24"/>
      <c r="VLP348" s="24"/>
      <c r="VLQ348" s="24"/>
      <c r="VLR348" s="24"/>
      <c r="VLS348" s="24"/>
      <c r="VLT348" s="24"/>
      <c r="VLU348" s="24"/>
      <c r="VLV348" s="24"/>
      <c r="VLW348" s="24"/>
      <c r="VLX348" s="24"/>
      <c r="VLY348" s="24"/>
      <c r="VLZ348" s="24"/>
      <c r="VMA348" s="24"/>
      <c r="VMB348" s="24"/>
      <c r="VMC348" s="24"/>
      <c r="VMD348" s="24"/>
      <c r="VME348" s="24"/>
      <c r="VMF348" s="24"/>
      <c r="VMG348" s="24"/>
      <c r="VMH348" s="24"/>
      <c r="VMI348" s="24"/>
      <c r="VMJ348" s="24"/>
      <c r="VMK348" s="24"/>
      <c r="VML348" s="24"/>
      <c r="VMM348" s="24"/>
      <c r="VMN348" s="24"/>
      <c r="VMO348" s="24"/>
      <c r="VMP348" s="24"/>
      <c r="VMQ348" s="24"/>
      <c r="VMR348" s="24"/>
      <c r="VMS348" s="24"/>
      <c r="VMT348" s="24"/>
      <c r="VMU348" s="24"/>
      <c r="VMV348" s="24"/>
      <c r="VMW348" s="24"/>
      <c r="VMX348" s="24"/>
      <c r="VMY348" s="24"/>
      <c r="VMZ348" s="24"/>
      <c r="VNA348" s="24"/>
      <c r="VNB348" s="24"/>
      <c r="VNC348" s="24"/>
      <c r="VND348" s="24"/>
      <c r="VNE348" s="24"/>
      <c r="VNF348" s="24"/>
      <c r="VNG348" s="24"/>
      <c r="VNH348" s="24"/>
      <c r="VNI348" s="24"/>
      <c r="VNJ348" s="24"/>
      <c r="VNK348" s="24"/>
      <c r="VNL348" s="24"/>
      <c r="VNM348" s="24"/>
      <c r="VNN348" s="24"/>
      <c r="VNO348" s="24"/>
      <c r="VNP348" s="24"/>
      <c r="VNQ348" s="24"/>
      <c r="VNR348" s="24"/>
      <c r="VNS348" s="24"/>
      <c r="VNT348" s="24"/>
      <c r="VNU348" s="24"/>
      <c r="VNV348" s="24"/>
      <c r="VNW348" s="24"/>
      <c r="VNX348" s="24"/>
      <c r="VNY348" s="24"/>
      <c r="VNZ348" s="24"/>
      <c r="VOA348" s="24"/>
      <c r="VOB348" s="24"/>
      <c r="VOC348" s="24"/>
      <c r="VOD348" s="24"/>
      <c r="VOE348" s="24"/>
      <c r="VOF348" s="24"/>
      <c r="VOG348" s="24"/>
      <c r="VOH348" s="24"/>
      <c r="VOI348" s="24"/>
      <c r="VOJ348" s="24"/>
      <c r="VOK348" s="24"/>
      <c r="VOL348" s="24"/>
      <c r="VOM348" s="24"/>
      <c r="VON348" s="24"/>
      <c r="VOO348" s="24"/>
      <c r="VOP348" s="24"/>
      <c r="VOQ348" s="24"/>
      <c r="VOR348" s="24"/>
      <c r="VOS348" s="24"/>
      <c r="VOT348" s="24"/>
      <c r="VOU348" s="24"/>
      <c r="VOV348" s="24"/>
      <c r="VOW348" s="24"/>
      <c r="VOX348" s="24"/>
      <c r="VOY348" s="24"/>
      <c r="VOZ348" s="24"/>
      <c r="VPA348" s="24"/>
      <c r="VPB348" s="24"/>
      <c r="VPC348" s="24"/>
      <c r="VPD348" s="24"/>
      <c r="VPE348" s="24"/>
      <c r="VPF348" s="24"/>
      <c r="VPG348" s="24"/>
      <c r="VPH348" s="24"/>
      <c r="VPI348" s="24"/>
      <c r="VPJ348" s="24"/>
      <c r="VPK348" s="24"/>
      <c r="VPL348" s="24"/>
      <c r="VPM348" s="24"/>
      <c r="VPN348" s="24"/>
      <c r="VPO348" s="24"/>
      <c r="VPP348" s="24"/>
      <c r="VPQ348" s="24"/>
      <c r="VPR348" s="24"/>
      <c r="VPS348" s="24"/>
      <c r="VPT348" s="24"/>
      <c r="VPU348" s="24"/>
      <c r="VPV348" s="24"/>
      <c r="VPW348" s="24"/>
      <c r="VPX348" s="24"/>
      <c r="VPY348" s="24"/>
      <c r="VPZ348" s="24"/>
      <c r="VQA348" s="24"/>
      <c r="VQB348" s="24"/>
      <c r="VQC348" s="24"/>
      <c r="VQD348" s="24"/>
      <c r="VQE348" s="24"/>
      <c r="VQF348" s="24"/>
      <c r="VQG348" s="24"/>
      <c r="VQH348" s="24"/>
      <c r="VQI348" s="24"/>
      <c r="VQJ348" s="24"/>
      <c r="VQK348" s="24"/>
      <c r="VQL348" s="24"/>
      <c r="VQM348" s="24"/>
      <c r="VQN348" s="24"/>
      <c r="VQO348" s="24"/>
      <c r="VQP348" s="24"/>
      <c r="VQQ348" s="24"/>
      <c r="VQR348" s="24"/>
      <c r="VQS348" s="24"/>
      <c r="VQT348" s="24"/>
      <c r="VQU348" s="24"/>
      <c r="VQV348" s="24"/>
      <c r="VQW348" s="24"/>
      <c r="VQX348" s="24"/>
      <c r="VQY348" s="24"/>
      <c r="VQZ348" s="24"/>
      <c r="VRA348" s="24"/>
      <c r="VRB348" s="24"/>
      <c r="VRC348" s="24"/>
      <c r="VRD348" s="24"/>
      <c r="VRE348" s="24"/>
      <c r="VRF348" s="24"/>
      <c r="VRG348" s="24"/>
      <c r="VRH348" s="24"/>
      <c r="VRI348" s="24"/>
      <c r="VRJ348" s="24"/>
      <c r="VRK348" s="24"/>
      <c r="VRL348" s="24"/>
      <c r="VRM348" s="24"/>
      <c r="VRN348" s="24"/>
      <c r="VRO348" s="24"/>
      <c r="VRP348" s="24"/>
      <c r="VRQ348" s="24"/>
      <c r="VRR348" s="24"/>
      <c r="VRS348" s="24"/>
      <c r="VRT348" s="24"/>
      <c r="VRU348" s="24"/>
      <c r="VRV348" s="24"/>
      <c r="VRW348" s="24"/>
      <c r="VRX348" s="24"/>
      <c r="VRY348" s="24"/>
      <c r="VRZ348" s="24"/>
      <c r="VSA348" s="24"/>
      <c r="VSB348" s="24"/>
      <c r="VSC348" s="24"/>
      <c r="VSD348" s="24"/>
      <c r="VSE348" s="24"/>
      <c r="VSF348" s="24"/>
      <c r="VSG348" s="24"/>
      <c r="VSH348" s="24"/>
      <c r="VSI348" s="24"/>
      <c r="VSJ348" s="24"/>
      <c r="VSK348" s="24"/>
      <c r="VSL348" s="24"/>
      <c r="VSM348" s="24"/>
      <c r="VSN348" s="24"/>
      <c r="VSO348" s="24"/>
      <c r="VSP348" s="24"/>
      <c r="VSQ348" s="24"/>
      <c r="VSR348" s="24"/>
      <c r="VSS348" s="24"/>
      <c r="VST348" s="24"/>
      <c r="VSU348" s="24"/>
      <c r="VSV348" s="24"/>
      <c r="VSW348" s="24"/>
      <c r="VSX348" s="24"/>
      <c r="VSY348" s="24"/>
      <c r="VSZ348" s="24"/>
      <c r="VTA348" s="24"/>
      <c r="VTB348" s="24"/>
      <c r="VTC348" s="24"/>
      <c r="VTD348" s="24"/>
      <c r="VTE348" s="24"/>
      <c r="VTF348" s="24"/>
      <c r="VTG348" s="24"/>
      <c r="VTH348" s="24"/>
      <c r="VTI348" s="24"/>
      <c r="VTJ348" s="24"/>
      <c r="VTK348" s="24"/>
      <c r="VTL348" s="24"/>
      <c r="VTM348" s="24"/>
      <c r="VTN348" s="24"/>
      <c r="VTO348" s="24"/>
      <c r="VTP348" s="24"/>
      <c r="VTQ348" s="24"/>
      <c r="VTR348" s="24"/>
      <c r="VTS348" s="24"/>
      <c r="VTT348" s="24"/>
      <c r="VTU348" s="24"/>
      <c r="VTV348" s="24"/>
      <c r="VTW348" s="24"/>
      <c r="VTX348" s="24"/>
      <c r="VTY348" s="24"/>
      <c r="VTZ348" s="24"/>
      <c r="VUA348" s="24"/>
      <c r="VUB348" s="24"/>
      <c r="VUC348" s="24"/>
      <c r="VUD348" s="24"/>
      <c r="VUE348" s="24"/>
      <c r="VUF348" s="24"/>
      <c r="VUG348" s="24"/>
      <c r="VUH348" s="24"/>
      <c r="VUI348" s="24"/>
      <c r="VUJ348" s="24"/>
      <c r="VUK348" s="24"/>
      <c r="VUL348" s="24"/>
      <c r="VUM348" s="24"/>
      <c r="VUN348" s="24"/>
      <c r="VUO348" s="24"/>
      <c r="VUP348" s="24"/>
      <c r="VUQ348" s="24"/>
      <c r="VUR348" s="24"/>
      <c r="VUS348" s="24"/>
      <c r="VUT348" s="24"/>
      <c r="VUU348" s="24"/>
      <c r="VUV348" s="24"/>
      <c r="VUW348" s="24"/>
      <c r="VUX348" s="24"/>
      <c r="VUY348" s="24"/>
      <c r="VUZ348" s="24"/>
      <c r="VVA348" s="24"/>
      <c r="VVB348" s="24"/>
      <c r="VVC348" s="24"/>
      <c r="VVD348" s="24"/>
      <c r="VVE348" s="24"/>
      <c r="VVF348" s="24"/>
      <c r="VVG348" s="24"/>
      <c r="VVH348" s="24"/>
      <c r="VVI348" s="24"/>
      <c r="VVJ348" s="24"/>
      <c r="VVK348" s="24"/>
      <c r="VVL348" s="24"/>
      <c r="VVM348" s="24"/>
      <c r="VVN348" s="24"/>
      <c r="VVO348" s="24"/>
      <c r="VVP348" s="24"/>
      <c r="VVQ348" s="24"/>
      <c r="VVR348" s="24"/>
      <c r="VVS348" s="24"/>
      <c r="VVT348" s="24"/>
      <c r="VVU348" s="24"/>
      <c r="VVV348" s="24"/>
      <c r="VVW348" s="24"/>
      <c r="VVX348" s="24"/>
      <c r="VVY348" s="24"/>
      <c r="VVZ348" s="24"/>
      <c r="VWA348" s="24"/>
      <c r="VWB348" s="24"/>
      <c r="VWC348" s="24"/>
      <c r="VWD348" s="24"/>
      <c r="VWE348" s="24"/>
      <c r="VWF348" s="24"/>
      <c r="VWG348" s="24"/>
      <c r="VWH348" s="24"/>
      <c r="VWI348" s="24"/>
      <c r="VWJ348" s="24"/>
      <c r="VWK348" s="24"/>
      <c r="VWL348" s="24"/>
      <c r="VWM348" s="24"/>
      <c r="VWN348" s="24"/>
      <c r="VWO348" s="24"/>
      <c r="VWP348" s="24"/>
      <c r="VWQ348" s="24"/>
      <c r="VWR348" s="24"/>
      <c r="VWS348" s="24"/>
      <c r="VWT348" s="24"/>
      <c r="VWU348" s="24"/>
      <c r="VWV348" s="24"/>
      <c r="VWW348" s="24"/>
      <c r="VWX348" s="24"/>
      <c r="VWY348" s="24"/>
      <c r="VWZ348" s="24"/>
      <c r="VXA348" s="24"/>
      <c r="VXB348" s="24"/>
      <c r="VXC348" s="24"/>
      <c r="VXD348" s="24"/>
      <c r="VXE348" s="24"/>
      <c r="VXF348" s="24"/>
      <c r="VXG348" s="24"/>
      <c r="VXH348" s="24"/>
      <c r="VXI348" s="24"/>
      <c r="VXJ348" s="24"/>
      <c r="VXK348" s="24"/>
      <c r="VXL348" s="24"/>
      <c r="VXM348" s="24"/>
      <c r="VXN348" s="24"/>
      <c r="VXO348" s="24"/>
      <c r="VXP348" s="24"/>
      <c r="VXQ348" s="24"/>
      <c r="VXR348" s="24"/>
      <c r="VXS348" s="24"/>
      <c r="VXT348" s="24"/>
      <c r="VXU348" s="24"/>
      <c r="VXV348" s="24"/>
      <c r="VXW348" s="24"/>
      <c r="VXX348" s="24"/>
      <c r="VXY348" s="24"/>
      <c r="VXZ348" s="24"/>
      <c r="VYA348" s="24"/>
      <c r="VYB348" s="24"/>
      <c r="VYC348" s="24"/>
      <c r="VYD348" s="24"/>
      <c r="VYE348" s="24"/>
      <c r="VYF348" s="24"/>
      <c r="VYG348" s="24"/>
      <c r="VYH348" s="24"/>
      <c r="VYI348" s="24"/>
      <c r="VYJ348" s="24"/>
      <c r="VYK348" s="24"/>
      <c r="VYL348" s="24"/>
      <c r="VYM348" s="24"/>
      <c r="VYN348" s="24"/>
      <c r="VYO348" s="24"/>
      <c r="VYP348" s="24"/>
      <c r="VYQ348" s="24"/>
      <c r="VYR348" s="24"/>
      <c r="VYS348" s="24"/>
      <c r="VYT348" s="24"/>
      <c r="VYU348" s="24"/>
      <c r="VYV348" s="24"/>
      <c r="VYW348" s="24"/>
      <c r="VYX348" s="24"/>
      <c r="VYY348" s="24"/>
      <c r="VYZ348" s="24"/>
      <c r="VZA348" s="24"/>
      <c r="VZB348" s="24"/>
      <c r="VZC348" s="24"/>
      <c r="VZD348" s="24"/>
      <c r="VZE348" s="24"/>
      <c r="VZF348" s="24"/>
      <c r="VZG348" s="24"/>
      <c r="VZH348" s="24"/>
      <c r="VZI348" s="24"/>
      <c r="VZJ348" s="24"/>
      <c r="VZK348" s="24"/>
      <c r="VZL348" s="24"/>
      <c r="VZM348" s="24"/>
      <c r="VZN348" s="24"/>
      <c r="VZO348" s="24"/>
      <c r="VZP348" s="24"/>
      <c r="VZQ348" s="24"/>
      <c r="VZR348" s="24"/>
      <c r="VZS348" s="24"/>
      <c r="VZT348" s="24"/>
      <c r="VZU348" s="24"/>
      <c r="VZV348" s="24"/>
      <c r="VZW348" s="24"/>
      <c r="VZX348" s="24"/>
      <c r="VZY348" s="24"/>
      <c r="VZZ348" s="24"/>
      <c r="WAA348" s="24"/>
      <c r="WAB348" s="24"/>
      <c r="WAC348" s="24"/>
      <c r="WAD348" s="24"/>
      <c r="WAE348" s="24"/>
      <c r="WAF348" s="24"/>
      <c r="WAG348" s="24"/>
      <c r="WAH348" s="24"/>
      <c r="WAI348" s="24"/>
      <c r="WAJ348" s="24"/>
      <c r="WAK348" s="24"/>
      <c r="WAL348" s="24"/>
      <c r="WAM348" s="24"/>
      <c r="WAN348" s="24"/>
      <c r="WAO348" s="24"/>
      <c r="WAP348" s="24"/>
      <c r="WAQ348" s="24"/>
      <c r="WAR348" s="24"/>
      <c r="WAS348" s="24"/>
      <c r="WAT348" s="24"/>
      <c r="WAU348" s="24"/>
      <c r="WAV348" s="24"/>
      <c r="WAW348" s="24"/>
      <c r="WAX348" s="24"/>
      <c r="WAY348" s="24"/>
      <c r="WAZ348" s="24"/>
      <c r="WBA348" s="24"/>
      <c r="WBB348" s="24"/>
      <c r="WBC348" s="24"/>
      <c r="WBD348" s="24"/>
      <c r="WBE348" s="24"/>
      <c r="WBF348" s="24"/>
      <c r="WBG348" s="24"/>
      <c r="WBH348" s="24"/>
      <c r="WBI348" s="24"/>
      <c r="WBJ348" s="24"/>
      <c r="WBK348" s="24"/>
      <c r="WBL348" s="24"/>
      <c r="WBM348" s="24"/>
      <c r="WBN348" s="24"/>
      <c r="WBO348" s="24"/>
      <c r="WBP348" s="24"/>
      <c r="WBQ348" s="24"/>
      <c r="WBR348" s="24"/>
      <c r="WBS348" s="24"/>
      <c r="WBT348" s="24"/>
      <c r="WBU348" s="24"/>
      <c r="WBV348" s="24"/>
      <c r="WBW348" s="24"/>
      <c r="WBX348" s="24"/>
      <c r="WBY348" s="24"/>
      <c r="WBZ348" s="24"/>
      <c r="WCA348" s="24"/>
      <c r="WCB348" s="24"/>
      <c r="WCC348" s="24"/>
      <c r="WCD348" s="24"/>
      <c r="WCE348" s="24"/>
      <c r="WCF348" s="24"/>
      <c r="WCG348" s="24"/>
      <c r="WCH348" s="24"/>
      <c r="WCI348" s="24"/>
      <c r="WCJ348" s="24"/>
      <c r="WCK348" s="24"/>
      <c r="WCL348" s="24"/>
      <c r="WCM348" s="24"/>
      <c r="WCN348" s="24"/>
      <c r="WCO348" s="24"/>
      <c r="WCP348" s="24"/>
      <c r="WCQ348" s="24"/>
      <c r="WCR348" s="24"/>
      <c r="WCS348" s="24"/>
      <c r="WCT348" s="24"/>
      <c r="WCU348" s="24"/>
      <c r="WCV348" s="24"/>
      <c r="WCW348" s="24"/>
      <c r="WCX348" s="24"/>
      <c r="WCY348" s="24"/>
      <c r="WCZ348" s="24"/>
      <c r="WDA348" s="24"/>
      <c r="WDB348" s="24"/>
      <c r="WDC348" s="24"/>
      <c r="WDD348" s="24"/>
      <c r="WDE348" s="24"/>
      <c r="WDF348" s="24"/>
      <c r="WDG348" s="24"/>
      <c r="WDH348" s="24"/>
      <c r="WDI348" s="24"/>
      <c r="WDJ348" s="24"/>
      <c r="WDK348" s="24"/>
      <c r="WDL348" s="24"/>
      <c r="WDM348" s="24"/>
      <c r="WDN348" s="24"/>
      <c r="WDO348" s="24"/>
      <c r="WDP348" s="24"/>
      <c r="WDQ348" s="24"/>
      <c r="WDR348" s="24"/>
      <c r="WDS348" s="24"/>
      <c r="WDT348" s="24"/>
      <c r="WDU348" s="24"/>
      <c r="WDV348" s="24"/>
      <c r="WDW348" s="24"/>
      <c r="WDX348" s="24"/>
      <c r="WDY348" s="24"/>
      <c r="WDZ348" s="24"/>
      <c r="WEA348" s="24"/>
      <c r="WEB348" s="24"/>
      <c r="WEC348" s="24"/>
      <c r="WED348" s="24"/>
      <c r="WEE348" s="24"/>
      <c r="WEF348" s="24"/>
      <c r="WEG348" s="24"/>
      <c r="WEH348" s="24"/>
      <c r="WEI348" s="24"/>
      <c r="WEJ348" s="24"/>
      <c r="WEK348" s="24"/>
      <c r="WEL348" s="24"/>
      <c r="WEM348" s="24"/>
      <c r="WEN348" s="24"/>
      <c r="WEO348" s="24"/>
      <c r="WEP348" s="24"/>
      <c r="WEQ348" s="24"/>
      <c r="WER348" s="24"/>
      <c r="WES348" s="24"/>
      <c r="WET348" s="24"/>
      <c r="WEU348" s="24"/>
      <c r="WEV348" s="24"/>
      <c r="WEW348" s="24"/>
      <c r="WEX348" s="24"/>
      <c r="WEY348" s="24"/>
      <c r="WEZ348" s="24"/>
      <c r="WFA348" s="24"/>
      <c r="WFB348" s="24"/>
      <c r="WFC348" s="24"/>
      <c r="WFD348" s="24"/>
      <c r="WFE348" s="24"/>
      <c r="WFF348" s="24"/>
      <c r="WFG348" s="24"/>
      <c r="WFH348" s="24"/>
      <c r="WFI348" s="24"/>
      <c r="WFJ348" s="24"/>
      <c r="WFK348" s="24"/>
      <c r="WFL348" s="24"/>
      <c r="WFM348" s="24"/>
      <c r="WFN348" s="24"/>
      <c r="WFO348" s="24"/>
      <c r="WFP348" s="24"/>
      <c r="WFQ348" s="24"/>
      <c r="WFR348" s="24"/>
      <c r="WFS348" s="24"/>
      <c r="WFT348" s="24"/>
      <c r="WFU348" s="24"/>
      <c r="WFV348" s="24"/>
      <c r="WFW348" s="24"/>
      <c r="WFX348" s="24"/>
      <c r="WFY348" s="24"/>
      <c r="WFZ348" s="24"/>
      <c r="WGA348" s="24"/>
      <c r="WGB348" s="24"/>
      <c r="WGC348" s="24"/>
      <c r="WGD348" s="24"/>
      <c r="WGE348" s="24"/>
      <c r="WGF348" s="24"/>
      <c r="WGG348" s="24"/>
      <c r="WGH348" s="24"/>
      <c r="WGI348" s="24"/>
      <c r="WGJ348" s="24"/>
      <c r="WGK348" s="24"/>
      <c r="WGL348" s="24"/>
      <c r="WGM348" s="24"/>
      <c r="WGN348" s="24"/>
      <c r="WGO348" s="24"/>
      <c r="WGP348" s="24"/>
      <c r="WGQ348" s="24"/>
      <c r="WGR348" s="24"/>
      <c r="WGS348" s="24"/>
      <c r="WGT348" s="24"/>
      <c r="WGU348" s="24"/>
      <c r="WGV348" s="24"/>
      <c r="WGW348" s="24"/>
      <c r="WGX348" s="24"/>
      <c r="WGY348" s="24"/>
      <c r="WGZ348" s="24"/>
      <c r="WHA348" s="24"/>
      <c r="WHB348" s="24"/>
      <c r="WHC348" s="24"/>
      <c r="WHD348" s="24"/>
      <c r="WHE348" s="24"/>
      <c r="WHF348" s="24"/>
      <c r="WHG348" s="24"/>
      <c r="WHH348" s="24"/>
      <c r="WHI348" s="24"/>
      <c r="WHJ348" s="24"/>
      <c r="WHK348" s="24"/>
      <c r="WHL348" s="24"/>
      <c r="WHM348" s="24"/>
      <c r="WHN348" s="24"/>
      <c r="WHO348" s="24"/>
      <c r="WHP348" s="24"/>
      <c r="WHQ348" s="24"/>
      <c r="WHR348" s="24"/>
      <c r="WHS348" s="24"/>
      <c r="WHT348" s="24"/>
      <c r="WHU348" s="24"/>
      <c r="WHV348" s="24"/>
      <c r="WHW348" s="24"/>
      <c r="WHX348" s="24"/>
      <c r="WHY348" s="24"/>
      <c r="WHZ348" s="24"/>
      <c r="WIA348" s="24"/>
      <c r="WIB348" s="24"/>
      <c r="WIC348" s="24"/>
      <c r="WID348" s="24"/>
      <c r="WIE348" s="24"/>
      <c r="WIF348" s="24"/>
      <c r="WIG348" s="24"/>
      <c r="WIH348" s="24"/>
      <c r="WII348" s="24"/>
      <c r="WIJ348" s="24"/>
      <c r="WIK348" s="24"/>
      <c r="WIL348" s="24"/>
      <c r="WIM348" s="24"/>
      <c r="WIN348" s="24"/>
      <c r="WIO348" s="24"/>
      <c r="WIP348" s="24"/>
      <c r="WIQ348" s="24"/>
      <c r="WIR348" s="24"/>
      <c r="WIS348" s="24"/>
      <c r="WIT348" s="24"/>
      <c r="WIU348" s="24"/>
      <c r="WIV348" s="24"/>
      <c r="WIW348" s="24"/>
      <c r="WIX348" s="24"/>
      <c r="WIY348" s="24"/>
      <c r="WIZ348" s="24"/>
      <c r="WJA348" s="24"/>
      <c r="WJB348" s="24"/>
      <c r="WJC348" s="24"/>
      <c r="WJD348" s="24"/>
      <c r="WJE348" s="24"/>
      <c r="WJF348" s="24"/>
      <c r="WJG348" s="24"/>
      <c r="WJH348" s="24"/>
      <c r="WJI348" s="24"/>
      <c r="WJJ348" s="24"/>
      <c r="WJK348" s="24"/>
      <c r="WJL348" s="24"/>
      <c r="WJM348" s="24"/>
      <c r="WJN348" s="24"/>
      <c r="WJO348" s="24"/>
      <c r="WJP348" s="24"/>
      <c r="WJQ348" s="24"/>
      <c r="WJR348" s="24"/>
      <c r="WJS348" s="24"/>
      <c r="WJT348" s="24"/>
      <c r="WJU348" s="24"/>
      <c r="WJV348" s="24"/>
      <c r="WJW348" s="24"/>
      <c r="WJX348" s="24"/>
      <c r="WJY348" s="24"/>
      <c r="WJZ348" s="24"/>
      <c r="WKA348" s="24"/>
      <c r="WKB348" s="24"/>
      <c r="WKC348" s="24"/>
      <c r="WKD348" s="24"/>
      <c r="WKE348" s="24"/>
      <c r="WKF348" s="24"/>
      <c r="WKG348" s="24"/>
      <c r="WKH348" s="24"/>
      <c r="WKI348" s="24"/>
      <c r="WKJ348" s="24"/>
      <c r="WKK348" s="24"/>
      <c r="WKL348" s="24"/>
      <c r="WKM348" s="24"/>
      <c r="WKN348" s="24"/>
      <c r="WKO348" s="24"/>
      <c r="WKP348" s="24"/>
      <c r="WKQ348" s="24"/>
      <c r="WKR348" s="24"/>
      <c r="WKS348" s="24"/>
      <c r="WKT348" s="24"/>
      <c r="WKU348" s="24"/>
      <c r="WKV348" s="24"/>
      <c r="WKW348" s="24"/>
      <c r="WKX348" s="24"/>
      <c r="WKY348" s="24"/>
      <c r="WKZ348" s="24"/>
      <c r="WLA348" s="24"/>
      <c r="WLB348" s="24"/>
      <c r="WLC348" s="24"/>
      <c r="WLD348" s="24"/>
      <c r="WLE348" s="24"/>
      <c r="WLF348" s="24"/>
      <c r="WLG348" s="24"/>
      <c r="WLH348" s="24"/>
      <c r="WLI348" s="24"/>
      <c r="WLJ348" s="24"/>
      <c r="WLK348" s="24"/>
      <c r="WLL348" s="24"/>
      <c r="WLM348" s="24"/>
      <c r="WLN348" s="24"/>
      <c r="WLO348" s="24"/>
      <c r="WLP348" s="24"/>
      <c r="WLQ348" s="24"/>
      <c r="WLR348" s="24"/>
      <c r="WLS348" s="24"/>
      <c r="WLT348" s="24"/>
      <c r="WLU348" s="24"/>
      <c r="WLV348" s="24"/>
      <c r="WLW348" s="24"/>
      <c r="WLX348" s="24"/>
      <c r="WLY348" s="24"/>
      <c r="WLZ348" s="24"/>
      <c r="WMA348" s="24"/>
      <c r="WMB348" s="24"/>
      <c r="WMC348" s="24"/>
      <c r="WMD348" s="24"/>
      <c r="WME348" s="24"/>
      <c r="WMF348" s="24"/>
      <c r="WMG348" s="24"/>
      <c r="WMH348" s="24"/>
      <c r="WMI348" s="24"/>
      <c r="WMJ348" s="24"/>
      <c r="WMK348" s="24"/>
      <c r="WML348" s="24"/>
      <c r="WMM348" s="24"/>
      <c r="WMN348" s="24"/>
      <c r="WMO348" s="24"/>
      <c r="WMP348" s="24"/>
      <c r="WMQ348" s="24"/>
      <c r="WMR348" s="24"/>
      <c r="WMS348" s="24"/>
      <c r="WMT348" s="24"/>
      <c r="WMU348" s="24"/>
      <c r="WMV348" s="24"/>
      <c r="WMW348" s="24"/>
      <c r="WMX348" s="24"/>
      <c r="WMY348" s="24"/>
      <c r="WMZ348" s="24"/>
      <c r="WNA348" s="24"/>
      <c r="WNB348" s="24"/>
      <c r="WNC348" s="24"/>
      <c r="WND348" s="24"/>
      <c r="WNE348" s="24"/>
      <c r="WNF348" s="24"/>
      <c r="WNG348" s="24"/>
      <c r="WNH348" s="24"/>
      <c r="WNI348" s="24"/>
      <c r="WNJ348" s="24"/>
      <c r="WNK348" s="24"/>
      <c r="WNL348" s="24"/>
      <c r="WNM348" s="24"/>
      <c r="WNN348" s="24"/>
      <c r="WNO348" s="24"/>
      <c r="WNP348" s="24"/>
      <c r="WNQ348" s="24"/>
      <c r="WNR348" s="24"/>
      <c r="WNS348" s="24"/>
      <c r="WNT348" s="24"/>
      <c r="WNU348" s="24"/>
      <c r="WNV348" s="24"/>
      <c r="WNW348" s="24"/>
      <c r="WNX348" s="24"/>
      <c r="WNY348" s="24"/>
      <c r="WNZ348" s="24"/>
      <c r="WOA348" s="24"/>
      <c r="WOB348" s="24"/>
      <c r="WOC348" s="24"/>
      <c r="WOD348" s="24"/>
      <c r="WOE348" s="24"/>
      <c r="WOF348" s="24"/>
      <c r="WOG348" s="24"/>
      <c r="WOH348" s="24"/>
      <c r="WOI348" s="24"/>
      <c r="WOJ348" s="24"/>
      <c r="WOK348" s="24"/>
      <c r="WOL348" s="24"/>
      <c r="WOM348" s="24"/>
      <c r="WON348" s="24"/>
      <c r="WOO348" s="24"/>
      <c r="WOP348" s="24"/>
      <c r="WOQ348" s="24"/>
      <c r="WOR348" s="24"/>
      <c r="WOS348" s="24"/>
      <c r="WOT348" s="24"/>
      <c r="WOU348" s="24"/>
      <c r="WOV348" s="24"/>
      <c r="WOW348" s="24"/>
      <c r="WOX348" s="24"/>
      <c r="WOY348" s="24"/>
      <c r="WOZ348" s="24"/>
      <c r="WPA348" s="24"/>
      <c r="WPB348" s="24"/>
      <c r="WPC348" s="24"/>
      <c r="WPD348" s="24"/>
      <c r="WPE348" s="24"/>
      <c r="WPF348" s="24"/>
      <c r="WPG348" s="24"/>
      <c r="WPH348" s="24"/>
      <c r="WPI348" s="24"/>
      <c r="WPJ348" s="24"/>
      <c r="WPK348" s="24"/>
      <c r="WPL348" s="24"/>
      <c r="WPM348" s="24"/>
      <c r="WPN348" s="24"/>
      <c r="WPO348" s="24"/>
      <c r="WPP348" s="24"/>
      <c r="WPQ348" s="24"/>
      <c r="WPR348" s="24"/>
      <c r="WPS348" s="24"/>
      <c r="WPT348" s="24"/>
      <c r="WPU348" s="24"/>
      <c r="WPV348" s="24"/>
      <c r="WPW348" s="24"/>
      <c r="WPX348" s="24"/>
      <c r="WPY348" s="24"/>
      <c r="WPZ348" s="24"/>
      <c r="WQA348" s="24"/>
      <c r="WQB348" s="24"/>
      <c r="WQC348" s="24"/>
      <c r="WQD348" s="24"/>
      <c r="WQE348" s="24"/>
      <c r="WQF348" s="24"/>
      <c r="WQG348" s="24"/>
      <c r="WQH348" s="24"/>
      <c r="WQI348" s="24"/>
      <c r="WQJ348" s="24"/>
      <c r="WQK348" s="24"/>
      <c r="WQL348" s="24"/>
      <c r="WQM348" s="24"/>
      <c r="WQN348" s="24"/>
      <c r="WQO348" s="24"/>
      <c r="WQP348" s="24"/>
      <c r="WQQ348" s="24"/>
      <c r="WQR348" s="24"/>
      <c r="WQS348" s="24"/>
      <c r="WQT348" s="24"/>
      <c r="WQU348" s="24"/>
      <c r="WQV348" s="24"/>
      <c r="WQW348" s="24"/>
      <c r="WQX348" s="24"/>
      <c r="WQY348" s="24"/>
      <c r="WQZ348" s="24"/>
      <c r="WRA348" s="24"/>
      <c r="WRB348" s="24"/>
      <c r="WRC348" s="24"/>
      <c r="WRD348" s="24"/>
      <c r="WRE348" s="24"/>
      <c r="WRF348" s="24"/>
      <c r="WRG348" s="24"/>
      <c r="WRH348" s="24"/>
      <c r="WRI348" s="24"/>
      <c r="WRJ348" s="24"/>
      <c r="WRK348" s="24"/>
      <c r="WRL348" s="24"/>
      <c r="WRM348" s="24"/>
      <c r="WRN348" s="24"/>
      <c r="WRO348" s="24"/>
      <c r="WRP348" s="24"/>
      <c r="WRQ348" s="24"/>
      <c r="WRR348" s="24"/>
      <c r="WRS348" s="24"/>
      <c r="WRT348" s="24"/>
      <c r="WRU348" s="24"/>
      <c r="WRV348" s="24"/>
      <c r="WRW348" s="24"/>
      <c r="WRX348" s="24"/>
      <c r="WRY348" s="24"/>
      <c r="WRZ348" s="24"/>
      <c r="WSA348" s="24"/>
      <c r="WSB348" s="24"/>
      <c r="WSC348" s="24"/>
      <c r="WSD348" s="24"/>
      <c r="WSE348" s="24"/>
      <c r="WSF348" s="24"/>
      <c r="WSG348" s="24"/>
      <c r="WSH348" s="24"/>
      <c r="WSI348" s="24"/>
      <c r="WSJ348" s="24"/>
      <c r="WSK348" s="24"/>
      <c r="WSL348" s="24"/>
      <c r="WSM348" s="24"/>
      <c r="WSN348" s="24"/>
      <c r="WSO348" s="24"/>
      <c r="WSP348" s="24"/>
      <c r="WSQ348" s="24"/>
      <c r="WSR348" s="24"/>
      <c r="WSS348" s="24"/>
      <c r="WST348" s="24"/>
      <c r="WSU348" s="24"/>
      <c r="WSV348" s="24"/>
      <c r="WSW348" s="24"/>
      <c r="WSX348" s="24"/>
      <c r="WSY348" s="24"/>
      <c r="WSZ348" s="24"/>
      <c r="WTA348" s="24"/>
      <c r="WTB348" s="24"/>
      <c r="WTC348" s="24"/>
      <c r="WTD348" s="24"/>
      <c r="WTE348" s="24"/>
      <c r="WTF348" s="24"/>
      <c r="WTG348" s="24"/>
      <c r="WTH348" s="24"/>
      <c r="WTI348" s="24"/>
      <c r="WTJ348" s="24"/>
      <c r="WTK348" s="24"/>
      <c r="WTL348" s="24"/>
      <c r="WTM348" s="24"/>
      <c r="WTN348" s="24"/>
      <c r="WTO348" s="24"/>
      <c r="WTP348" s="24"/>
      <c r="WTQ348" s="24"/>
      <c r="WTR348" s="24"/>
      <c r="WTS348" s="24"/>
      <c r="WTT348" s="24"/>
      <c r="WTU348" s="24"/>
      <c r="WTV348" s="24"/>
      <c r="WTW348" s="24"/>
      <c r="WTX348" s="24"/>
      <c r="WTY348" s="24"/>
      <c r="WTZ348" s="24"/>
      <c r="WUA348" s="24"/>
      <c r="WUB348" s="24"/>
      <c r="WUC348" s="24"/>
      <c r="WUD348" s="24"/>
      <c r="WUE348" s="24"/>
      <c r="WUF348" s="24"/>
      <c r="WUG348" s="24"/>
      <c r="WUH348" s="24"/>
      <c r="WUI348" s="24"/>
      <c r="WUJ348" s="24"/>
      <c r="WUK348" s="24"/>
      <c r="WUL348" s="24"/>
      <c r="WUM348" s="24"/>
      <c r="WUN348" s="24"/>
      <c r="WUO348" s="24"/>
      <c r="WUP348" s="24"/>
      <c r="WUQ348" s="24"/>
      <c r="WUR348" s="24"/>
      <c r="WUS348" s="24"/>
      <c r="WUT348" s="24"/>
      <c r="WUU348" s="24"/>
      <c r="WUV348" s="24"/>
      <c r="WUW348" s="24"/>
      <c r="WUX348" s="24"/>
      <c r="WUY348" s="24"/>
      <c r="WUZ348" s="24"/>
      <c r="WVA348" s="24"/>
      <c r="WVB348" s="24"/>
      <c r="WVC348" s="24"/>
      <c r="WVD348" s="24"/>
      <c r="WVE348" s="24"/>
      <c r="WVF348" s="24"/>
      <c r="WVG348" s="24"/>
      <c r="WVH348" s="24"/>
      <c r="WVI348" s="24"/>
      <c r="WVJ348" s="24"/>
      <c r="WVK348" s="24"/>
      <c r="WVL348" s="24"/>
      <c r="WVM348" s="24"/>
      <c r="WVN348" s="24"/>
      <c r="WVO348" s="24"/>
      <c r="WVP348" s="24"/>
      <c r="WVQ348" s="24"/>
      <c r="WVR348" s="24"/>
      <c r="WVS348" s="24"/>
      <c r="WVT348" s="24"/>
      <c r="WVU348" s="24"/>
      <c r="WVV348" s="24"/>
      <c r="WVW348" s="24"/>
      <c r="WVX348" s="24"/>
      <c r="WVY348" s="24"/>
      <c r="WVZ348" s="24"/>
      <c r="WWA348" s="24"/>
      <c r="WWB348" s="24"/>
      <c r="WWC348" s="24"/>
      <c r="WWD348" s="24"/>
      <c r="WWE348" s="24"/>
      <c r="WWF348" s="24"/>
      <c r="WWG348" s="24"/>
      <c r="WWH348" s="24"/>
      <c r="WWI348" s="24"/>
      <c r="WWJ348" s="24"/>
      <c r="WWK348" s="24"/>
      <c r="WWL348" s="24"/>
      <c r="WWM348" s="24"/>
      <c r="WWN348" s="24"/>
      <c r="WWO348" s="24"/>
      <c r="WWP348" s="24"/>
      <c r="WWQ348" s="24"/>
      <c r="WWR348" s="24"/>
      <c r="WWS348" s="24"/>
      <c r="WWT348" s="24"/>
      <c r="WWU348" s="24"/>
      <c r="WWV348" s="24"/>
      <c r="WWW348" s="24"/>
      <c r="WWX348" s="24"/>
      <c r="WWY348" s="24"/>
      <c r="WWZ348" s="24"/>
      <c r="WXA348" s="24"/>
      <c r="WXB348" s="24"/>
      <c r="WXC348" s="24"/>
      <c r="WXD348" s="24"/>
      <c r="WXE348" s="24"/>
      <c r="WXF348" s="24"/>
      <c r="WXG348" s="24"/>
      <c r="WXH348" s="24"/>
      <c r="WXI348" s="24"/>
      <c r="WXJ348" s="24"/>
      <c r="WXK348" s="24"/>
      <c r="WXL348" s="24"/>
      <c r="WXM348" s="24"/>
      <c r="WXN348" s="24"/>
      <c r="WXO348" s="24"/>
      <c r="WXP348" s="24"/>
      <c r="WXQ348" s="24"/>
      <c r="WXR348" s="24"/>
      <c r="WXS348" s="24"/>
      <c r="WXT348" s="24"/>
      <c r="WXU348" s="24"/>
      <c r="WXV348" s="24"/>
      <c r="WXW348" s="24"/>
      <c r="WXX348" s="24"/>
      <c r="WXY348" s="24"/>
      <c r="WXZ348" s="24"/>
      <c r="WYA348" s="24"/>
      <c r="WYB348" s="24"/>
      <c r="WYC348" s="24"/>
      <c r="WYD348" s="24"/>
      <c r="WYE348" s="24"/>
      <c r="WYF348" s="24"/>
      <c r="WYG348" s="24"/>
      <c r="WYH348" s="24"/>
      <c r="WYI348" s="24"/>
      <c r="WYJ348" s="24"/>
      <c r="WYK348" s="24"/>
      <c r="WYL348" s="24"/>
      <c r="WYM348" s="24"/>
      <c r="WYN348" s="24"/>
      <c r="WYO348" s="24"/>
      <c r="WYP348" s="24"/>
      <c r="WYQ348" s="24"/>
      <c r="WYR348" s="24"/>
      <c r="WYS348" s="24"/>
      <c r="WYT348" s="24"/>
      <c r="WYU348" s="24"/>
      <c r="WYV348" s="24"/>
      <c r="WYW348" s="24"/>
      <c r="WYX348" s="24"/>
      <c r="WYY348" s="24"/>
      <c r="WYZ348" s="24"/>
      <c r="WZA348" s="24"/>
      <c r="WZB348" s="24"/>
      <c r="WZC348" s="24"/>
      <c r="WZD348" s="24"/>
      <c r="WZE348" s="24"/>
      <c r="WZF348" s="24"/>
      <c r="WZG348" s="24"/>
      <c r="WZH348" s="24"/>
      <c r="WZI348" s="24"/>
      <c r="WZJ348" s="24"/>
      <c r="WZK348" s="24"/>
      <c r="WZL348" s="24"/>
      <c r="WZM348" s="24"/>
      <c r="WZN348" s="24"/>
      <c r="WZO348" s="24"/>
      <c r="WZP348" s="24"/>
      <c r="WZQ348" s="24"/>
      <c r="WZR348" s="24"/>
      <c r="WZS348" s="24"/>
      <c r="WZT348" s="24"/>
      <c r="WZU348" s="24"/>
      <c r="WZV348" s="24"/>
      <c r="WZW348" s="24"/>
      <c r="WZX348" s="24"/>
      <c r="WZY348" s="24"/>
      <c r="WZZ348" s="24"/>
      <c r="XAA348" s="24"/>
      <c r="XAB348" s="24"/>
      <c r="XAC348" s="24"/>
      <c r="XAD348" s="24"/>
      <c r="XAE348" s="24"/>
      <c r="XAF348" s="24"/>
      <c r="XAG348" s="24"/>
      <c r="XAH348" s="24"/>
      <c r="XAI348" s="24"/>
      <c r="XAJ348" s="24"/>
      <c r="XAK348" s="24"/>
      <c r="XAL348" s="24"/>
      <c r="XAM348" s="24"/>
      <c r="XAN348" s="24"/>
      <c r="XAO348" s="24"/>
      <c r="XAP348" s="24"/>
      <c r="XAQ348" s="24"/>
      <c r="XAR348" s="24"/>
      <c r="XAS348" s="24"/>
      <c r="XAT348" s="24"/>
      <c r="XAU348" s="24"/>
      <c r="XAV348" s="24"/>
      <c r="XAW348" s="24"/>
      <c r="XAX348" s="24"/>
      <c r="XAY348" s="24"/>
      <c r="XAZ348" s="24"/>
      <c r="XBA348" s="24"/>
      <c r="XBB348" s="24"/>
      <c r="XBC348" s="24"/>
      <c r="XBD348" s="24"/>
      <c r="XBE348" s="24"/>
      <c r="XBF348" s="24"/>
      <c r="XBG348" s="24"/>
      <c r="XBH348" s="24"/>
      <c r="XBI348" s="24"/>
      <c r="XBJ348" s="24"/>
      <c r="XBK348" s="24"/>
      <c r="XBL348" s="24"/>
      <c r="XBM348" s="24"/>
      <c r="XBN348" s="24"/>
      <c r="XBO348" s="24"/>
      <c r="XBP348" s="24"/>
      <c r="XBQ348" s="24"/>
      <c r="XBR348" s="24"/>
      <c r="XBS348" s="24"/>
      <c r="XBT348" s="24"/>
      <c r="XBU348" s="24"/>
      <c r="XBV348" s="24"/>
      <c r="XBW348" s="24"/>
      <c r="XBX348" s="24"/>
      <c r="XBY348" s="24"/>
      <c r="XBZ348" s="24"/>
      <c r="XCA348" s="24"/>
      <c r="XCB348" s="24"/>
      <c r="XCC348" s="24"/>
      <c r="XCD348" s="24"/>
      <c r="XCE348" s="24"/>
      <c r="XCF348" s="24"/>
      <c r="XCG348" s="24"/>
      <c r="XCH348" s="24"/>
      <c r="XCI348" s="24"/>
      <c r="XCJ348" s="24"/>
      <c r="XCK348" s="24"/>
      <c r="XCL348" s="24"/>
      <c r="XCM348" s="24"/>
      <c r="XCN348" s="24"/>
      <c r="XCO348" s="24"/>
      <c r="XCP348" s="24"/>
      <c r="XCQ348" s="24"/>
      <c r="XCR348" s="24"/>
      <c r="XCS348" s="24"/>
      <c r="XCT348" s="24"/>
      <c r="XCU348" s="24"/>
      <c r="XCV348" s="24"/>
      <c r="XCW348" s="24"/>
      <c r="XCX348" s="24"/>
      <c r="XCY348" s="24"/>
      <c r="XCZ348" s="24"/>
      <c r="XDA348" s="24"/>
      <c r="XDB348" s="24"/>
      <c r="XDC348" s="24"/>
      <c r="XDD348" s="24"/>
      <c r="XDE348" s="24"/>
      <c r="XDF348" s="24"/>
      <c r="XDG348" s="24"/>
      <c r="XDH348" s="24"/>
      <c r="XDI348" s="24"/>
      <c r="XDJ348" s="24"/>
      <c r="XDK348" s="24"/>
      <c r="XDL348" s="24"/>
      <c r="XDM348" s="24"/>
      <c r="XDN348" s="24"/>
      <c r="XDO348" s="24"/>
      <c r="XDP348" s="24"/>
      <c r="XDQ348" s="24"/>
      <c r="XDR348" s="24"/>
      <c r="XDS348" s="24"/>
      <c r="XDT348" s="24"/>
      <c r="XDU348" s="24"/>
      <c r="XDV348" s="24"/>
      <c r="XDW348" s="24"/>
      <c r="XDX348" s="24"/>
      <c r="XDY348" s="24"/>
      <c r="XDZ348" s="24"/>
      <c r="XEA348" s="24"/>
      <c r="XEB348" s="24"/>
      <c r="XEC348" s="24"/>
      <c r="XED348" s="24"/>
      <c r="XEE348" s="24"/>
      <c r="XEF348" s="24"/>
      <c r="XEG348" s="24"/>
      <c r="XEH348" s="24"/>
      <c r="XEI348" s="24"/>
      <c r="XEJ348" s="24"/>
      <c r="XEK348" s="24"/>
      <c r="XEL348" s="24"/>
      <c r="XEM348" s="24"/>
      <c r="XEN348" s="24"/>
      <c r="XEO348" s="24"/>
      <c r="XEP348" s="24"/>
      <c r="XEQ348" s="24"/>
      <c r="XER348" s="24"/>
      <c r="XES348" s="24"/>
      <c r="XET348" s="24"/>
      <c r="XEU348" s="24"/>
      <c r="XEV348" s="24"/>
      <c r="XEW348" s="24"/>
      <c r="XEX348" s="24"/>
      <c r="XEY348" s="24"/>
      <c r="XEZ348" s="24"/>
      <c r="XFA348" s="24"/>
      <c r="XFB348" s="24"/>
      <c r="XFC348" s="24"/>
      <c r="XFD348" s="24"/>
    </row>
    <row r="349" spans="1:16384" ht="53.25" customHeight="1" x14ac:dyDescent="0.2">
      <c r="C349" s="450"/>
      <c r="D349" s="644" t="s">
        <v>155</v>
      </c>
      <c r="E349" s="644"/>
      <c r="F349" s="644"/>
      <c r="G349" s="644"/>
      <c r="H349" s="644"/>
      <c r="I349" s="644"/>
      <c r="J349" s="644"/>
      <c r="K349" s="644"/>
      <c r="L349" s="644"/>
      <c r="M349" s="644"/>
      <c r="N349" s="64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4"/>
      <c r="FM349" s="24"/>
      <c r="FN349" s="24"/>
      <c r="FO349" s="24"/>
      <c r="FP349" s="24"/>
      <c r="FQ349" s="24"/>
      <c r="FR349" s="24"/>
      <c r="FS349" s="24"/>
      <c r="FT349" s="24"/>
      <c r="FU349" s="24"/>
      <c r="FV349" s="24"/>
      <c r="FW349" s="24"/>
      <c r="FX349" s="24"/>
      <c r="FY349" s="24"/>
      <c r="FZ349" s="24"/>
      <c r="GA349" s="24"/>
      <c r="GB349" s="24"/>
      <c r="GC349" s="24"/>
      <c r="GD349" s="24"/>
      <c r="GE349" s="24"/>
      <c r="GF349" s="24"/>
      <c r="GG349" s="24"/>
      <c r="GH349" s="24"/>
      <c r="GI349" s="24"/>
      <c r="GJ349" s="24"/>
      <c r="GK349" s="24"/>
      <c r="GL349" s="24"/>
      <c r="GM349" s="24"/>
      <c r="GN349" s="24"/>
      <c r="GO349" s="24"/>
      <c r="GP349" s="24"/>
      <c r="GQ349" s="24"/>
      <c r="GR349" s="24"/>
      <c r="GS349" s="24"/>
      <c r="GT349" s="24"/>
      <c r="GU349" s="24"/>
      <c r="GV349" s="24"/>
      <c r="GW349" s="24"/>
      <c r="GX349" s="24"/>
      <c r="GY349" s="24"/>
      <c r="GZ349" s="24"/>
      <c r="HA349" s="24"/>
      <c r="HB349" s="24"/>
      <c r="HC349" s="24"/>
      <c r="HD349" s="24"/>
      <c r="HE349" s="24"/>
      <c r="HF349" s="24"/>
      <c r="HG349" s="24"/>
      <c r="HH349" s="24"/>
      <c r="HI349" s="24"/>
      <c r="HJ349" s="24"/>
      <c r="HK349" s="24"/>
      <c r="HL349" s="24"/>
      <c r="HM349" s="24"/>
      <c r="HN349" s="24"/>
      <c r="HO349" s="24"/>
      <c r="HP349" s="24"/>
      <c r="HQ349" s="24"/>
      <c r="HR349" s="24"/>
      <c r="HS349" s="24"/>
      <c r="HT349" s="24"/>
      <c r="HU349" s="24"/>
      <c r="HV349" s="24"/>
      <c r="HW349" s="24"/>
      <c r="HX349" s="24"/>
      <c r="HY349" s="24"/>
      <c r="HZ349" s="24"/>
      <c r="IA349" s="24"/>
      <c r="IB349" s="24"/>
      <c r="IC349" s="24"/>
      <c r="ID349" s="24"/>
      <c r="IE349" s="24"/>
      <c r="IF349" s="24"/>
      <c r="IG349" s="24"/>
      <c r="IH349" s="24"/>
      <c r="II349" s="24"/>
      <c r="IJ349" s="24"/>
      <c r="IK349" s="24"/>
      <c r="IL349" s="24"/>
      <c r="IM349" s="24"/>
      <c r="IN349" s="24"/>
      <c r="IO349" s="24"/>
      <c r="IP349" s="24"/>
      <c r="IQ349" s="24"/>
      <c r="IR349" s="24"/>
      <c r="IS349" s="24"/>
      <c r="IT349" s="24"/>
      <c r="IU349" s="24"/>
      <c r="IV349" s="24"/>
      <c r="IW349" s="24"/>
      <c r="IX349" s="24"/>
      <c r="IY349" s="24"/>
      <c r="IZ349" s="24"/>
      <c r="JA349" s="24"/>
      <c r="JB349" s="24"/>
      <c r="JC349" s="24"/>
      <c r="JD349" s="24"/>
      <c r="JE349" s="24"/>
      <c r="JF349" s="24"/>
      <c r="JG349" s="24"/>
      <c r="JH349" s="24"/>
      <c r="JI349" s="24"/>
      <c r="JJ349" s="24"/>
      <c r="JK349" s="24"/>
      <c r="JL349" s="24"/>
      <c r="JM349" s="24"/>
      <c r="JN349" s="24"/>
      <c r="JO349" s="24"/>
      <c r="JP349" s="24"/>
      <c r="JQ349" s="24"/>
      <c r="JR349" s="24"/>
      <c r="JS349" s="24"/>
      <c r="JT349" s="24"/>
      <c r="JU349" s="24"/>
      <c r="JV349" s="24"/>
      <c r="JW349" s="24"/>
      <c r="JX349" s="24"/>
      <c r="JY349" s="24"/>
      <c r="JZ349" s="24"/>
      <c r="KA349" s="24"/>
      <c r="KB349" s="24"/>
      <c r="KC349" s="24"/>
      <c r="KD349" s="24"/>
      <c r="KE349" s="24"/>
      <c r="KF349" s="24"/>
      <c r="KG349" s="24"/>
      <c r="KH349" s="24"/>
      <c r="KI349" s="24"/>
      <c r="KJ349" s="24"/>
      <c r="KK349" s="24"/>
      <c r="KL349" s="24"/>
      <c r="KM349" s="24"/>
      <c r="KN349" s="24"/>
      <c r="KO349" s="24"/>
      <c r="KP349" s="24"/>
      <c r="KQ349" s="24"/>
      <c r="KR349" s="24"/>
      <c r="KS349" s="24"/>
      <c r="KT349" s="24"/>
      <c r="KU349" s="24"/>
      <c r="KV349" s="24"/>
      <c r="KW349" s="24"/>
      <c r="KX349" s="24"/>
      <c r="KY349" s="24"/>
      <c r="KZ349" s="24"/>
      <c r="LA349" s="24"/>
      <c r="LB349" s="24"/>
      <c r="LC349" s="24"/>
      <c r="LD349" s="24"/>
      <c r="LE349" s="24"/>
      <c r="LF349" s="24"/>
      <c r="LG349" s="24"/>
      <c r="LH349" s="24"/>
      <c r="LI349" s="24"/>
      <c r="LJ349" s="24"/>
      <c r="LK349" s="24"/>
      <c r="LL349" s="24"/>
      <c r="LM349" s="24"/>
      <c r="LN349" s="24"/>
      <c r="LO349" s="24"/>
      <c r="LP349" s="24"/>
      <c r="LQ349" s="24"/>
      <c r="LR349" s="24"/>
      <c r="LS349" s="24"/>
      <c r="LT349" s="24"/>
      <c r="LU349" s="24"/>
      <c r="LV349" s="24"/>
      <c r="LW349" s="24"/>
      <c r="LX349" s="24"/>
      <c r="LY349" s="24"/>
      <c r="LZ349" s="24"/>
      <c r="MA349" s="24"/>
      <c r="MB349" s="24"/>
      <c r="MC349" s="24"/>
      <c r="MD349" s="24"/>
      <c r="ME349" s="24"/>
      <c r="MF349" s="24"/>
      <c r="MG349" s="24"/>
      <c r="MH349" s="24"/>
      <c r="MI349" s="24"/>
      <c r="MJ349" s="24"/>
      <c r="MK349" s="24"/>
      <c r="ML349" s="24"/>
      <c r="MM349" s="24"/>
      <c r="MN349" s="24"/>
      <c r="MO349" s="24"/>
      <c r="MP349" s="24"/>
      <c r="MQ349" s="24"/>
      <c r="MR349" s="24"/>
      <c r="MS349" s="24"/>
      <c r="MT349" s="24"/>
      <c r="MU349" s="24"/>
      <c r="MV349" s="24"/>
      <c r="MW349" s="24"/>
      <c r="MX349" s="24"/>
      <c r="MY349" s="24"/>
      <c r="MZ349" s="24"/>
      <c r="NA349" s="24"/>
      <c r="NB349" s="24"/>
      <c r="NC349" s="24"/>
      <c r="ND349" s="24"/>
      <c r="NE349" s="24"/>
      <c r="NF349" s="24"/>
      <c r="NG349" s="24"/>
      <c r="NH349" s="24"/>
      <c r="NI349" s="24"/>
      <c r="NJ349" s="24"/>
      <c r="NK349" s="24"/>
      <c r="NL349" s="24"/>
      <c r="NM349" s="24"/>
      <c r="NN349" s="24"/>
      <c r="NO349" s="24"/>
      <c r="NP349" s="24"/>
      <c r="NQ349" s="24"/>
      <c r="NR349" s="24"/>
      <c r="NS349" s="24"/>
      <c r="NT349" s="24"/>
      <c r="NU349" s="24"/>
      <c r="NV349" s="24"/>
      <c r="NW349" s="24"/>
      <c r="NX349" s="24"/>
      <c r="NY349" s="24"/>
      <c r="NZ349" s="24"/>
      <c r="OA349" s="24"/>
      <c r="OB349" s="24"/>
      <c r="OC349" s="24"/>
      <c r="OD349" s="24"/>
      <c r="OE349" s="24"/>
      <c r="OF349" s="24"/>
      <c r="OG349" s="24"/>
      <c r="OH349" s="24"/>
      <c r="OI349" s="24"/>
      <c r="OJ349" s="24"/>
      <c r="OK349" s="24"/>
      <c r="OL349" s="24"/>
      <c r="OM349" s="24"/>
      <c r="ON349" s="24"/>
      <c r="OO349" s="24"/>
      <c r="OP349" s="24"/>
      <c r="OQ349" s="24"/>
      <c r="OR349" s="24"/>
      <c r="OS349" s="24"/>
      <c r="OT349" s="24"/>
      <c r="OU349" s="24"/>
      <c r="OV349" s="24"/>
      <c r="OW349" s="24"/>
      <c r="OX349" s="24"/>
      <c r="OY349" s="24"/>
      <c r="OZ349" s="24"/>
      <c r="PA349" s="24"/>
      <c r="PB349" s="24"/>
      <c r="PC349" s="24"/>
      <c r="PD349" s="24"/>
      <c r="PE349" s="24"/>
      <c r="PF349" s="24"/>
      <c r="PG349" s="24"/>
      <c r="PH349" s="24"/>
      <c r="PI349" s="24"/>
      <c r="PJ349" s="24"/>
      <c r="PK349" s="24"/>
      <c r="PL349" s="24"/>
      <c r="PM349" s="24"/>
      <c r="PN349" s="24"/>
      <c r="PO349" s="24"/>
      <c r="PP349" s="24"/>
      <c r="PQ349" s="24"/>
      <c r="PR349" s="24"/>
      <c r="PS349" s="24"/>
      <c r="PT349" s="24"/>
      <c r="PU349" s="24"/>
      <c r="PV349" s="24"/>
      <c r="PW349" s="24"/>
      <c r="PX349" s="24"/>
      <c r="PY349" s="24"/>
      <c r="PZ349" s="24"/>
      <c r="QA349" s="24"/>
      <c r="QB349" s="24"/>
      <c r="QC349" s="24"/>
      <c r="QD349" s="24"/>
      <c r="QE349" s="24"/>
      <c r="QF349" s="24"/>
      <c r="QG349" s="24"/>
      <c r="QH349" s="24"/>
      <c r="QI349" s="24"/>
      <c r="QJ349" s="24"/>
      <c r="QK349" s="24"/>
      <c r="QL349" s="24"/>
      <c r="QM349" s="24"/>
      <c r="QN349" s="24"/>
      <c r="QO349" s="24"/>
      <c r="QP349" s="24"/>
      <c r="QQ349" s="24"/>
      <c r="QR349" s="24"/>
      <c r="QS349" s="24"/>
      <c r="QT349" s="24"/>
      <c r="QU349" s="24"/>
      <c r="QV349" s="24"/>
      <c r="QW349" s="24"/>
      <c r="QX349" s="24"/>
      <c r="QY349" s="24"/>
      <c r="QZ349" s="24"/>
      <c r="RA349" s="24"/>
      <c r="RB349" s="24"/>
      <c r="RC349" s="24"/>
      <c r="RD349" s="24"/>
      <c r="RE349" s="24"/>
      <c r="RF349" s="24"/>
      <c r="RG349" s="24"/>
      <c r="RH349" s="24"/>
      <c r="RI349" s="24"/>
      <c r="RJ349" s="24"/>
      <c r="RK349" s="24"/>
      <c r="RL349" s="24"/>
      <c r="RM349" s="24"/>
      <c r="RN349" s="24"/>
      <c r="RO349" s="24"/>
      <c r="RP349" s="24"/>
      <c r="RQ349" s="24"/>
      <c r="RR349" s="24"/>
      <c r="RS349" s="24"/>
      <c r="RT349" s="24"/>
      <c r="RU349" s="24"/>
      <c r="RV349" s="24"/>
      <c r="RW349" s="24"/>
      <c r="RX349" s="24"/>
      <c r="RY349" s="24"/>
      <c r="RZ349" s="24"/>
      <c r="SA349" s="24"/>
      <c r="SB349" s="24"/>
      <c r="SC349" s="24"/>
      <c r="SD349" s="24"/>
      <c r="SE349" s="24"/>
      <c r="SF349" s="24"/>
      <c r="SG349" s="24"/>
      <c r="SH349" s="24"/>
      <c r="SI349" s="24"/>
      <c r="SJ349" s="24"/>
      <c r="SK349" s="24"/>
      <c r="SL349" s="24"/>
      <c r="SM349" s="24"/>
      <c r="SN349" s="24"/>
      <c r="SO349" s="24"/>
      <c r="SP349" s="24"/>
      <c r="SQ349" s="24"/>
      <c r="SR349" s="24"/>
      <c r="SS349" s="24"/>
      <c r="ST349" s="24"/>
      <c r="SU349" s="24"/>
      <c r="SV349" s="24"/>
      <c r="SW349" s="24"/>
      <c r="SX349" s="24"/>
      <c r="SY349" s="24"/>
      <c r="SZ349" s="24"/>
      <c r="TA349" s="24"/>
      <c r="TB349" s="24"/>
      <c r="TC349" s="24"/>
      <c r="TD349" s="24"/>
      <c r="TE349" s="24"/>
      <c r="TF349" s="24"/>
      <c r="TG349" s="24"/>
      <c r="TH349" s="24"/>
      <c r="TI349" s="24"/>
      <c r="TJ349" s="24"/>
      <c r="TK349" s="24"/>
      <c r="TL349" s="24"/>
      <c r="TM349" s="24"/>
      <c r="TN349" s="24"/>
      <c r="TO349" s="24"/>
      <c r="TP349" s="24"/>
      <c r="TQ349" s="24"/>
      <c r="TR349" s="24"/>
      <c r="TS349" s="24"/>
      <c r="TT349" s="24"/>
      <c r="TU349" s="24"/>
      <c r="TV349" s="24"/>
      <c r="TW349" s="24"/>
      <c r="TX349" s="24"/>
      <c r="TY349" s="24"/>
      <c r="TZ349" s="24"/>
      <c r="UA349" s="24"/>
      <c r="UB349" s="24"/>
      <c r="UC349" s="24"/>
      <c r="UD349" s="24"/>
      <c r="UE349" s="24"/>
      <c r="UF349" s="24"/>
      <c r="UG349" s="24"/>
      <c r="UH349" s="24"/>
      <c r="UI349" s="24"/>
      <c r="UJ349" s="24"/>
      <c r="UK349" s="24"/>
      <c r="UL349" s="24"/>
      <c r="UM349" s="24"/>
      <c r="UN349" s="24"/>
      <c r="UO349" s="24"/>
      <c r="UP349" s="24"/>
      <c r="UQ349" s="24"/>
      <c r="UR349" s="24"/>
      <c r="US349" s="24"/>
      <c r="UT349" s="24"/>
      <c r="UU349" s="24"/>
      <c r="UV349" s="24"/>
      <c r="UW349" s="24"/>
      <c r="UX349" s="24"/>
      <c r="UY349" s="24"/>
      <c r="UZ349" s="24"/>
      <c r="VA349" s="24"/>
      <c r="VB349" s="24"/>
      <c r="VC349" s="24"/>
      <c r="VD349" s="24"/>
      <c r="VE349" s="24"/>
      <c r="VF349" s="24"/>
      <c r="VG349" s="24"/>
      <c r="VH349" s="24"/>
      <c r="VI349" s="24"/>
      <c r="VJ349" s="24"/>
      <c r="VK349" s="24"/>
      <c r="VL349" s="24"/>
      <c r="VM349" s="24"/>
      <c r="VN349" s="24"/>
      <c r="VO349" s="24"/>
      <c r="VP349" s="24"/>
      <c r="VQ349" s="24"/>
      <c r="VR349" s="24"/>
      <c r="VS349" s="24"/>
      <c r="VT349" s="24"/>
      <c r="VU349" s="24"/>
      <c r="VV349" s="24"/>
      <c r="VW349" s="24"/>
      <c r="VX349" s="24"/>
      <c r="VY349" s="24"/>
      <c r="VZ349" s="24"/>
      <c r="WA349" s="24"/>
      <c r="WB349" s="24"/>
      <c r="WC349" s="24"/>
      <c r="WD349" s="24"/>
      <c r="WE349" s="24"/>
      <c r="WF349" s="24"/>
      <c r="WG349" s="24"/>
      <c r="WH349" s="24"/>
      <c r="WI349" s="24"/>
      <c r="WJ349" s="24"/>
      <c r="WK349" s="24"/>
      <c r="WL349" s="24"/>
      <c r="WM349" s="24"/>
      <c r="WN349" s="24"/>
      <c r="WO349" s="24"/>
      <c r="WP349" s="24"/>
      <c r="WQ349" s="24"/>
      <c r="WR349" s="24"/>
      <c r="WS349" s="24"/>
      <c r="WT349" s="24"/>
      <c r="WU349" s="24"/>
      <c r="WV349" s="24"/>
      <c r="WW349" s="24"/>
      <c r="WX349" s="24"/>
      <c r="WY349" s="24"/>
      <c r="WZ349" s="24"/>
      <c r="XA349" s="24"/>
      <c r="XB349" s="24"/>
      <c r="XC349" s="24"/>
      <c r="XD349" s="24"/>
      <c r="XE349" s="24"/>
      <c r="XF349" s="24"/>
      <c r="XG349" s="24"/>
      <c r="XH349" s="24"/>
      <c r="XI349" s="24"/>
      <c r="XJ349" s="24"/>
      <c r="XK349" s="24"/>
      <c r="XL349" s="24"/>
      <c r="XM349" s="24"/>
      <c r="XN349" s="24"/>
      <c r="XO349" s="24"/>
      <c r="XP349" s="24"/>
      <c r="XQ349" s="24"/>
      <c r="XR349" s="24"/>
      <c r="XS349" s="24"/>
      <c r="XT349" s="24"/>
      <c r="XU349" s="24"/>
      <c r="XV349" s="24"/>
      <c r="XW349" s="24"/>
      <c r="XX349" s="24"/>
      <c r="XY349" s="24"/>
      <c r="XZ349" s="24"/>
      <c r="YA349" s="24"/>
      <c r="YB349" s="24"/>
      <c r="YC349" s="24"/>
      <c r="YD349" s="24"/>
      <c r="YE349" s="24"/>
      <c r="YF349" s="24"/>
      <c r="YG349" s="24"/>
      <c r="YH349" s="24"/>
      <c r="YI349" s="24"/>
      <c r="YJ349" s="24"/>
      <c r="YK349" s="24"/>
      <c r="YL349" s="24"/>
      <c r="YM349" s="24"/>
      <c r="YN349" s="24"/>
      <c r="YO349" s="24"/>
      <c r="YP349" s="24"/>
      <c r="YQ349" s="24"/>
      <c r="YR349" s="24"/>
      <c r="YS349" s="24"/>
      <c r="YT349" s="24"/>
      <c r="YU349" s="24"/>
      <c r="YV349" s="24"/>
      <c r="YW349" s="24"/>
      <c r="YX349" s="24"/>
      <c r="YY349" s="24"/>
      <c r="YZ349" s="24"/>
      <c r="ZA349" s="24"/>
      <c r="ZB349" s="24"/>
      <c r="ZC349" s="24"/>
      <c r="ZD349" s="24"/>
      <c r="ZE349" s="24"/>
      <c r="ZF349" s="24"/>
      <c r="ZG349" s="24"/>
      <c r="ZH349" s="24"/>
      <c r="ZI349" s="24"/>
      <c r="ZJ349" s="24"/>
      <c r="ZK349" s="24"/>
      <c r="ZL349" s="24"/>
      <c r="ZM349" s="24"/>
      <c r="ZN349" s="24"/>
      <c r="ZO349" s="24"/>
      <c r="ZP349" s="24"/>
      <c r="ZQ349" s="24"/>
      <c r="ZR349" s="24"/>
      <c r="ZS349" s="24"/>
      <c r="ZT349" s="24"/>
      <c r="ZU349" s="24"/>
      <c r="ZV349" s="24"/>
      <c r="ZW349" s="24"/>
      <c r="ZX349" s="24"/>
      <c r="ZY349" s="24"/>
      <c r="ZZ349" s="24"/>
      <c r="AAA349" s="24"/>
      <c r="AAB349" s="24"/>
      <c r="AAC349" s="24"/>
      <c r="AAD349" s="24"/>
      <c r="AAE349" s="24"/>
      <c r="AAF349" s="24"/>
      <c r="AAG349" s="24"/>
      <c r="AAH349" s="24"/>
      <c r="AAI349" s="24"/>
      <c r="AAJ349" s="24"/>
      <c r="AAK349" s="24"/>
      <c r="AAL349" s="24"/>
      <c r="AAM349" s="24"/>
      <c r="AAN349" s="24"/>
      <c r="AAO349" s="24"/>
      <c r="AAP349" s="24"/>
      <c r="AAQ349" s="24"/>
      <c r="AAR349" s="24"/>
      <c r="AAS349" s="24"/>
      <c r="AAT349" s="24"/>
      <c r="AAU349" s="24"/>
      <c r="AAV349" s="24"/>
      <c r="AAW349" s="24"/>
      <c r="AAX349" s="24"/>
      <c r="AAY349" s="24"/>
      <c r="AAZ349" s="24"/>
      <c r="ABA349" s="24"/>
      <c r="ABB349" s="24"/>
      <c r="ABC349" s="24"/>
      <c r="ABD349" s="24"/>
      <c r="ABE349" s="24"/>
      <c r="ABF349" s="24"/>
      <c r="ABG349" s="24"/>
      <c r="ABH349" s="24"/>
      <c r="ABI349" s="24"/>
      <c r="ABJ349" s="24"/>
      <c r="ABK349" s="24"/>
      <c r="ABL349" s="24"/>
      <c r="ABM349" s="24"/>
      <c r="ABN349" s="24"/>
      <c r="ABO349" s="24"/>
      <c r="ABP349" s="24"/>
      <c r="ABQ349" s="24"/>
      <c r="ABR349" s="24"/>
      <c r="ABS349" s="24"/>
      <c r="ABT349" s="24"/>
      <c r="ABU349" s="24"/>
      <c r="ABV349" s="24"/>
      <c r="ABW349" s="24"/>
      <c r="ABX349" s="24"/>
      <c r="ABY349" s="24"/>
      <c r="ABZ349" s="24"/>
      <c r="ACA349" s="24"/>
      <c r="ACB349" s="24"/>
      <c r="ACC349" s="24"/>
      <c r="ACD349" s="24"/>
      <c r="ACE349" s="24"/>
      <c r="ACF349" s="24"/>
      <c r="ACG349" s="24"/>
      <c r="ACH349" s="24"/>
      <c r="ACI349" s="24"/>
      <c r="ACJ349" s="24"/>
      <c r="ACK349" s="24"/>
      <c r="ACL349" s="24"/>
      <c r="ACM349" s="24"/>
      <c r="ACN349" s="24"/>
      <c r="ACO349" s="24"/>
      <c r="ACP349" s="24"/>
      <c r="ACQ349" s="24"/>
      <c r="ACR349" s="24"/>
      <c r="ACS349" s="24"/>
      <c r="ACT349" s="24"/>
      <c r="ACU349" s="24"/>
      <c r="ACV349" s="24"/>
      <c r="ACW349" s="24"/>
      <c r="ACX349" s="24"/>
      <c r="ACY349" s="24"/>
      <c r="ACZ349" s="24"/>
      <c r="ADA349" s="24"/>
      <c r="ADB349" s="24"/>
      <c r="ADC349" s="24"/>
      <c r="ADD349" s="24"/>
      <c r="ADE349" s="24"/>
      <c r="ADF349" s="24"/>
      <c r="ADG349" s="24"/>
      <c r="ADH349" s="24"/>
      <c r="ADI349" s="24"/>
      <c r="ADJ349" s="24"/>
      <c r="ADK349" s="24"/>
      <c r="ADL349" s="24"/>
      <c r="ADM349" s="24"/>
      <c r="ADN349" s="24"/>
      <c r="ADO349" s="24"/>
      <c r="ADP349" s="24"/>
      <c r="ADQ349" s="24"/>
      <c r="ADR349" s="24"/>
      <c r="ADS349" s="24"/>
      <c r="ADT349" s="24"/>
      <c r="ADU349" s="24"/>
      <c r="ADV349" s="24"/>
      <c r="ADW349" s="24"/>
      <c r="ADX349" s="24"/>
      <c r="ADY349" s="24"/>
      <c r="ADZ349" s="24"/>
      <c r="AEA349" s="24"/>
      <c r="AEB349" s="24"/>
      <c r="AEC349" s="24"/>
      <c r="AED349" s="24"/>
      <c r="AEE349" s="24"/>
      <c r="AEF349" s="24"/>
      <c r="AEG349" s="24"/>
      <c r="AEH349" s="24"/>
      <c r="AEI349" s="24"/>
      <c r="AEJ349" s="24"/>
      <c r="AEK349" s="24"/>
      <c r="AEL349" s="24"/>
      <c r="AEM349" s="24"/>
      <c r="AEN349" s="24"/>
      <c r="AEO349" s="24"/>
      <c r="AEP349" s="24"/>
      <c r="AEQ349" s="24"/>
      <c r="AER349" s="24"/>
      <c r="AES349" s="24"/>
      <c r="AET349" s="24"/>
      <c r="AEU349" s="24"/>
      <c r="AEV349" s="24"/>
      <c r="AEW349" s="24"/>
      <c r="AEX349" s="24"/>
      <c r="AEY349" s="24"/>
      <c r="AEZ349" s="24"/>
      <c r="AFA349" s="24"/>
      <c r="AFB349" s="24"/>
      <c r="AFC349" s="24"/>
      <c r="AFD349" s="24"/>
      <c r="AFE349" s="24"/>
      <c r="AFF349" s="24"/>
      <c r="AFG349" s="24"/>
      <c r="AFH349" s="24"/>
      <c r="AFI349" s="24"/>
      <c r="AFJ349" s="24"/>
      <c r="AFK349" s="24"/>
      <c r="AFL349" s="24"/>
      <c r="AFM349" s="24"/>
      <c r="AFN349" s="24"/>
      <c r="AFO349" s="24"/>
      <c r="AFP349" s="24"/>
      <c r="AFQ349" s="24"/>
      <c r="AFR349" s="24"/>
      <c r="AFS349" s="24"/>
      <c r="AFT349" s="24"/>
      <c r="AFU349" s="24"/>
      <c r="AFV349" s="24"/>
      <c r="AFW349" s="24"/>
      <c r="AFX349" s="24"/>
      <c r="AFY349" s="24"/>
      <c r="AFZ349" s="24"/>
      <c r="AGA349" s="24"/>
      <c r="AGB349" s="24"/>
      <c r="AGC349" s="24"/>
      <c r="AGD349" s="24"/>
      <c r="AGE349" s="24"/>
      <c r="AGF349" s="24"/>
      <c r="AGG349" s="24"/>
      <c r="AGH349" s="24"/>
      <c r="AGI349" s="24"/>
      <c r="AGJ349" s="24"/>
      <c r="AGK349" s="24"/>
      <c r="AGL349" s="24"/>
      <c r="AGM349" s="24"/>
      <c r="AGN349" s="24"/>
      <c r="AGO349" s="24"/>
      <c r="AGP349" s="24"/>
      <c r="AGQ349" s="24"/>
      <c r="AGR349" s="24"/>
      <c r="AGS349" s="24"/>
      <c r="AGT349" s="24"/>
      <c r="AGU349" s="24"/>
      <c r="AGV349" s="24"/>
      <c r="AGW349" s="24"/>
      <c r="AGX349" s="24"/>
      <c r="AGY349" s="24"/>
      <c r="AGZ349" s="24"/>
      <c r="AHA349" s="24"/>
      <c r="AHB349" s="24"/>
      <c r="AHC349" s="24"/>
      <c r="AHD349" s="24"/>
      <c r="AHE349" s="24"/>
      <c r="AHF349" s="24"/>
      <c r="AHG349" s="24"/>
      <c r="AHH349" s="24"/>
      <c r="AHI349" s="24"/>
      <c r="AHJ349" s="24"/>
      <c r="AHK349" s="24"/>
      <c r="AHL349" s="24"/>
      <c r="AHM349" s="24"/>
      <c r="AHN349" s="24"/>
      <c r="AHO349" s="24"/>
      <c r="AHP349" s="24"/>
      <c r="AHQ349" s="24"/>
      <c r="AHR349" s="24"/>
      <c r="AHS349" s="24"/>
      <c r="AHT349" s="24"/>
      <c r="AHU349" s="24"/>
      <c r="AHV349" s="24"/>
      <c r="AHW349" s="24"/>
      <c r="AHX349" s="24"/>
      <c r="AHY349" s="24"/>
      <c r="AHZ349" s="24"/>
      <c r="AIA349" s="24"/>
      <c r="AIB349" s="24"/>
      <c r="AIC349" s="24"/>
      <c r="AID349" s="24"/>
      <c r="AIE349" s="24"/>
      <c r="AIF349" s="24"/>
      <c r="AIG349" s="24"/>
      <c r="AIH349" s="24"/>
      <c r="AII349" s="24"/>
      <c r="AIJ349" s="24"/>
      <c r="AIK349" s="24"/>
      <c r="AIL349" s="24"/>
      <c r="AIM349" s="24"/>
      <c r="AIN349" s="24"/>
      <c r="AIO349" s="24"/>
      <c r="AIP349" s="24"/>
      <c r="AIQ349" s="24"/>
      <c r="AIR349" s="24"/>
      <c r="AIS349" s="24"/>
      <c r="AIT349" s="24"/>
      <c r="AIU349" s="24"/>
      <c r="AIV349" s="24"/>
      <c r="AIW349" s="24"/>
      <c r="AIX349" s="24"/>
      <c r="AIY349" s="24"/>
      <c r="AIZ349" s="24"/>
      <c r="AJA349" s="24"/>
      <c r="AJB349" s="24"/>
      <c r="AJC349" s="24"/>
      <c r="AJD349" s="24"/>
      <c r="AJE349" s="24"/>
      <c r="AJF349" s="24"/>
      <c r="AJG349" s="24"/>
      <c r="AJH349" s="24"/>
      <c r="AJI349" s="24"/>
      <c r="AJJ349" s="24"/>
      <c r="AJK349" s="24"/>
      <c r="AJL349" s="24"/>
      <c r="AJM349" s="24"/>
      <c r="AJN349" s="24"/>
      <c r="AJO349" s="24"/>
      <c r="AJP349" s="24"/>
      <c r="AJQ349" s="24"/>
      <c r="AJR349" s="24"/>
      <c r="AJS349" s="24"/>
      <c r="AJT349" s="24"/>
      <c r="AJU349" s="24"/>
      <c r="AJV349" s="24"/>
      <c r="AJW349" s="24"/>
      <c r="AJX349" s="24"/>
      <c r="AJY349" s="24"/>
      <c r="AJZ349" s="24"/>
      <c r="AKA349" s="24"/>
      <c r="AKB349" s="24"/>
      <c r="AKC349" s="24"/>
      <c r="AKD349" s="24"/>
      <c r="AKE349" s="24"/>
      <c r="AKF349" s="24"/>
      <c r="AKG349" s="24"/>
      <c r="AKH349" s="24"/>
      <c r="AKI349" s="24"/>
      <c r="AKJ349" s="24"/>
      <c r="AKK349" s="24"/>
      <c r="AKL349" s="24"/>
      <c r="AKM349" s="24"/>
      <c r="AKN349" s="24"/>
      <c r="AKO349" s="24"/>
      <c r="AKP349" s="24"/>
      <c r="AKQ349" s="24"/>
      <c r="AKR349" s="24"/>
      <c r="AKS349" s="24"/>
      <c r="AKT349" s="24"/>
      <c r="AKU349" s="24"/>
      <c r="AKV349" s="24"/>
      <c r="AKW349" s="24"/>
      <c r="AKX349" s="24"/>
      <c r="AKY349" s="24"/>
      <c r="AKZ349" s="24"/>
      <c r="ALA349" s="24"/>
      <c r="ALB349" s="24"/>
      <c r="ALC349" s="24"/>
      <c r="ALD349" s="24"/>
      <c r="ALE349" s="24"/>
      <c r="ALF349" s="24"/>
      <c r="ALG349" s="24"/>
      <c r="ALH349" s="24"/>
      <c r="ALI349" s="24"/>
      <c r="ALJ349" s="24"/>
      <c r="ALK349" s="24"/>
      <c r="ALL349" s="24"/>
      <c r="ALM349" s="24"/>
      <c r="ALN349" s="24"/>
      <c r="ALO349" s="24"/>
      <c r="ALP349" s="24"/>
      <c r="ALQ349" s="24"/>
      <c r="ALR349" s="24"/>
      <c r="ALS349" s="24"/>
      <c r="ALT349" s="24"/>
      <c r="ALU349" s="24"/>
      <c r="ALV349" s="24"/>
      <c r="ALW349" s="24"/>
      <c r="ALX349" s="24"/>
      <c r="ALY349" s="24"/>
      <c r="ALZ349" s="24"/>
      <c r="AMA349" s="24"/>
      <c r="AMB349" s="24"/>
      <c r="AMC349" s="24"/>
      <c r="AMD349" s="24"/>
      <c r="AME349" s="24"/>
      <c r="AMF349" s="24"/>
      <c r="AMG349" s="24"/>
      <c r="AMH349" s="24"/>
      <c r="AMI349" s="24"/>
      <c r="AMJ349" s="24"/>
      <c r="AMK349" s="24"/>
      <c r="AML349" s="24"/>
      <c r="AMM349" s="24"/>
      <c r="AMN349" s="24"/>
      <c r="AMO349" s="24"/>
      <c r="AMP349" s="24"/>
      <c r="AMQ349" s="24"/>
      <c r="AMR349" s="24"/>
      <c r="AMS349" s="24"/>
      <c r="AMT349" s="24"/>
      <c r="AMU349" s="24"/>
      <c r="AMV349" s="24"/>
      <c r="AMW349" s="24"/>
      <c r="AMX349" s="24"/>
      <c r="AMY349" s="24"/>
      <c r="AMZ349" s="24"/>
      <c r="ANA349" s="24"/>
      <c r="ANB349" s="24"/>
      <c r="ANC349" s="24"/>
      <c r="AND349" s="24"/>
      <c r="ANE349" s="24"/>
      <c r="ANF349" s="24"/>
      <c r="ANG349" s="24"/>
      <c r="ANH349" s="24"/>
      <c r="ANI349" s="24"/>
      <c r="ANJ349" s="24"/>
      <c r="ANK349" s="24"/>
      <c r="ANL349" s="24"/>
      <c r="ANM349" s="24"/>
      <c r="ANN349" s="24"/>
      <c r="ANO349" s="24"/>
      <c r="ANP349" s="24"/>
      <c r="ANQ349" s="24"/>
      <c r="ANR349" s="24"/>
      <c r="ANS349" s="24"/>
      <c r="ANT349" s="24"/>
      <c r="ANU349" s="24"/>
      <c r="ANV349" s="24"/>
      <c r="ANW349" s="24"/>
      <c r="ANX349" s="24"/>
      <c r="ANY349" s="24"/>
      <c r="ANZ349" s="24"/>
      <c r="AOA349" s="24"/>
      <c r="AOB349" s="24"/>
      <c r="AOC349" s="24"/>
      <c r="AOD349" s="24"/>
      <c r="AOE349" s="24"/>
      <c r="AOF349" s="24"/>
      <c r="AOG349" s="24"/>
      <c r="AOH349" s="24"/>
      <c r="AOI349" s="24"/>
      <c r="AOJ349" s="24"/>
      <c r="AOK349" s="24"/>
      <c r="AOL349" s="24"/>
      <c r="AOM349" s="24"/>
      <c r="AON349" s="24"/>
      <c r="AOO349" s="24"/>
      <c r="AOP349" s="24"/>
      <c r="AOQ349" s="24"/>
      <c r="AOR349" s="24"/>
      <c r="AOS349" s="24"/>
      <c r="AOT349" s="24"/>
      <c r="AOU349" s="24"/>
      <c r="AOV349" s="24"/>
      <c r="AOW349" s="24"/>
      <c r="AOX349" s="24"/>
      <c r="AOY349" s="24"/>
      <c r="AOZ349" s="24"/>
      <c r="APA349" s="24"/>
      <c r="APB349" s="24"/>
      <c r="APC349" s="24"/>
      <c r="APD349" s="24"/>
      <c r="APE349" s="24"/>
      <c r="APF349" s="24"/>
      <c r="APG349" s="24"/>
      <c r="APH349" s="24"/>
      <c r="API349" s="24"/>
      <c r="APJ349" s="24"/>
      <c r="APK349" s="24"/>
      <c r="APL349" s="24"/>
      <c r="APM349" s="24"/>
      <c r="APN349" s="24"/>
      <c r="APO349" s="24"/>
      <c r="APP349" s="24"/>
      <c r="APQ349" s="24"/>
      <c r="APR349" s="24"/>
      <c r="APS349" s="24"/>
      <c r="APT349" s="24"/>
      <c r="APU349" s="24"/>
      <c r="APV349" s="24"/>
      <c r="APW349" s="24"/>
      <c r="APX349" s="24"/>
      <c r="APY349" s="24"/>
      <c r="APZ349" s="24"/>
      <c r="AQA349" s="24"/>
      <c r="AQB349" s="24"/>
      <c r="AQC349" s="24"/>
      <c r="AQD349" s="24"/>
      <c r="AQE349" s="24"/>
      <c r="AQF349" s="24"/>
      <c r="AQG349" s="24"/>
      <c r="AQH349" s="24"/>
      <c r="AQI349" s="24"/>
      <c r="AQJ349" s="24"/>
      <c r="AQK349" s="24"/>
      <c r="AQL349" s="24"/>
      <c r="AQM349" s="24"/>
      <c r="AQN349" s="24"/>
      <c r="AQO349" s="24"/>
      <c r="AQP349" s="24"/>
      <c r="AQQ349" s="24"/>
      <c r="AQR349" s="24"/>
      <c r="AQS349" s="24"/>
      <c r="AQT349" s="24"/>
      <c r="AQU349" s="24"/>
      <c r="AQV349" s="24"/>
      <c r="AQW349" s="24"/>
      <c r="AQX349" s="24"/>
      <c r="AQY349" s="24"/>
      <c r="AQZ349" s="24"/>
      <c r="ARA349" s="24"/>
      <c r="ARB349" s="24"/>
      <c r="ARC349" s="24"/>
      <c r="ARD349" s="24"/>
      <c r="ARE349" s="24"/>
      <c r="ARF349" s="24"/>
      <c r="ARG349" s="24"/>
      <c r="ARH349" s="24"/>
      <c r="ARI349" s="24"/>
      <c r="ARJ349" s="24"/>
      <c r="ARK349" s="24"/>
      <c r="ARL349" s="24"/>
      <c r="ARM349" s="24"/>
      <c r="ARN349" s="24"/>
      <c r="ARO349" s="24"/>
      <c r="ARP349" s="24"/>
      <c r="ARQ349" s="24"/>
      <c r="ARR349" s="24"/>
      <c r="ARS349" s="24"/>
      <c r="ART349" s="24"/>
      <c r="ARU349" s="24"/>
      <c r="ARV349" s="24"/>
      <c r="ARW349" s="24"/>
      <c r="ARX349" s="24"/>
      <c r="ARY349" s="24"/>
      <c r="ARZ349" s="24"/>
      <c r="ASA349" s="24"/>
      <c r="ASB349" s="24"/>
      <c r="ASC349" s="24"/>
      <c r="ASD349" s="24"/>
      <c r="ASE349" s="24"/>
      <c r="ASF349" s="24"/>
      <c r="ASG349" s="24"/>
      <c r="ASH349" s="24"/>
      <c r="ASI349" s="24"/>
      <c r="ASJ349" s="24"/>
      <c r="ASK349" s="24"/>
      <c r="ASL349" s="24"/>
      <c r="ASM349" s="24"/>
      <c r="ASN349" s="24"/>
      <c r="ASO349" s="24"/>
      <c r="ASP349" s="24"/>
      <c r="ASQ349" s="24"/>
      <c r="ASR349" s="24"/>
      <c r="ASS349" s="24"/>
      <c r="AST349" s="24"/>
      <c r="ASU349" s="24"/>
      <c r="ASV349" s="24"/>
      <c r="ASW349" s="24"/>
      <c r="ASX349" s="24"/>
      <c r="ASY349" s="24"/>
      <c r="ASZ349" s="24"/>
      <c r="ATA349" s="24"/>
      <c r="ATB349" s="24"/>
      <c r="ATC349" s="24"/>
      <c r="ATD349" s="24"/>
      <c r="ATE349" s="24"/>
      <c r="ATF349" s="24"/>
      <c r="ATG349" s="24"/>
      <c r="ATH349" s="24"/>
      <c r="ATI349" s="24"/>
      <c r="ATJ349" s="24"/>
      <c r="ATK349" s="24"/>
      <c r="ATL349" s="24"/>
      <c r="ATM349" s="24"/>
      <c r="ATN349" s="24"/>
      <c r="ATO349" s="24"/>
      <c r="ATP349" s="24"/>
      <c r="ATQ349" s="24"/>
      <c r="ATR349" s="24"/>
      <c r="ATS349" s="24"/>
      <c r="ATT349" s="24"/>
      <c r="ATU349" s="24"/>
      <c r="ATV349" s="24"/>
      <c r="ATW349" s="24"/>
      <c r="ATX349" s="24"/>
      <c r="ATY349" s="24"/>
      <c r="ATZ349" s="24"/>
      <c r="AUA349" s="24"/>
      <c r="AUB349" s="24"/>
      <c r="AUC349" s="24"/>
      <c r="AUD349" s="24"/>
      <c r="AUE349" s="24"/>
      <c r="AUF349" s="24"/>
      <c r="AUG349" s="24"/>
      <c r="AUH349" s="24"/>
      <c r="AUI349" s="24"/>
      <c r="AUJ349" s="24"/>
      <c r="AUK349" s="24"/>
      <c r="AUL349" s="24"/>
      <c r="AUM349" s="24"/>
      <c r="AUN349" s="24"/>
      <c r="AUO349" s="24"/>
      <c r="AUP349" s="24"/>
      <c r="AUQ349" s="24"/>
      <c r="AUR349" s="24"/>
      <c r="AUS349" s="24"/>
      <c r="AUT349" s="24"/>
      <c r="AUU349" s="24"/>
      <c r="AUV349" s="24"/>
      <c r="AUW349" s="24"/>
      <c r="AUX349" s="24"/>
      <c r="AUY349" s="24"/>
      <c r="AUZ349" s="24"/>
      <c r="AVA349" s="24"/>
      <c r="AVB349" s="24"/>
      <c r="AVC349" s="24"/>
      <c r="AVD349" s="24"/>
      <c r="AVE349" s="24"/>
      <c r="AVF349" s="24"/>
      <c r="AVG349" s="24"/>
      <c r="AVH349" s="24"/>
      <c r="AVI349" s="24"/>
      <c r="AVJ349" s="24"/>
      <c r="AVK349" s="24"/>
      <c r="AVL349" s="24"/>
      <c r="AVM349" s="24"/>
      <c r="AVN349" s="24"/>
      <c r="AVO349" s="24"/>
      <c r="AVP349" s="24"/>
      <c r="AVQ349" s="24"/>
      <c r="AVR349" s="24"/>
      <c r="AVS349" s="24"/>
      <c r="AVT349" s="24"/>
      <c r="AVU349" s="24"/>
      <c r="AVV349" s="24"/>
      <c r="AVW349" s="24"/>
      <c r="AVX349" s="24"/>
      <c r="AVY349" s="24"/>
      <c r="AVZ349" s="24"/>
      <c r="AWA349" s="24"/>
      <c r="AWB349" s="24"/>
      <c r="AWC349" s="24"/>
      <c r="AWD349" s="24"/>
      <c r="AWE349" s="24"/>
      <c r="AWF349" s="24"/>
      <c r="AWG349" s="24"/>
      <c r="AWH349" s="24"/>
      <c r="AWI349" s="24"/>
      <c r="AWJ349" s="24"/>
      <c r="AWK349" s="24"/>
      <c r="AWL349" s="24"/>
      <c r="AWM349" s="24"/>
      <c r="AWN349" s="24"/>
      <c r="AWO349" s="24"/>
      <c r="AWP349" s="24"/>
      <c r="AWQ349" s="24"/>
      <c r="AWR349" s="24"/>
      <c r="AWS349" s="24"/>
      <c r="AWT349" s="24"/>
      <c r="AWU349" s="24"/>
      <c r="AWV349" s="24"/>
      <c r="AWW349" s="24"/>
      <c r="AWX349" s="24"/>
      <c r="AWY349" s="24"/>
      <c r="AWZ349" s="24"/>
      <c r="AXA349" s="24"/>
      <c r="AXB349" s="24"/>
      <c r="AXC349" s="24"/>
      <c r="AXD349" s="24"/>
      <c r="AXE349" s="24"/>
      <c r="AXF349" s="24"/>
      <c r="AXG349" s="24"/>
      <c r="AXH349" s="24"/>
      <c r="AXI349" s="24"/>
      <c r="AXJ349" s="24"/>
      <c r="AXK349" s="24"/>
      <c r="AXL349" s="24"/>
      <c r="AXM349" s="24"/>
      <c r="AXN349" s="24"/>
      <c r="AXO349" s="24"/>
      <c r="AXP349" s="24"/>
      <c r="AXQ349" s="24"/>
      <c r="AXR349" s="24"/>
      <c r="AXS349" s="24"/>
      <c r="AXT349" s="24"/>
      <c r="AXU349" s="24"/>
      <c r="AXV349" s="24"/>
      <c r="AXW349" s="24"/>
      <c r="AXX349" s="24"/>
      <c r="AXY349" s="24"/>
      <c r="AXZ349" s="24"/>
      <c r="AYA349" s="24"/>
      <c r="AYB349" s="24"/>
      <c r="AYC349" s="24"/>
      <c r="AYD349" s="24"/>
      <c r="AYE349" s="24"/>
      <c r="AYF349" s="24"/>
      <c r="AYG349" s="24"/>
      <c r="AYH349" s="24"/>
      <c r="AYI349" s="24"/>
      <c r="AYJ349" s="24"/>
      <c r="AYK349" s="24"/>
      <c r="AYL349" s="24"/>
      <c r="AYM349" s="24"/>
      <c r="AYN349" s="24"/>
      <c r="AYO349" s="24"/>
      <c r="AYP349" s="24"/>
      <c r="AYQ349" s="24"/>
      <c r="AYR349" s="24"/>
      <c r="AYS349" s="24"/>
      <c r="AYT349" s="24"/>
      <c r="AYU349" s="24"/>
      <c r="AYV349" s="24"/>
      <c r="AYW349" s="24"/>
      <c r="AYX349" s="24"/>
      <c r="AYY349" s="24"/>
      <c r="AYZ349" s="24"/>
      <c r="AZA349" s="24"/>
      <c r="AZB349" s="24"/>
      <c r="AZC349" s="24"/>
      <c r="AZD349" s="24"/>
      <c r="AZE349" s="24"/>
      <c r="AZF349" s="24"/>
      <c r="AZG349" s="24"/>
      <c r="AZH349" s="24"/>
      <c r="AZI349" s="24"/>
      <c r="AZJ349" s="24"/>
      <c r="AZK349" s="24"/>
      <c r="AZL349" s="24"/>
      <c r="AZM349" s="24"/>
      <c r="AZN349" s="24"/>
      <c r="AZO349" s="24"/>
      <c r="AZP349" s="24"/>
      <c r="AZQ349" s="24"/>
      <c r="AZR349" s="24"/>
      <c r="AZS349" s="24"/>
      <c r="AZT349" s="24"/>
      <c r="AZU349" s="24"/>
      <c r="AZV349" s="24"/>
      <c r="AZW349" s="24"/>
      <c r="AZX349" s="24"/>
      <c r="AZY349" s="24"/>
      <c r="AZZ349" s="24"/>
      <c r="BAA349" s="24"/>
      <c r="BAB349" s="24"/>
      <c r="BAC349" s="24"/>
      <c r="BAD349" s="24"/>
      <c r="BAE349" s="24"/>
      <c r="BAF349" s="24"/>
      <c r="BAG349" s="24"/>
      <c r="BAH349" s="24"/>
      <c r="BAI349" s="24"/>
      <c r="BAJ349" s="24"/>
      <c r="BAK349" s="24"/>
      <c r="BAL349" s="24"/>
      <c r="BAM349" s="24"/>
      <c r="BAN349" s="24"/>
      <c r="BAO349" s="24"/>
      <c r="BAP349" s="24"/>
      <c r="BAQ349" s="24"/>
      <c r="BAR349" s="24"/>
      <c r="BAS349" s="24"/>
      <c r="BAT349" s="24"/>
      <c r="BAU349" s="24"/>
      <c r="BAV349" s="24"/>
      <c r="BAW349" s="24"/>
      <c r="BAX349" s="24"/>
      <c r="BAY349" s="24"/>
      <c r="BAZ349" s="24"/>
      <c r="BBA349" s="24"/>
      <c r="BBB349" s="24"/>
      <c r="BBC349" s="24"/>
      <c r="BBD349" s="24"/>
      <c r="BBE349" s="24"/>
      <c r="BBF349" s="24"/>
      <c r="BBG349" s="24"/>
      <c r="BBH349" s="24"/>
      <c r="BBI349" s="24"/>
      <c r="BBJ349" s="24"/>
      <c r="BBK349" s="24"/>
      <c r="BBL349" s="24"/>
      <c r="BBM349" s="24"/>
      <c r="BBN349" s="24"/>
      <c r="BBO349" s="24"/>
      <c r="BBP349" s="24"/>
      <c r="BBQ349" s="24"/>
      <c r="BBR349" s="24"/>
      <c r="BBS349" s="24"/>
      <c r="BBT349" s="24"/>
      <c r="BBU349" s="24"/>
      <c r="BBV349" s="24"/>
      <c r="BBW349" s="24"/>
      <c r="BBX349" s="24"/>
      <c r="BBY349" s="24"/>
      <c r="BBZ349" s="24"/>
      <c r="BCA349" s="24"/>
      <c r="BCB349" s="24"/>
      <c r="BCC349" s="24"/>
      <c r="BCD349" s="24"/>
      <c r="BCE349" s="24"/>
      <c r="BCF349" s="24"/>
      <c r="BCG349" s="24"/>
      <c r="BCH349" s="24"/>
      <c r="BCI349" s="24"/>
      <c r="BCJ349" s="24"/>
      <c r="BCK349" s="24"/>
      <c r="BCL349" s="24"/>
      <c r="BCM349" s="24"/>
      <c r="BCN349" s="24"/>
      <c r="BCO349" s="24"/>
      <c r="BCP349" s="24"/>
      <c r="BCQ349" s="24"/>
      <c r="BCR349" s="24"/>
      <c r="BCS349" s="24"/>
      <c r="BCT349" s="24"/>
      <c r="BCU349" s="24"/>
      <c r="BCV349" s="24"/>
      <c r="BCW349" s="24"/>
      <c r="BCX349" s="24"/>
      <c r="BCY349" s="24"/>
      <c r="BCZ349" s="24"/>
      <c r="BDA349" s="24"/>
      <c r="BDB349" s="24"/>
      <c r="BDC349" s="24"/>
      <c r="BDD349" s="24"/>
      <c r="BDE349" s="24"/>
      <c r="BDF349" s="24"/>
      <c r="BDG349" s="24"/>
      <c r="BDH349" s="24"/>
      <c r="BDI349" s="24"/>
      <c r="BDJ349" s="24"/>
      <c r="BDK349" s="24"/>
      <c r="BDL349" s="24"/>
      <c r="BDM349" s="24"/>
      <c r="BDN349" s="24"/>
      <c r="BDO349" s="24"/>
      <c r="BDP349" s="24"/>
      <c r="BDQ349" s="24"/>
      <c r="BDR349" s="24"/>
      <c r="BDS349" s="24"/>
      <c r="BDT349" s="24"/>
      <c r="BDU349" s="24"/>
      <c r="BDV349" s="24"/>
      <c r="BDW349" s="24"/>
      <c r="BDX349" s="24"/>
      <c r="BDY349" s="24"/>
      <c r="BDZ349" s="24"/>
      <c r="BEA349" s="24"/>
      <c r="BEB349" s="24"/>
      <c r="BEC349" s="24"/>
      <c r="BED349" s="24"/>
      <c r="BEE349" s="24"/>
      <c r="BEF349" s="24"/>
      <c r="BEG349" s="24"/>
      <c r="BEH349" s="24"/>
      <c r="BEI349" s="24"/>
      <c r="BEJ349" s="24"/>
      <c r="BEK349" s="24"/>
      <c r="BEL349" s="24"/>
      <c r="BEM349" s="24"/>
      <c r="BEN349" s="24"/>
      <c r="BEO349" s="24"/>
      <c r="BEP349" s="24"/>
      <c r="BEQ349" s="24"/>
      <c r="BER349" s="24"/>
      <c r="BES349" s="24"/>
      <c r="BET349" s="24"/>
      <c r="BEU349" s="24"/>
      <c r="BEV349" s="24"/>
      <c r="BEW349" s="24"/>
      <c r="BEX349" s="24"/>
      <c r="BEY349" s="24"/>
      <c r="BEZ349" s="24"/>
      <c r="BFA349" s="24"/>
      <c r="BFB349" s="24"/>
      <c r="BFC349" s="24"/>
      <c r="BFD349" s="24"/>
      <c r="BFE349" s="24"/>
      <c r="BFF349" s="24"/>
      <c r="BFG349" s="24"/>
      <c r="BFH349" s="24"/>
      <c r="BFI349" s="24"/>
      <c r="BFJ349" s="24"/>
      <c r="BFK349" s="24"/>
      <c r="BFL349" s="24"/>
      <c r="BFM349" s="24"/>
      <c r="BFN349" s="24"/>
      <c r="BFO349" s="24"/>
      <c r="BFP349" s="24"/>
      <c r="BFQ349" s="24"/>
      <c r="BFR349" s="24"/>
      <c r="BFS349" s="24"/>
      <c r="BFT349" s="24"/>
      <c r="BFU349" s="24"/>
      <c r="BFV349" s="24"/>
      <c r="BFW349" s="24"/>
      <c r="BFX349" s="24"/>
      <c r="BFY349" s="24"/>
      <c r="BFZ349" s="24"/>
      <c r="BGA349" s="24"/>
      <c r="BGB349" s="24"/>
      <c r="BGC349" s="24"/>
      <c r="BGD349" s="24"/>
      <c r="BGE349" s="24"/>
      <c r="BGF349" s="24"/>
      <c r="BGG349" s="24"/>
      <c r="BGH349" s="24"/>
      <c r="BGI349" s="24"/>
      <c r="BGJ349" s="24"/>
      <c r="BGK349" s="24"/>
      <c r="BGL349" s="24"/>
      <c r="BGM349" s="24"/>
      <c r="BGN349" s="24"/>
      <c r="BGO349" s="24"/>
      <c r="BGP349" s="24"/>
      <c r="BGQ349" s="24"/>
      <c r="BGR349" s="24"/>
      <c r="BGS349" s="24"/>
      <c r="BGT349" s="24"/>
      <c r="BGU349" s="24"/>
      <c r="BGV349" s="24"/>
      <c r="BGW349" s="24"/>
      <c r="BGX349" s="24"/>
      <c r="BGY349" s="24"/>
      <c r="BGZ349" s="24"/>
      <c r="BHA349" s="24"/>
      <c r="BHB349" s="24"/>
      <c r="BHC349" s="24"/>
      <c r="BHD349" s="24"/>
      <c r="BHE349" s="24"/>
      <c r="BHF349" s="24"/>
      <c r="BHG349" s="24"/>
      <c r="BHH349" s="24"/>
      <c r="BHI349" s="24"/>
      <c r="BHJ349" s="24"/>
      <c r="BHK349" s="24"/>
      <c r="BHL349" s="24"/>
      <c r="BHM349" s="24"/>
      <c r="BHN349" s="24"/>
      <c r="BHO349" s="24"/>
      <c r="BHP349" s="24"/>
      <c r="BHQ349" s="24"/>
      <c r="BHR349" s="24"/>
      <c r="BHS349" s="24"/>
      <c r="BHT349" s="24"/>
      <c r="BHU349" s="24"/>
      <c r="BHV349" s="24"/>
      <c r="BHW349" s="24"/>
      <c r="BHX349" s="24"/>
      <c r="BHY349" s="24"/>
      <c r="BHZ349" s="24"/>
      <c r="BIA349" s="24"/>
      <c r="BIB349" s="24"/>
      <c r="BIC349" s="24"/>
      <c r="BID349" s="24"/>
      <c r="BIE349" s="24"/>
      <c r="BIF349" s="24"/>
      <c r="BIG349" s="24"/>
      <c r="BIH349" s="24"/>
      <c r="BII349" s="24"/>
      <c r="BIJ349" s="24"/>
      <c r="BIK349" s="24"/>
      <c r="BIL349" s="24"/>
      <c r="BIM349" s="24"/>
      <c r="BIN349" s="24"/>
      <c r="BIO349" s="24"/>
      <c r="BIP349" s="24"/>
      <c r="BIQ349" s="24"/>
      <c r="BIR349" s="24"/>
      <c r="BIS349" s="24"/>
      <c r="BIT349" s="24"/>
      <c r="BIU349" s="24"/>
      <c r="BIV349" s="24"/>
      <c r="BIW349" s="24"/>
      <c r="BIX349" s="24"/>
      <c r="BIY349" s="24"/>
      <c r="BIZ349" s="24"/>
      <c r="BJA349" s="24"/>
      <c r="BJB349" s="24"/>
      <c r="BJC349" s="24"/>
      <c r="BJD349" s="24"/>
      <c r="BJE349" s="24"/>
      <c r="BJF349" s="24"/>
      <c r="BJG349" s="24"/>
      <c r="BJH349" s="24"/>
      <c r="BJI349" s="24"/>
      <c r="BJJ349" s="24"/>
      <c r="BJK349" s="24"/>
      <c r="BJL349" s="24"/>
      <c r="BJM349" s="24"/>
      <c r="BJN349" s="24"/>
      <c r="BJO349" s="24"/>
      <c r="BJP349" s="24"/>
      <c r="BJQ349" s="24"/>
      <c r="BJR349" s="24"/>
      <c r="BJS349" s="24"/>
      <c r="BJT349" s="24"/>
      <c r="BJU349" s="24"/>
      <c r="BJV349" s="24"/>
      <c r="BJW349" s="24"/>
      <c r="BJX349" s="24"/>
      <c r="BJY349" s="24"/>
      <c r="BJZ349" s="24"/>
      <c r="BKA349" s="24"/>
      <c r="BKB349" s="24"/>
      <c r="BKC349" s="24"/>
      <c r="BKD349" s="24"/>
      <c r="BKE349" s="24"/>
      <c r="BKF349" s="24"/>
      <c r="BKG349" s="24"/>
      <c r="BKH349" s="24"/>
      <c r="BKI349" s="24"/>
      <c r="BKJ349" s="24"/>
      <c r="BKK349" s="24"/>
      <c r="BKL349" s="24"/>
      <c r="BKM349" s="24"/>
      <c r="BKN349" s="24"/>
      <c r="BKO349" s="24"/>
      <c r="BKP349" s="24"/>
      <c r="BKQ349" s="24"/>
      <c r="BKR349" s="24"/>
      <c r="BKS349" s="24"/>
      <c r="BKT349" s="24"/>
      <c r="BKU349" s="24"/>
      <c r="BKV349" s="24"/>
      <c r="BKW349" s="24"/>
      <c r="BKX349" s="24"/>
      <c r="BKY349" s="24"/>
      <c r="BKZ349" s="24"/>
      <c r="BLA349" s="24"/>
      <c r="BLB349" s="24"/>
      <c r="BLC349" s="24"/>
      <c r="BLD349" s="24"/>
      <c r="BLE349" s="24"/>
      <c r="BLF349" s="24"/>
      <c r="BLG349" s="24"/>
      <c r="BLH349" s="24"/>
      <c r="BLI349" s="24"/>
      <c r="BLJ349" s="24"/>
      <c r="BLK349" s="24"/>
      <c r="BLL349" s="24"/>
      <c r="BLM349" s="24"/>
      <c r="BLN349" s="24"/>
      <c r="BLO349" s="24"/>
      <c r="BLP349" s="24"/>
      <c r="BLQ349" s="24"/>
      <c r="BLR349" s="24"/>
      <c r="BLS349" s="24"/>
      <c r="BLT349" s="24"/>
      <c r="BLU349" s="24"/>
      <c r="BLV349" s="24"/>
      <c r="BLW349" s="24"/>
      <c r="BLX349" s="24"/>
      <c r="BLY349" s="24"/>
      <c r="BLZ349" s="24"/>
      <c r="BMA349" s="24"/>
      <c r="BMB349" s="24"/>
      <c r="BMC349" s="24"/>
      <c r="BMD349" s="24"/>
      <c r="BME349" s="24"/>
      <c r="BMF349" s="24"/>
      <c r="BMG349" s="24"/>
      <c r="BMH349" s="24"/>
      <c r="BMI349" s="24"/>
      <c r="BMJ349" s="24"/>
      <c r="BMK349" s="24"/>
      <c r="BML349" s="24"/>
      <c r="BMM349" s="24"/>
      <c r="BMN349" s="24"/>
      <c r="BMO349" s="24"/>
      <c r="BMP349" s="24"/>
      <c r="BMQ349" s="24"/>
      <c r="BMR349" s="24"/>
      <c r="BMS349" s="24"/>
      <c r="BMT349" s="24"/>
      <c r="BMU349" s="24"/>
      <c r="BMV349" s="24"/>
      <c r="BMW349" s="24"/>
      <c r="BMX349" s="24"/>
      <c r="BMY349" s="24"/>
      <c r="BMZ349" s="24"/>
      <c r="BNA349" s="24"/>
      <c r="BNB349" s="24"/>
      <c r="BNC349" s="24"/>
      <c r="BND349" s="24"/>
      <c r="BNE349" s="24"/>
      <c r="BNF349" s="24"/>
      <c r="BNG349" s="24"/>
      <c r="BNH349" s="24"/>
      <c r="BNI349" s="24"/>
      <c r="BNJ349" s="24"/>
      <c r="BNK349" s="24"/>
      <c r="BNL349" s="24"/>
      <c r="BNM349" s="24"/>
      <c r="BNN349" s="24"/>
      <c r="BNO349" s="24"/>
      <c r="BNP349" s="24"/>
      <c r="BNQ349" s="24"/>
      <c r="BNR349" s="24"/>
      <c r="BNS349" s="24"/>
      <c r="BNT349" s="24"/>
      <c r="BNU349" s="24"/>
      <c r="BNV349" s="24"/>
      <c r="BNW349" s="24"/>
      <c r="BNX349" s="24"/>
      <c r="BNY349" s="24"/>
      <c r="BNZ349" s="24"/>
      <c r="BOA349" s="24"/>
      <c r="BOB349" s="24"/>
      <c r="BOC349" s="24"/>
      <c r="BOD349" s="24"/>
      <c r="BOE349" s="24"/>
      <c r="BOF349" s="24"/>
      <c r="BOG349" s="24"/>
      <c r="BOH349" s="24"/>
      <c r="BOI349" s="24"/>
      <c r="BOJ349" s="24"/>
      <c r="BOK349" s="24"/>
      <c r="BOL349" s="24"/>
      <c r="BOM349" s="24"/>
      <c r="BON349" s="24"/>
      <c r="BOO349" s="24"/>
      <c r="BOP349" s="24"/>
      <c r="BOQ349" s="24"/>
      <c r="BOR349" s="24"/>
      <c r="BOS349" s="24"/>
      <c r="BOT349" s="24"/>
      <c r="BOU349" s="24"/>
      <c r="BOV349" s="24"/>
      <c r="BOW349" s="24"/>
      <c r="BOX349" s="24"/>
      <c r="BOY349" s="24"/>
      <c r="BOZ349" s="24"/>
      <c r="BPA349" s="24"/>
      <c r="BPB349" s="24"/>
      <c r="BPC349" s="24"/>
      <c r="BPD349" s="24"/>
      <c r="BPE349" s="24"/>
      <c r="BPF349" s="24"/>
      <c r="BPG349" s="24"/>
      <c r="BPH349" s="24"/>
      <c r="BPI349" s="24"/>
      <c r="BPJ349" s="24"/>
      <c r="BPK349" s="24"/>
      <c r="BPL349" s="24"/>
      <c r="BPM349" s="24"/>
      <c r="BPN349" s="24"/>
      <c r="BPO349" s="24"/>
      <c r="BPP349" s="24"/>
      <c r="BPQ349" s="24"/>
      <c r="BPR349" s="24"/>
      <c r="BPS349" s="24"/>
      <c r="BPT349" s="24"/>
      <c r="BPU349" s="24"/>
      <c r="BPV349" s="24"/>
      <c r="BPW349" s="24"/>
      <c r="BPX349" s="24"/>
      <c r="BPY349" s="24"/>
      <c r="BPZ349" s="24"/>
      <c r="BQA349" s="24"/>
      <c r="BQB349" s="24"/>
      <c r="BQC349" s="24"/>
      <c r="BQD349" s="24"/>
      <c r="BQE349" s="24"/>
      <c r="BQF349" s="24"/>
      <c r="BQG349" s="24"/>
      <c r="BQH349" s="24"/>
      <c r="BQI349" s="24"/>
      <c r="BQJ349" s="24"/>
      <c r="BQK349" s="24"/>
      <c r="BQL349" s="24"/>
      <c r="BQM349" s="24"/>
      <c r="BQN349" s="24"/>
      <c r="BQO349" s="24"/>
      <c r="BQP349" s="24"/>
      <c r="BQQ349" s="24"/>
      <c r="BQR349" s="24"/>
      <c r="BQS349" s="24"/>
      <c r="BQT349" s="24"/>
      <c r="BQU349" s="24"/>
      <c r="BQV349" s="24"/>
      <c r="BQW349" s="24"/>
      <c r="BQX349" s="24"/>
      <c r="BQY349" s="24"/>
      <c r="BQZ349" s="24"/>
      <c r="BRA349" s="24"/>
      <c r="BRB349" s="24"/>
      <c r="BRC349" s="24"/>
      <c r="BRD349" s="24"/>
      <c r="BRE349" s="24"/>
      <c r="BRF349" s="24"/>
      <c r="BRG349" s="24"/>
      <c r="BRH349" s="24"/>
      <c r="BRI349" s="24"/>
      <c r="BRJ349" s="24"/>
      <c r="BRK349" s="24"/>
      <c r="BRL349" s="24"/>
      <c r="BRM349" s="24"/>
      <c r="BRN349" s="24"/>
      <c r="BRO349" s="24"/>
      <c r="BRP349" s="24"/>
      <c r="BRQ349" s="24"/>
      <c r="BRR349" s="24"/>
      <c r="BRS349" s="24"/>
      <c r="BRT349" s="24"/>
      <c r="BRU349" s="24"/>
      <c r="BRV349" s="24"/>
      <c r="BRW349" s="24"/>
      <c r="BRX349" s="24"/>
      <c r="BRY349" s="24"/>
      <c r="BRZ349" s="24"/>
      <c r="BSA349" s="24"/>
      <c r="BSB349" s="24"/>
      <c r="BSC349" s="24"/>
      <c r="BSD349" s="24"/>
      <c r="BSE349" s="24"/>
      <c r="BSF349" s="24"/>
      <c r="BSG349" s="24"/>
      <c r="BSH349" s="24"/>
      <c r="BSI349" s="24"/>
      <c r="BSJ349" s="24"/>
      <c r="BSK349" s="24"/>
      <c r="BSL349" s="24"/>
      <c r="BSM349" s="24"/>
      <c r="BSN349" s="24"/>
      <c r="BSO349" s="24"/>
      <c r="BSP349" s="24"/>
      <c r="BSQ349" s="24"/>
      <c r="BSR349" s="24"/>
      <c r="BSS349" s="24"/>
      <c r="BST349" s="24"/>
      <c r="BSU349" s="24"/>
      <c r="BSV349" s="24"/>
      <c r="BSW349" s="24"/>
      <c r="BSX349" s="24"/>
      <c r="BSY349" s="24"/>
      <c r="BSZ349" s="24"/>
      <c r="BTA349" s="24"/>
      <c r="BTB349" s="24"/>
      <c r="BTC349" s="24"/>
      <c r="BTD349" s="24"/>
      <c r="BTE349" s="24"/>
      <c r="BTF349" s="24"/>
      <c r="BTG349" s="24"/>
      <c r="BTH349" s="24"/>
      <c r="BTI349" s="24"/>
      <c r="BTJ349" s="24"/>
      <c r="BTK349" s="24"/>
      <c r="BTL349" s="24"/>
      <c r="BTM349" s="24"/>
      <c r="BTN349" s="24"/>
      <c r="BTO349" s="24"/>
      <c r="BTP349" s="24"/>
      <c r="BTQ349" s="24"/>
      <c r="BTR349" s="24"/>
      <c r="BTS349" s="24"/>
      <c r="BTT349" s="24"/>
      <c r="BTU349" s="24"/>
      <c r="BTV349" s="24"/>
      <c r="BTW349" s="24"/>
      <c r="BTX349" s="24"/>
      <c r="BTY349" s="24"/>
      <c r="BTZ349" s="24"/>
      <c r="BUA349" s="24"/>
      <c r="BUB349" s="24"/>
      <c r="BUC349" s="24"/>
      <c r="BUD349" s="24"/>
      <c r="BUE349" s="24"/>
      <c r="BUF349" s="24"/>
      <c r="BUG349" s="24"/>
      <c r="BUH349" s="24"/>
      <c r="BUI349" s="24"/>
      <c r="BUJ349" s="24"/>
      <c r="BUK349" s="24"/>
      <c r="BUL349" s="24"/>
      <c r="BUM349" s="24"/>
      <c r="BUN349" s="24"/>
      <c r="BUO349" s="24"/>
      <c r="BUP349" s="24"/>
      <c r="BUQ349" s="24"/>
      <c r="BUR349" s="24"/>
      <c r="BUS349" s="24"/>
      <c r="BUT349" s="24"/>
      <c r="BUU349" s="24"/>
      <c r="BUV349" s="24"/>
      <c r="BUW349" s="24"/>
      <c r="BUX349" s="24"/>
      <c r="BUY349" s="24"/>
      <c r="BUZ349" s="24"/>
      <c r="BVA349" s="24"/>
      <c r="BVB349" s="24"/>
      <c r="BVC349" s="24"/>
      <c r="BVD349" s="24"/>
      <c r="BVE349" s="24"/>
      <c r="BVF349" s="24"/>
      <c r="BVG349" s="24"/>
      <c r="BVH349" s="24"/>
      <c r="BVI349" s="24"/>
      <c r="BVJ349" s="24"/>
      <c r="BVK349" s="24"/>
      <c r="BVL349" s="24"/>
      <c r="BVM349" s="24"/>
      <c r="BVN349" s="24"/>
      <c r="BVO349" s="24"/>
      <c r="BVP349" s="24"/>
      <c r="BVQ349" s="24"/>
      <c r="BVR349" s="24"/>
      <c r="BVS349" s="24"/>
      <c r="BVT349" s="24"/>
      <c r="BVU349" s="24"/>
      <c r="BVV349" s="24"/>
      <c r="BVW349" s="24"/>
      <c r="BVX349" s="24"/>
      <c r="BVY349" s="24"/>
      <c r="BVZ349" s="24"/>
      <c r="BWA349" s="24"/>
      <c r="BWB349" s="24"/>
      <c r="BWC349" s="24"/>
      <c r="BWD349" s="24"/>
      <c r="BWE349" s="24"/>
      <c r="BWF349" s="24"/>
      <c r="BWG349" s="24"/>
      <c r="BWH349" s="24"/>
      <c r="BWI349" s="24"/>
      <c r="BWJ349" s="24"/>
      <c r="BWK349" s="24"/>
      <c r="BWL349" s="24"/>
      <c r="BWM349" s="24"/>
      <c r="BWN349" s="24"/>
      <c r="BWO349" s="24"/>
      <c r="BWP349" s="24"/>
      <c r="BWQ349" s="24"/>
      <c r="BWR349" s="24"/>
      <c r="BWS349" s="24"/>
      <c r="BWT349" s="24"/>
      <c r="BWU349" s="24"/>
      <c r="BWV349" s="24"/>
      <c r="BWW349" s="24"/>
      <c r="BWX349" s="24"/>
      <c r="BWY349" s="24"/>
      <c r="BWZ349" s="24"/>
      <c r="BXA349" s="24"/>
      <c r="BXB349" s="24"/>
      <c r="BXC349" s="24"/>
      <c r="BXD349" s="24"/>
      <c r="BXE349" s="24"/>
      <c r="BXF349" s="24"/>
      <c r="BXG349" s="24"/>
      <c r="BXH349" s="24"/>
      <c r="BXI349" s="24"/>
      <c r="BXJ349" s="24"/>
      <c r="BXK349" s="24"/>
      <c r="BXL349" s="24"/>
      <c r="BXM349" s="24"/>
      <c r="BXN349" s="24"/>
      <c r="BXO349" s="24"/>
      <c r="BXP349" s="24"/>
      <c r="BXQ349" s="24"/>
      <c r="BXR349" s="24"/>
      <c r="BXS349" s="24"/>
      <c r="BXT349" s="24"/>
      <c r="BXU349" s="24"/>
      <c r="BXV349" s="24"/>
      <c r="BXW349" s="24"/>
      <c r="BXX349" s="24"/>
      <c r="BXY349" s="24"/>
      <c r="BXZ349" s="24"/>
      <c r="BYA349" s="24"/>
      <c r="BYB349" s="24"/>
      <c r="BYC349" s="24"/>
      <c r="BYD349" s="24"/>
      <c r="BYE349" s="24"/>
      <c r="BYF349" s="24"/>
      <c r="BYG349" s="24"/>
      <c r="BYH349" s="24"/>
      <c r="BYI349" s="24"/>
      <c r="BYJ349" s="24"/>
      <c r="BYK349" s="24"/>
      <c r="BYL349" s="24"/>
      <c r="BYM349" s="24"/>
      <c r="BYN349" s="24"/>
      <c r="BYO349" s="24"/>
      <c r="BYP349" s="24"/>
      <c r="BYQ349" s="24"/>
      <c r="BYR349" s="24"/>
      <c r="BYS349" s="24"/>
      <c r="BYT349" s="24"/>
      <c r="BYU349" s="24"/>
      <c r="BYV349" s="24"/>
      <c r="BYW349" s="24"/>
      <c r="BYX349" s="24"/>
      <c r="BYY349" s="24"/>
      <c r="BYZ349" s="24"/>
      <c r="BZA349" s="24"/>
      <c r="BZB349" s="24"/>
      <c r="BZC349" s="24"/>
      <c r="BZD349" s="24"/>
      <c r="BZE349" s="24"/>
      <c r="BZF349" s="24"/>
      <c r="BZG349" s="24"/>
      <c r="BZH349" s="24"/>
      <c r="BZI349" s="24"/>
      <c r="BZJ349" s="24"/>
      <c r="BZK349" s="24"/>
      <c r="BZL349" s="24"/>
      <c r="BZM349" s="24"/>
      <c r="BZN349" s="24"/>
      <c r="BZO349" s="24"/>
      <c r="BZP349" s="24"/>
      <c r="BZQ349" s="24"/>
      <c r="BZR349" s="24"/>
      <c r="BZS349" s="24"/>
      <c r="BZT349" s="24"/>
      <c r="BZU349" s="24"/>
      <c r="BZV349" s="24"/>
      <c r="BZW349" s="24"/>
      <c r="BZX349" s="24"/>
      <c r="BZY349" s="24"/>
      <c r="BZZ349" s="24"/>
      <c r="CAA349" s="24"/>
      <c r="CAB349" s="24"/>
      <c r="CAC349" s="24"/>
      <c r="CAD349" s="24"/>
      <c r="CAE349" s="24"/>
      <c r="CAF349" s="24"/>
      <c r="CAG349" s="24"/>
      <c r="CAH349" s="24"/>
      <c r="CAI349" s="24"/>
      <c r="CAJ349" s="24"/>
      <c r="CAK349" s="24"/>
      <c r="CAL349" s="24"/>
      <c r="CAM349" s="24"/>
      <c r="CAN349" s="24"/>
      <c r="CAO349" s="24"/>
      <c r="CAP349" s="24"/>
      <c r="CAQ349" s="24"/>
      <c r="CAR349" s="24"/>
      <c r="CAS349" s="24"/>
      <c r="CAT349" s="24"/>
      <c r="CAU349" s="24"/>
      <c r="CAV349" s="24"/>
      <c r="CAW349" s="24"/>
      <c r="CAX349" s="24"/>
      <c r="CAY349" s="24"/>
      <c r="CAZ349" s="24"/>
      <c r="CBA349" s="24"/>
      <c r="CBB349" s="24"/>
      <c r="CBC349" s="24"/>
      <c r="CBD349" s="24"/>
      <c r="CBE349" s="24"/>
      <c r="CBF349" s="24"/>
      <c r="CBG349" s="24"/>
      <c r="CBH349" s="24"/>
      <c r="CBI349" s="24"/>
      <c r="CBJ349" s="24"/>
      <c r="CBK349" s="24"/>
      <c r="CBL349" s="24"/>
      <c r="CBM349" s="24"/>
      <c r="CBN349" s="24"/>
      <c r="CBO349" s="24"/>
      <c r="CBP349" s="24"/>
      <c r="CBQ349" s="24"/>
      <c r="CBR349" s="24"/>
      <c r="CBS349" s="24"/>
      <c r="CBT349" s="24"/>
      <c r="CBU349" s="24"/>
      <c r="CBV349" s="24"/>
      <c r="CBW349" s="24"/>
      <c r="CBX349" s="24"/>
      <c r="CBY349" s="24"/>
      <c r="CBZ349" s="24"/>
      <c r="CCA349" s="24"/>
      <c r="CCB349" s="24"/>
      <c r="CCC349" s="24"/>
      <c r="CCD349" s="24"/>
      <c r="CCE349" s="24"/>
      <c r="CCF349" s="24"/>
      <c r="CCG349" s="24"/>
      <c r="CCH349" s="24"/>
      <c r="CCI349" s="24"/>
      <c r="CCJ349" s="24"/>
      <c r="CCK349" s="24"/>
      <c r="CCL349" s="24"/>
      <c r="CCM349" s="24"/>
      <c r="CCN349" s="24"/>
      <c r="CCO349" s="24"/>
      <c r="CCP349" s="24"/>
      <c r="CCQ349" s="24"/>
      <c r="CCR349" s="24"/>
      <c r="CCS349" s="24"/>
      <c r="CCT349" s="24"/>
      <c r="CCU349" s="24"/>
      <c r="CCV349" s="24"/>
      <c r="CCW349" s="24"/>
      <c r="CCX349" s="24"/>
      <c r="CCY349" s="24"/>
      <c r="CCZ349" s="24"/>
      <c r="CDA349" s="24"/>
      <c r="CDB349" s="24"/>
      <c r="CDC349" s="24"/>
      <c r="CDD349" s="24"/>
      <c r="CDE349" s="24"/>
      <c r="CDF349" s="24"/>
      <c r="CDG349" s="24"/>
      <c r="CDH349" s="24"/>
      <c r="CDI349" s="24"/>
      <c r="CDJ349" s="24"/>
      <c r="CDK349" s="24"/>
      <c r="CDL349" s="24"/>
      <c r="CDM349" s="24"/>
      <c r="CDN349" s="24"/>
      <c r="CDO349" s="24"/>
      <c r="CDP349" s="24"/>
      <c r="CDQ349" s="24"/>
      <c r="CDR349" s="24"/>
      <c r="CDS349" s="24"/>
      <c r="CDT349" s="24"/>
      <c r="CDU349" s="24"/>
      <c r="CDV349" s="24"/>
      <c r="CDW349" s="24"/>
      <c r="CDX349" s="24"/>
      <c r="CDY349" s="24"/>
      <c r="CDZ349" s="24"/>
      <c r="CEA349" s="24"/>
      <c r="CEB349" s="24"/>
      <c r="CEC349" s="24"/>
      <c r="CED349" s="24"/>
      <c r="CEE349" s="24"/>
      <c r="CEF349" s="24"/>
      <c r="CEG349" s="24"/>
      <c r="CEH349" s="24"/>
      <c r="CEI349" s="24"/>
      <c r="CEJ349" s="24"/>
      <c r="CEK349" s="24"/>
      <c r="CEL349" s="24"/>
      <c r="CEM349" s="24"/>
      <c r="CEN349" s="24"/>
      <c r="CEO349" s="24"/>
      <c r="CEP349" s="24"/>
      <c r="CEQ349" s="24"/>
      <c r="CER349" s="24"/>
      <c r="CES349" s="24"/>
      <c r="CET349" s="24"/>
      <c r="CEU349" s="24"/>
      <c r="CEV349" s="24"/>
      <c r="CEW349" s="24"/>
      <c r="CEX349" s="24"/>
      <c r="CEY349" s="24"/>
      <c r="CEZ349" s="24"/>
      <c r="CFA349" s="24"/>
      <c r="CFB349" s="24"/>
      <c r="CFC349" s="24"/>
      <c r="CFD349" s="24"/>
      <c r="CFE349" s="24"/>
      <c r="CFF349" s="24"/>
      <c r="CFG349" s="24"/>
      <c r="CFH349" s="24"/>
      <c r="CFI349" s="24"/>
      <c r="CFJ349" s="24"/>
      <c r="CFK349" s="24"/>
      <c r="CFL349" s="24"/>
      <c r="CFM349" s="24"/>
      <c r="CFN349" s="24"/>
      <c r="CFO349" s="24"/>
      <c r="CFP349" s="24"/>
      <c r="CFQ349" s="24"/>
      <c r="CFR349" s="24"/>
      <c r="CFS349" s="24"/>
      <c r="CFT349" s="24"/>
      <c r="CFU349" s="24"/>
      <c r="CFV349" s="24"/>
      <c r="CFW349" s="24"/>
      <c r="CFX349" s="24"/>
      <c r="CFY349" s="24"/>
      <c r="CFZ349" s="24"/>
      <c r="CGA349" s="24"/>
      <c r="CGB349" s="24"/>
      <c r="CGC349" s="24"/>
      <c r="CGD349" s="24"/>
      <c r="CGE349" s="24"/>
      <c r="CGF349" s="24"/>
      <c r="CGG349" s="24"/>
      <c r="CGH349" s="24"/>
      <c r="CGI349" s="24"/>
      <c r="CGJ349" s="24"/>
      <c r="CGK349" s="24"/>
      <c r="CGL349" s="24"/>
      <c r="CGM349" s="24"/>
      <c r="CGN349" s="24"/>
      <c r="CGO349" s="24"/>
      <c r="CGP349" s="24"/>
      <c r="CGQ349" s="24"/>
      <c r="CGR349" s="24"/>
      <c r="CGS349" s="24"/>
      <c r="CGT349" s="24"/>
      <c r="CGU349" s="24"/>
      <c r="CGV349" s="24"/>
      <c r="CGW349" s="24"/>
      <c r="CGX349" s="24"/>
      <c r="CGY349" s="24"/>
      <c r="CGZ349" s="24"/>
      <c r="CHA349" s="24"/>
      <c r="CHB349" s="24"/>
      <c r="CHC349" s="24"/>
      <c r="CHD349" s="24"/>
      <c r="CHE349" s="24"/>
      <c r="CHF349" s="24"/>
      <c r="CHG349" s="24"/>
      <c r="CHH349" s="24"/>
      <c r="CHI349" s="24"/>
      <c r="CHJ349" s="24"/>
      <c r="CHK349" s="24"/>
      <c r="CHL349" s="24"/>
      <c r="CHM349" s="24"/>
      <c r="CHN349" s="24"/>
      <c r="CHO349" s="24"/>
      <c r="CHP349" s="24"/>
      <c r="CHQ349" s="24"/>
      <c r="CHR349" s="24"/>
      <c r="CHS349" s="24"/>
      <c r="CHT349" s="24"/>
      <c r="CHU349" s="24"/>
      <c r="CHV349" s="24"/>
      <c r="CHW349" s="24"/>
      <c r="CHX349" s="24"/>
      <c r="CHY349" s="24"/>
      <c r="CHZ349" s="24"/>
      <c r="CIA349" s="24"/>
      <c r="CIB349" s="24"/>
      <c r="CIC349" s="24"/>
      <c r="CID349" s="24"/>
      <c r="CIE349" s="24"/>
      <c r="CIF349" s="24"/>
      <c r="CIG349" s="24"/>
      <c r="CIH349" s="24"/>
      <c r="CII349" s="24"/>
      <c r="CIJ349" s="24"/>
      <c r="CIK349" s="24"/>
      <c r="CIL349" s="24"/>
      <c r="CIM349" s="24"/>
      <c r="CIN349" s="24"/>
      <c r="CIO349" s="24"/>
      <c r="CIP349" s="24"/>
      <c r="CIQ349" s="24"/>
      <c r="CIR349" s="24"/>
      <c r="CIS349" s="24"/>
      <c r="CIT349" s="24"/>
      <c r="CIU349" s="24"/>
      <c r="CIV349" s="24"/>
      <c r="CIW349" s="24"/>
      <c r="CIX349" s="24"/>
      <c r="CIY349" s="24"/>
      <c r="CIZ349" s="24"/>
      <c r="CJA349" s="24"/>
      <c r="CJB349" s="24"/>
      <c r="CJC349" s="24"/>
      <c r="CJD349" s="24"/>
      <c r="CJE349" s="24"/>
      <c r="CJF349" s="24"/>
      <c r="CJG349" s="24"/>
      <c r="CJH349" s="24"/>
      <c r="CJI349" s="24"/>
      <c r="CJJ349" s="24"/>
      <c r="CJK349" s="24"/>
      <c r="CJL349" s="24"/>
      <c r="CJM349" s="24"/>
      <c r="CJN349" s="24"/>
      <c r="CJO349" s="24"/>
      <c r="CJP349" s="24"/>
      <c r="CJQ349" s="24"/>
      <c r="CJR349" s="24"/>
      <c r="CJS349" s="24"/>
      <c r="CJT349" s="24"/>
      <c r="CJU349" s="24"/>
      <c r="CJV349" s="24"/>
      <c r="CJW349" s="24"/>
      <c r="CJX349" s="24"/>
      <c r="CJY349" s="24"/>
      <c r="CJZ349" s="24"/>
      <c r="CKA349" s="24"/>
      <c r="CKB349" s="24"/>
      <c r="CKC349" s="24"/>
      <c r="CKD349" s="24"/>
      <c r="CKE349" s="24"/>
      <c r="CKF349" s="24"/>
      <c r="CKG349" s="24"/>
      <c r="CKH349" s="24"/>
      <c r="CKI349" s="24"/>
      <c r="CKJ349" s="24"/>
      <c r="CKK349" s="24"/>
      <c r="CKL349" s="24"/>
      <c r="CKM349" s="24"/>
      <c r="CKN349" s="24"/>
      <c r="CKO349" s="24"/>
      <c r="CKP349" s="24"/>
      <c r="CKQ349" s="24"/>
      <c r="CKR349" s="24"/>
      <c r="CKS349" s="24"/>
      <c r="CKT349" s="24"/>
      <c r="CKU349" s="24"/>
      <c r="CKV349" s="24"/>
      <c r="CKW349" s="24"/>
      <c r="CKX349" s="24"/>
      <c r="CKY349" s="24"/>
      <c r="CKZ349" s="24"/>
      <c r="CLA349" s="24"/>
      <c r="CLB349" s="24"/>
      <c r="CLC349" s="24"/>
      <c r="CLD349" s="24"/>
      <c r="CLE349" s="24"/>
      <c r="CLF349" s="24"/>
      <c r="CLG349" s="24"/>
      <c r="CLH349" s="24"/>
      <c r="CLI349" s="24"/>
      <c r="CLJ349" s="24"/>
      <c r="CLK349" s="24"/>
      <c r="CLL349" s="24"/>
      <c r="CLM349" s="24"/>
      <c r="CLN349" s="24"/>
      <c r="CLO349" s="24"/>
      <c r="CLP349" s="24"/>
      <c r="CLQ349" s="24"/>
      <c r="CLR349" s="24"/>
      <c r="CLS349" s="24"/>
      <c r="CLT349" s="24"/>
      <c r="CLU349" s="24"/>
      <c r="CLV349" s="24"/>
      <c r="CLW349" s="24"/>
      <c r="CLX349" s="24"/>
      <c r="CLY349" s="24"/>
      <c r="CLZ349" s="24"/>
      <c r="CMA349" s="24"/>
      <c r="CMB349" s="24"/>
      <c r="CMC349" s="24"/>
      <c r="CMD349" s="24"/>
      <c r="CME349" s="24"/>
      <c r="CMF349" s="24"/>
      <c r="CMG349" s="24"/>
      <c r="CMH349" s="24"/>
      <c r="CMI349" s="24"/>
      <c r="CMJ349" s="24"/>
      <c r="CMK349" s="24"/>
      <c r="CML349" s="24"/>
      <c r="CMM349" s="24"/>
      <c r="CMN349" s="24"/>
      <c r="CMO349" s="24"/>
      <c r="CMP349" s="24"/>
      <c r="CMQ349" s="24"/>
      <c r="CMR349" s="24"/>
      <c r="CMS349" s="24"/>
      <c r="CMT349" s="24"/>
      <c r="CMU349" s="24"/>
      <c r="CMV349" s="24"/>
      <c r="CMW349" s="24"/>
      <c r="CMX349" s="24"/>
      <c r="CMY349" s="24"/>
      <c r="CMZ349" s="24"/>
      <c r="CNA349" s="24"/>
      <c r="CNB349" s="24"/>
      <c r="CNC349" s="24"/>
      <c r="CND349" s="24"/>
      <c r="CNE349" s="24"/>
      <c r="CNF349" s="24"/>
      <c r="CNG349" s="24"/>
      <c r="CNH349" s="24"/>
      <c r="CNI349" s="24"/>
      <c r="CNJ349" s="24"/>
      <c r="CNK349" s="24"/>
      <c r="CNL349" s="24"/>
      <c r="CNM349" s="24"/>
      <c r="CNN349" s="24"/>
      <c r="CNO349" s="24"/>
      <c r="CNP349" s="24"/>
      <c r="CNQ349" s="24"/>
      <c r="CNR349" s="24"/>
      <c r="CNS349" s="24"/>
      <c r="CNT349" s="24"/>
      <c r="CNU349" s="24"/>
      <c r="CNV349" s="24"/>
      <c r="CNW349" s="24"/>
      <c r="CNX349" s="24"/>
      <c r="CNY349" s="24"/>
      <c r="CNZ349" s="24"/>
      <c r="COA349" s="24"/>
      <c r="COB349" s="24"/>
      <c r="COC349" s="24"/>
      <c r="COD349" s="24"/>
      <c r="COE349" s="24"/>
      <c r="COF349" s="24"/>
      <c r="COG349" s="24"/>
      <c r="COH349" s="24"/>
      <c r="COI349" s="24"/>
      <c r="COJ349" s="24"/>
      <c r="COK349" s="24"/>
      <c r="COL349" s="24"/>
      <c r="COM349" s="24"/>
      <c r="CON349" s="24"/>
      <c r="COO349" s="24"/>
      <c r="COP349" s="24"/>
      <c r="COQ349" s="24"/>
      <c r="COR349" s="24"/>
      <c r="COS349" s="24"/>
      <c r="COT349" s="24"/>
      <c r="COU349" s="24"/>
      <c r="COV349" s="24"/>
      <c r="COW349" s="24"/>
      <c r="COX349" s="24"/>
      <c r="COY349" s="24"/>
      <c r="COZ349" s="24"/>
      <c r="CPA349" s="24"/>
      <c r="CPB349" s="24"/>
      <c r="CPC349" s="24"/>
      <c r="CPD349" s="24"/>
      <c r="CPE349" s="24"/>
      <c r="CPF349" s="24"/>
      <c r="CPG349" s="24"/>
      <c r="CPH349" s="24"/>
      <c r="CPI349" s="24"/>
      <c r="CPJ349" s="24"/>
      <c r="CPK349" s="24"/>
      <c r="CPL349" s="24"/>
      <c r="CPM349" s="24"/>
      <c r="CPN349" s="24"/>
      <c r="CPO349" s="24"/>
      <c r="CPP349" s="24"/>
      <c r="CPQ349" s="24"/>
      <c r="CPR349" s="24"/>
      <c r="CPS349" s="24"/>
      <c r="CPT349" s="24"/>
      <c r="CPU349" s="24"/>
      <c r="CPV349" s="24"/>
      <c r="CPW349" s="24"/>
      <c r="CPX349" s="24"/>
      <c r="CPY349" s="24"/>
      <c r="CPZ349" s="24"/>
      <c r="CQA349" s="24"/>
      <c r="CQB349" s="24"/>
      <c r="CQC349" s="24"/>
      <c r="CQD349" s="24"/>
      <c r="CQE349" s="24"/>
      <c r="CQF349" s="24"/>
      <c r="CQG349" s="24"/>
      <c r="CQH349" s="24"/>
      <c r="CQI349" s="24"/>
      <c r="CQJ349" s="24"/>
      <c r="CQK349" s="24"/>
      <c r="CQL349" s="24"/>
      <c r="CQM349" s="24"/>
      <c r="CQN349" s="24"/>
      <c r="CQO349" s="24"/>
      <c r="CQP349" s="24"/>
      <c r="CQQ349" s="24"/>
      <c r="CQR349" s="24"/>
      <c r="CQS349" s="24"/>
      <c r="CQT349" s="24"/>
      <c r="CQU349" s="24"/>
      <c r="CQV349" s="24"/>
      <c r="CQW349" s="24"/>
      <c r="CQX349" s="24"/>
      <c r="CQY349" s="24"/>
      <c r="CQZ349" s="24"/>
      <c r="CRA349" s="24"/>
      <c r="CRB349" s="24"/>
      <c r="CRC349" s="24"/>
      <c r="CRD349" s="24"/>
      <c r="CRE349" s="24"/>
      <c r="CRF349" s="24"/>
      <c r="CRG349" s="24"/>
      <c r="CRH349" s="24"/>
      <c r="CRI349" s="24"/>
      <c r="CRJ349" s="24"/>
      <c r="CRK349" s="24"/>
      <c r="CRL349" s="24"/>
      <c r="CRM349" s="24"/>
      <c r="CRN349" s="24"/>
      <c r="CRO349" s="24"/>
      <c r="CRP349" s="24"/>
      <c r="CRQ349" s="24"/>
      <c r="CRR349" s="24"/>
      <c r="CRS349" s="24"/>
      <c r="CRT349" s="24"/>
      <c r="CRU349" s="24"/>
      <c r="CRV349" s="24"/>
      <c r="CRW349" s="24"/>
      <c r="CRX349" s="24"/>
      <c r="CRY349" s="24"/>
      <c r="CRZ349" s="24"/>
      <c r="CSA349" s="24"/>
      <c r="CSB349" s="24"/>
      <c r="CSC349" s="24"/>
      <c r="CSD349" s="24"/>
      <c r="CSE349" s="24"/>
      <c r="CSF349" s="24"/>
      <c r="CSG349" s="24"/>
      <c r="CSH349" s="24"/>
      <c r="CSI349" s="24"/>
      <c r="CSJ349" s="24"/>
      <c r="CSK349" s="24"/>
      <c r="CSL349" s="24"/>
      <c r="CSM349" s="24"/>
      <c r="CSN349" s="24"/>
      <c r="CSO349" s="24"/>
      <c r="CSP349" s="24"/>
      <c r="CSQ349" s="24"/>
      <c r="CSR349" s="24"/>
      <c r="CSS349" s="24"/>
      <c r="CST349" s="24"/>
      <c r="CSU349" s="24"/>
      <c r="CSV349" s="24"/>
      <c r="CSW349" s="24"/>
      <c r="CSX349" s="24"/>
      <c r="CSY349" s="24"/>
      <c r="CSZ349" s="24"/>
      <c r="CTA349" s="24"/>
      <c r="CTB349" s="24"/>
      <c r="CTC349" s="24"/>
      <c r="CTD349" s="24"/>
      <c r="CTE349" s="24"/>
      <c r="CTF349" s="24"/>
      <c r="CTG349" s="24"/>
      <c r="CTH349" s="24"/>
      <c r="CTI349" s="24"/>
      <c r="CTJ349" s="24"/>
      <c r="CTK349" s="24"/>
      <c r="CTL349" s="24"/>
      <c r="CTM349" s="24"/>
      <c r="CTN349" s="24"/>
      <c r="CTO349" s="24"/>
      <c r="CTP349" s="24"/>
      <c r="CTQ349" s="24"/>
      <c r="CTR349" s="24"/>
      <c r="CTS349" s="24"/>
      <c r="CTT349" s="24"/>
      <c r="CTU349" s="24"/>
      <c r="CTV349" s="24"/>
      <c r="CTW349" s="24"/>
      <c r="CTX349" s="24"/>
      <c r="CTY349" s="24"/>
      <c r="CTZ349" s="24"/>
      <c r="CUA349" s="24"/>
      <c r="CUB349" s="24"/>
      <c r="CUC349" s="24"/>
      <c r="CUD349" s="24"/>
      <c r="CUE349" s="24"/>
      <c r="CUF349" s="24"/>
      <c r="CUG349" s="24"/>
      <c r="CUH349" s="24"/>
      <c r="CUI349" s="24"/>
      <c r="CUJ349" s="24"/>
      <c r="CUK349" s="24"/>
      <c r="CUL349" s="24"/>
      <c r="CUM349" s="24"/>
      <c r="CUN349" s="24"/>
      <c r="CUO349" s="24"/>
      <c r="CUP349" s="24"/>
      <c r="CUQ349" s="24"/>
      <c r="CUR349" s="24"/>
      <c r="CUS349" s="24"/>
      <c r="CUT349" s="24"/>
      <c r="CUU349" s="24"/>
      <c r="CUV349" s="24"/>
      <c r="CUW349" s="24"/>
      <c r="CUX349" s="24"/>
      <c r="CUY349" s="24"/>
      <c r="CUZ349" s="24"/>
      <c r="CVA349" s="24"/>
      <c r="CVB349" s="24"/>
      <c r="CVC349" s="24"/>
      <c r="CVD349" s="24"/>
      <c r="CVE349" s="24"/>
      <c r="CVF349" s="24"/>
      <c r="CVG349" s="24"/>
      <c r="CVH349" s="24"/>
      <c r="CVI349" s="24"/>
      <c r="CVJ349" s="24"/>
      <c r="CVK349" s="24"/>
      <c r="CVL349" s="24"/>
      <c r="CVM349" s="24"/>
      <c r="CVN349" s="24"/>
      <c r="CVO349" s="24"/>
      <c r="CVP349" s="24"/>
      <c r="CVQ349" s="24"/>
      <c r="CVR349" s="24"/>
      <c r="CVS349" s="24"/>
      <c r="CVT349" s="24"/>
      <c r="CVU349" s="24"/>
      <c r="CVV349" s="24"/>
      <c r="CVW349" s="24"/>
      <c r="CVX349" s="24"/>
      <c r="CVY349" s="24"/>
      <c r="CVZ349" s="24"/>
      <c r="CWA349" s="24"/>
      <c r="CWB349" s="24"/>
      <c r="CWC349" s="24"/>
      <c r="CWD349" s="24"/>
      <c r="CWE349" s="24"/>
      <c r="CWF349" s="24"/>
      <c r="CWG349" s="24"/>
      <c r="CWH349" s="24"/>
      <c r="CWI349" s="24"/>
      <c r="CWJ349" s="24"/>
      <c r="CWK349" s="24"/>
      <c r="CWL349" s="24"/>
      <c r="CWM349" s="24"/>
      <c r="CWN349" s="24"/>
      <c r="CWO349" s="24"/>
      <c r="CWP349" s="24"/>
      <c r="CWQ349" s="24"/>
      <c r="CWR349" s="24"/>
      <c r="CWS349" s="24"/>
      <c r="CWT349" s="24"/>
      <c r="CWU349" s="24"/>
      <c r="CWV349" s="24"/>
      <c r="CWW349" s="24"/>
      <c r="CWX349" s="24"/>
      <c r="CWY349" s="24"/>
      <c r="CWZ349" s="24"/>
      <c r="CXA349" s="24"/>
      <c r="CXB349" s="24"/>
      <c r="CXC349" s="24"/>
      <c r="CXD349" s="24"/>
      <c r="CXE349" s="24"/>
      <c r="CXF349" s="24"/>
      <c r="CXG349" s="24"/>
      <c r="CXH349" s="24"/>
      <c r="CXI349" s="24"/>
      <c r="CXJ349" s="24"/>
      <c r="CXK349" s="24"/>
      <c r="CXL349" s="24"/>
      <c r="CXM349" s="24"/>
      <c r="CXN349" s="24"/>
      <c r="CXO349" s="24"/>
      <c r="CXP349" s="24"/>
      <c r="CXQ349" s="24"/>
      <c r="CXR349" s="24"/>
      <c r="CXS349" s="24"/>
      <c r="CXT349" s="24"/>
      <c r="CXU349" s="24"/>
      <c r="CXV349" s="24"/>
      <c r="CXW349" s="24"/>
      <c r="CXX349" s="24"/>
      <c r="CXY349" s="24"/>
      <c r="CXZ349" s="24"/>
      <c r="CYA349" s="24"/>
      <c r="CYB349" s="24"/>
      <c r="CYC349" s="24"/>
      <c r="CYD349" s="24"/>
      <c r="CYE349" s="24"/>
      <c r="CYF349" s="24"/>
      <c r="CYG349" s="24"/>
      <c r="CYH349" s="24"/>
      <c r="CYI349" s="24"/>
      <c r="CYJ349" s="24"/>
      <c r="CYK349" s="24"/>
      <c r="CYL349" s="24"/>
      <c r="CYM349" s="24"/>
      <c r="CYN349" s="24"/>
      <c r="CYO349" s="24"/>
      <c r="CYP349" s="24"/>
      <c r="CYQ349" s="24"/>
      <c r="CYR349" s="24"/>
      <c r="CYS349" s="24"/>
      <c r="CYT349" s="24"/>
      <c r="CYU349" s="24"/>
      <c r="CYV349" s="24"/>
      <c r="CYW349" s="24"/>
      <c r="CYX349" s="24"/>
      <c r="CYY349" s="24"/>
      <c r="CYZ349" s="24"/>
      <c r="CZA349" s="24"/>
      <c r="CZB349" s="24"/>
      <c r="CZC349" s="24"/>
      <c r="CZD349" s="24"/>
      <c r="CZE349" s="24"/>
      <c r="CZF349" s="24"/>
      <c r="CZG349" s="24"/>
      <c r="CZH349" s="24"/>
      <c r="CZI349" s="24"/>
      <c r="CZJ349" s="24"/>
      <c r="CZK349" s="24"/>
      <c r="CZL349" s="24"/>
      <c r="CZM349" s="24"/>
      <c r="CZN349" s="24"/>
      <c r="CZO349" s="24"/>
      <c r="CZP349" s="24"/>
      <c r="CZQ349" s="24"/>
      <c r="CZR349" s="24"/>
      <c r="CZS349" s="24"/>
      <c r="CZT349" s="24"/>
      <c r="CZU349" s="24"/>
      <c r="CZV349" s="24"/>
      <c r="CZW349" s="24"/>
      <c r="CZX349" s="24"/>
      <c r="CZY349" s="24"/>
      <c r="CZZ349" s="24"/>
      <c r="DAA349" s="24"/>
      <c r="DAB349" s="24"/>
      <c r="DAC349" s="24"/>
      <c r="DAD349" s="24"/>
      <c r="DAE349" s="24"/>
      <c r="DAF349" s="24"/>
      <c r="DAG349" s="24"/>
      <c r="DAH349" s="24"/>
      <c r="DAI349" s="24"/>
      <c r="DAJ349" s="24"/>
      <c r="DAK349" s="24"/>
      <c r="DAL349" s="24"/>
      <c r="DAM349" s="24"/>
      <c r="DAN349" s="24"/>
      <c r="DAO349" s="24"/>
      <c r="DAP349" s="24"/>
      <c r="DAQ349" s="24"/>
      <c r="DAR349" s="24"/>
      <c r="DAS349" s="24"/>
      <c r="DAT349" s="24"/>
      <c r="DAU349" s="24"/>
      <c r="DAV349" s="24"/>
      <c r="DAW349" s="24"/>
      <c r="DAX349" s="24"/>
      <c r="DAY349" s="24"/>
      <c r="DAZ349" s="24"/>
      <c r="DBA349" s="24"/>
      <c r="DBB349" s="24"/>
      <c r="DBC349" s="24"/>
      <c r="DBD349" s="24"/>
      <c r="DBE349" s="24"/>
      <c r="DBF349" s="24"/>
      <c r="DBG349" s="24"/>
      <c r="DBH349" s="24"/>
      <c r="DBI349" s="24"/>
      <c r="DBJ349" s="24"/>
      <c r="DBK349" s="24"/>
      <c r="DBL349" s="24"/>
      <c r="DBM349" s="24"/>
      <c r="DBN349" s="24"/>
      <c r="DBO349" s="24"/>
      <c r="DBP349" s="24"/>
      <c r="DBQ349" s="24"/>
      <c r="DBR349" s="24"/>
      <c r="DBS349" s="24"/>
      <c r="DBT349" s="24"/>
      <c r="DBU349" s="24"/>
      <c r="DBV349" s="24"/>
      <c r="DBW349" s="24"/>
      <c r="DBX349" s="24"/>
      <c r="DBY349" s="24"/>
      <c r="DBZ349" s="24"/>
      <c r="DCA349" s="24"/>
      <c r="DCB349" s="24"/>
      <c r="DCC349" s="24"/>
      <c r="DCD349" s="24"/>
      <c r="DCE349" s="24"/>
      <c r="DCF349" s="24"/>
      <c r="DCG349" s="24"/>
      <c r="DCH349" s="24"/>
      <c r="DCI349" s="24"/>
      <c r="DCJ349" s="24"/>
      <c r="DCK349" s="24"/>
      <c r="DCL349" s="24"/>
      <c r="DCM349" s="24"/>
      <c r="DCN349" s="24"/>
      <c r="DCO349" s="24"/>
      <c r="DCP349" s="24"/>
      <c r="DCQ349" s="24"/>
      <c r="DCR349" s="24"/>
      <c r="DCS349" s="24"/>
      <c r="DCT349" s="24"/>
      <c r="DCU349" s="24"/>
      <c r="DCV349" s="24"/>
      <c r="DCW349" s="24"/>
      <c r="DCX349" s="24"/>
      <c r="DCY349" s="24"/>
      <c r="DCZ349" s="24"/>
      <c r="DDA349" s="24"/>
      <c r="DDB349" s="24"/>
      <c r="DDC349" s="24"/>
      <c r="DDD349" s="24"/>
      <c r="DDE349" s="24"/>
      <c r="DDF349" s="24"/>
      <c r="DDG349" s="24"/>
      <c r="DDH349" s="24"/>
      <c r="DDI349" s="24"/>
      <c r="DDJ349" s="24"/>
      <c r="DDK349" s="24"/>
      <c r="DDL349" s="24"/>
      <c r="DDM349" s="24"/>
      <c r="DDN349" s="24"/>
      <c r="DDO349" s="24"/>
      <c r="DDP349" s="24"/>
      <c r="DDQ349" s="24"/>
      <c r="DDR349" s="24"/>
      <c r="DDS349" s="24"/>
      <c r="DDT349" s="24"/>
      <c r="DDU349" s="24"/>
      <c r="DDV349" s="24"/>
      <c r="DDW349" s="24"/>
      <c r="DDX349" s="24"/>
      <c r="DDY349" s="24"/>
      <c r="DDZ349" s="24"/>
      <c r="DEA349" s="24"/>
      <c r="DEB349" s="24"/>
      <c r="DEC349" s="24"/>
      <c r="DED349" s="24"/>
      <c r="DEE349" s="24"/>
      <c r="DEF349" s="24"/>
      <c r="DEG349" s="24"/>
      <c r="DEH349" s="24"/>
      <c r="DEI349" s="24"/>
      <c r="DEJ349" s="24"/>
      <c r="DEK349" s="24"/>
      <c r="DEL349" s="24"/>
      <c r="DEM349" s="24"/>
      <c r="DEN349" s="24"/>
      <c r="DEO349" s="24"/>
      <c r="DEP349" s="24"/>
      <c r="DEQ349" s="24"/>
      <c r="DER349" s="24"/>
      <c r="DES349" s="24"/>
      <c r="DET349" s="24"/>
      <c r="DEU349" s="24"/>
      <c r="DEV349" s="24"/>
      <c r="DEW349" s="24"/>
      <c r="DEX349" s="24"/>
      <c r="DEY349" s="24"/>
      <c r="DEZ349" s="24"/>
      <c r="DFA349" s="24"/>
      <c r="DFB349" s="24"/>
      <c r="DFC349" s="24"/>
      <c r="DFD349" s="24"/>
      <c r="DFE349" s="24"/>
      <c r="DFF349" s="24"/>
      <c r="DFG349" s="24"/>
      <c r="DFH349" s="24"/>
      <c r="DFI349" s="24"/>
      <c r="DFJ349" s="24"/>
      <c r="DFK349" s="24"/>
      <c r="DFL349" s="24"/>
      <c r="DFM349" s="24"/>
      <c r="DFN349" s="24"/>
      <c r="DFO349" s="24"/>
      <c r="DFP349" s="24"/>
      <c r="DFQ349" s="24"/>
      <c r="DFR349" s="24"/>
      <c r="DFS349" s="24"/>
      <c r="DFT349" s="24"/>
      <c r="DFU349" s="24"/>
      <c r="DFV349" s="24"/>
      <c r="DFW349" s="24"/>
      <c r="DFX349" s="24"/>
      <c r="DFY349" s="24"/>
      <c r="DFZ349" s="24"/>
      <c r="DGA349" s="24"/>
      <c r="DGB349" s="24"/>
      <c r="DGC349" s="24"/>
      <c r="DGD349" s="24"/>
      <c r="DGE349" s="24"/>
      <c r="DGF349" s="24"/>
      <c r="DGG349" s="24"/>
      <c r="DGH349" s="24"/>
      <c r="DGI349" s="24"/>
      <c r="DGJ349" s="24"/>
      <c r="DGK349" s="24"/>
      <c r="DGL349" s="24"/>
      <c r="DGM349" s="24"/>
      <c r="DGN349" s="24"/>
      <c r="DGO349" s="24"/>
      <c r="DGP349" s="24"/>
      <c r="DGQ349" s="24"/>
      <c r="DGR349" s="24"/>
      <c r="DGS349" s="24"/>
      <c r="DGT349" s="24"/>
      <c r="DGU349" s="24"/>
      <c r="DGV349" s="24"/>
      <c r="DGW349" s="24"/>
      <c r="DGX349" s="24"/>
      <c r="DGY349" s="24"/>
      <c r="DGZ349" s="24"/>
      <c r="DHA349" s="24"/>
      <c r="DHB349" s="24"/>
      <c r="DHC349" s="24"/>
      <c r="DHD349" s="24"/>
      <c r="DHE349" s="24"/>
      <c r="DHF349" s="24"/>
      <c r="DHG349" s="24"/>
      <c r="DHH349" s="24"/>
      <c r="DHI349" s="24"/>
      <c r="DHJ349" s="24"/>
      <c r="DHK349" s="24"/>
      <c r="DHL349" s="24"/>
      <c r="DHM349" s="24"/>
      <c r="DHN349" s="24"/>
      <c r="DHO349" s="24"/>
      <c r="DHP349" s="24"/>
      <c r="DHQ349" s="24"/>
      <c r="DHR349" s="24"/>
      <c r="DHS349" s="24"/>
      <c r="DHT349" s="24"/>
      <c r="DHU349" s="24"/>
      <c r="DHV349" s="24"/>
      <c r="DHW349" s="24"/>
      <c r="DHX349" s="24"/>
      <c r="DHY349" s="24"/>
      <c r="DHZ349" s="24"/>
      <c r="DIA349" s="24"/>
      <c r="DIB349" s="24"/>
      <c r="DIC349" s="24"/>
      <c r="DID349" s="24"/>
      <c r="DIE349" s="24"/>
      <c r="DIF349" s="24"/>
      <c r="DIG349" s="24"/>
      <c r="DIH349" s="24"/>
      <c r="DII349" s="24"/>
      <c r="DIJ349" s="24"/>
      <c r="DIK349" s="24"/>
      <c r="DIL349" s="24"/>
      <c r="DIM349" s="24"/>
      <c r="DIN349" s="24"/>
      <c r="DIO349" s="24"/>
      <c r="DIP349" s="24"/>
      <c r="DIQ349" s="24"/>
      <c r="DIR349" s="24"/>
      <c r="DIS349" s="24"/>
      <c r="DIT349" s="24"/>
      <c r="DIU349" s="24"/>
      <c r="DIV349" s="24"/>
      <c r="DIW349" s="24"/>
      <c r="DIX349" s="24"/>
      <c r="DIY349" s="24"/>
      <c r="DIZ349" s="24"/>
      <c r="DJA349" s="24"/>
      <c r="DJB349" s="24"/>
      <c r="DJC349" s="24"/>
      <c r="DJD349" s="24"/>
      <c r="DJE349" s="24"/>
      <c r="DJF349" s="24"/>
      <c r="DJG349" s="24"/>
      <c r="DJH349" s="24"/>
      <c r="DJI349" s="24"/>
      <c r="DJJ349" s="24"/>
      <c r="DJK349" s="24"/>
      <c r="DJL349" s="24"/>
      <c r="DJM349" s="24"/>
      <c r="DJN349" s="24"/>
      <c r="DJO349" s="24"/>
      <c r="DJP349" s="24"/>
      <c r="DJQ349" s="24"/>
      <c r="DJR349" s="24"/>
      <c r="DJS349" s="24"/>
      <c r="DJT349" s="24"/>
      <c r="DJU349" s="24"/>
      <c r="DJV349" s="24"/>
      <c r="DJW349" s="24"/>
      <c r="DJX349" s="24"/>
      <c r="DJY349" s="24"/>
      <c r="DJZ349" s="24"/>
      <c r="DKA349" s="24"/>
      <c r="DKB349" s="24"/>
      <c r="DKC349" s="24"/>
      <c r="DKD349" s="24"/>
      <c r="DKE349" s="24"/>
      <c r="DKF349" s="24"/>
      <c r="DKG349" s="24"/>
      <c r="DKH349" s="24"/>
      <c r="DKI349" s="24"/>
      <c r="DKJ349" s="24"/>
      <c r="DKK349" s="24"/>
      <c r="DKL349" s="24"/>
      <c r="DKM349" s="24"/>
      <c r="DKN349" s="24"/>
      <c r="DKO349" s="24"/>
      <c r="DKP349" s="24"/>
      <c r="DKQ349" s="24"/>
      <c r="DKR349" s="24"/>
      <c r="DKS349" s="24"/>
      <c r="DKT349" s="24"/>
      <c r="DKU349" s="24"/>
      <c r="DKV349" s="24"/>
      <c r="DKW349" s="24"/>
      <c r="DKX349" s="24"/>
      <c r="DKY349" s="24"/>
      <c r="DKZ349" s="24"/>
      <c r="DLA349" s="24"/>
      <c r="DLB349" s="24"/>
      <c r="DLC349" s="24"/>
      <c r="DLD349" s="24"/>
      <c r="DLE349" s="24"/>
      <c r="DLF349" s="24"/>
      <c r="DLG349" s="24"/>
      <c r="DLH349" s="24"/>
      <c r="DLI349" s="24"/>
      <c r="DLJ349" s="24"/>
      <c r="DLK349" s="24"/>
      <c r="DLL349" s="24"/>
      <c r="DLM349" s="24"/>
      <c r="DLN349" s="24"/>
      <c r="DLO349" s="24"/>
      <c r="DLP349" s="24"/>
      <c r="DLQ349" s="24"/>
      <c r="DLR349" s="24"/>
      <c r="DLS349" s="24"/>
      <c r="DLT349" s="24"/>
      <c r="DLU349" s="24"/>
      <c r="DLV349" s="24"/>
      <c r="DLW349" s="24"/>
      <c r="DLX349" s="24"/>
      <c r="DLY349" s="24"/>
      <c r="DLZ349" s="24"/>
      <c r="DMA349" s="24"/>
      <c r="DMB349" s="24"/>
      <c r="DMC349" s="24"/>
      <c r="DMD349" s="24"/>
      <c r="DME349" s="24"/>
      <c r="DMF349" s="24"/>
      <c r="DMG349" s="24"/>
      <c r="DMH349" s="24"/>
      <c r="DMI349" s="24"/>
      <c r="DMJ349" s="24"/>
      <c r="DMK349" s="24"/>
      <c r="DML349" s="24"/>
      <c r="DMM349" s="24"/>
      <c r="DMN349" s="24"/>
      <c r="DMO349" s="24"/>
      <c r="DMP349" s="24"/>
      <c r="DMQ349" s="24"/>
      <c r="DMR349" s="24"/>
      <c r="DMS349" s="24"/>
      <c r="DMT349" s="24"/>
      <c r="DMU349" s="24"/>
      <c r="DMV349" s="24"/>
      <c r="DMW349" s="24"/>
      <c r="DMX349" s="24"/>
      <c r="DMY349" s="24"/>
      <c r="DMZ349" s="24"/>
      <c r="DNA349" s="24"/>
      <c r="DNB349" s="24"/>
      <c r="DNC349" s="24"/>
      <c r="DND349" s="24"/>
      <c r="DNE349" s="24"/>
      <c r="DNF349" s="24"/>
      <c r="DNG349" s="24"/>
      <c r="DNH349" s="24"/>
      <c r="DNI349" s="24"/>
      <c r="DNJ349" s="24"/>
      <c r="DNK349" s="24"/>
      <c r="DNL349" s="24"/>
      <c r="DNM349" s="24"/>
      <c r="DNN349" s="24"/>
      <c r="DNO349" s="24"/>
      <c r="DNP349" s="24"/>
      <c r="DNQ349" s="24"/>
      <c r="DNR349" s="24"/>
      <c r="DNS349" s="24"/>
      <c r="DNT349" s="24"/>
      <c r="DNU349" s="24"/>
      <c r="DNV349" s="24"/>
      <c r="DNW349" s="24"/>
      <c r="DNX349" s="24"/>
      <c r="DNY349" s="24"/>
      <c r="DNZ349" s="24"/>
      <c r="DOA349" s="24"/>
      <c r="DOB349" s="24"/>
      <c r="DOC349" s="24"/>
      <c r="DOD349" s="24"/>
      <c r="DOE349" s="24"/>
      <c r="DOF349" s="24"/>
      <c r="DOG349" s="24"/>
      <c r="DOH349" s="24"/>
      <c r="DOI349" s="24"/>
      <c r="DOJ349" s="24"/>
      <c r="DOK349" s="24"/>
      <c r="DOL349" s="24"/>
      <c r="DOM349" s="24"/>
      <c r="DON349" s="24"/>
      <c r="DOO349" s="24"/>
      <c r="DOP349" s="24"/>
      <c r="DOQ349" s="24"/>
      <c r="DOR349" s="24"/>
      <c r="DOS349" s="24"/>
      <c r="DOT349" s="24"/>
      <c r="DOU349" s="24"/>
      <c r="DOV349" s="24"/>
      <c r="DOW349" s="24"/>
      <c r="DOX349" s="24"/>
      <c r="DOY349" s="24"/>
      <c r="DOZ349" s="24"/>
      <c r="DPA349" s="24"/>
      <c r="DPB349" s="24"/>
      <c r="DPC349" s="24"/>
      <c r="DPD349" s="24"/>
      <c r="DPE349" s="24"/>
      <c r="DPF349" s="24"/>
      <c r="DPG349" s="24"/>
      <c r="DPH349" s="24"/>
      <c r="DPI349" s="24"/>
      <c r="DPJ349" s="24"/>
      <c r="DPK349" s="24"/>
      <c r="DPL349" s="24"/>
      <c r="DPM349" s="24"/>
      <c r="DPN349" s="24"/>
      <c r="DPO349" s="24"/>
      <c r="DPP349" s="24"/>
      <c r="DPQ349" s="24"/>
      <c r="DPR349" s="24"/>
      <c r="DPS349" s="24"/>
      <c r="DPT349" s="24"/>
      <c r="DPU349" s="24"/>
      <c r="DPV349" s="24"/>
      <c r="DPW349" s="24"/>
      <c r="DPX349" s="24"/>
      <c r="DPY349" s="24"/>
      <c r="DPZ349" s="24"/>
      <c r="DQA349" s="24"/>
      <c r="DQB349" s="24"/>
      <c r="DQC349" s="24"/>
      <c r="DQD349" s="24"/>
      <c r="DQE349" s="24"/>
      <c r="DQF349" s="24"/>
      <c r="DQG349" s="24"/>
      <c r="DQH349" s="24"/>
      <c r="DQI349" s="24"/>
      <c r="DQJ349" s="24"/>
      <c r="DQK349" s="24"/>
      <c r="DQL349" s="24"/>
      <c r="DQM349" s="24"/>
      <c r="DQN349" s="24"/>
      <c r="DQO349" s="24"/>
      <c r="DQP349" s="24"/>
      <c r="DQQ349" s="24"/>
      <c r="DQR349" s="24"/>
      <c r="DQS349" s="24"/>
      <c r="DQT349" s="24"/>
      <c r="DQU349" s="24"/>
      <c r="DQV349" s="24"/>
      <c r="DQW349" s="24"/>
      <c r="DQX349" s="24"/>
      <c r="DQY349" s="24"/>
      <c r="DQZ349" s="24"/>
      <c r="DRA349" s="24"/>
      <c r="DRB349" s="24"/>
      <c r="DRC349" s="24"/>
      <c r="DRD349" s="24"/>
      <c r="DRE349" s="24"/>
      <c r="DRF349" s="24"/>
      <c r="DRG349" s="24"/>
      <c r="DRH349" s="24"/>
      <c r="DRI349" s="24"/>
      <c r="DRJ349" s="24"/>
      <c r="DRK349" s="24"/>
      <c r="DRL349" s="24"/>
      <c r="DRM349" s="24"/>
      <c r="DRN349" s="24"/>
      <c r="DRO349" s="24"/>
      <c r="DRP349" s="24"/>
      <c r="DRQ349" s="24"/>
      <c r="DRR349" s="24"/>
      <c r="DRS349" s="24"/>
      <c r="DRT349" s="24"/>
      <c r="DRU349" s="24"/>
      <c r="DRV349" s="24"/>
      <c r="DRW349" s="24"/>
      <c r="DRX349" s="24"/>
      <c r="DRY349" s="24"/>
      <c r="DRZ349" s="24"/>
      <c r="DSA349" s="24"/>
      <c r="DSB349" s="24"/>
      <c r="DSC349" s="24"/>
      <c r="DSD349" s="24"/>
      <c r="DSE349" s="24"/>
      <c r="DSF349" s="24"/>
      <c r="DSG349" s="24"/>
      <c r="DSH349" s="24"/>
      <c r="DSI349" s="24"/>
      <c r="DSJ349" s="24"/>
      <c r="DSK349" s="24"/>
      <c r="DSL349" s="24"/>
      <c r="DSM349" s="24"/>
      <c r="DSN349" s="24"/>
      <c r="DSO349" s="24"/>
      <c r="DSP349" s="24"/>
      <c r="DSQ349" s="24"/>
      <c r="DSR349" s="24"/>
      <c r="DSS349" s="24"/>
      <c r="DST349" s="24"/>
      <c r="DSU349" s="24"/>
      <c r="DSV349" s="24"/>
      <c r="DSW349" s="24"/>
      <c r="DSX349" s="24"/>
      <c r="DSY349" s="24"/>
      <c r="DSZ349" s="24"/>
      <c r="DTA349" s="24"/>
      <c r="DTB349" s="24"/>
      <c r="DTC349" s="24"/>
      <c r="DTD349" s="24"/>
      <c r="DTE349" s="24"/>
      <c r="DTF349" s="24"/>
      <c r="DTG349" s="24"/>
      <c r="DTH349" s="24"/>
      <c r="DTI349" s="24"/>
      <c r="DTJ349" s="24"/>
      <c r="DTK349" s="24"/>
      <c r="DTL349" s="24"/>
      <c r="DTM349" s="24"/>
      <c r="DTN349" s="24"/>
      <c r="DTO349" s="24"/>
      <c r="DTP349" s="24"/>
      <c r="DTQ349" s="24"/>
      <c r="DTR349" s="24"/>
      <c r="DTS349" s="24"/>
      <c r="DTT349" s="24"/>
      <c r="DTU349" s="24"/>
      <c r="DTV349" s="24"/>
      <c r="DTW349" s="24"/>
      <c r="DTX349" s="24"/>
      <c r="DTY349" s="24"/>
      <c r="DTZ349" s="24"/>
      <c r="DUA349" s="24"/>
      <c r="DUB349" s="24"/>
      <c r="DUC349" s="24"/>
      <c r="DUD349" s="24"/>
      <c r="DUE349" s="24"/>
      <c r="DUF349" s="24"/>
      <c r="DUG349" s="24"/>
      <c r="DUH349" s="24"/>
      <c r="DUI349" s="24"/>
      <c r="DUJ349" s="24"/>
      <c r="DUK349" s="24"/>
      <c r="DUL349" s="24"/>
      <c r="DUM349" s="24"/>
      <c r="DUN349" s="24"/>
      <c r="DUO349" s="24"/>
      <c r="DUP349" s="24"/>
      <c r="DUQ349" s="24"/>
      <c r="DUR349" s="24"/>
      <c r="DUS349" s="24"/>
      <c r="DUT349" s="24"/>
      <c r="DUU349" s="24"/>
      <c r="DUV349" s="24"/>
      <c r="DUW349" s="24"/>
      <c r="DUX349" s="24"/>
      <c r="DUY349" s="24"/>
      <c r="DUZ349" s="24"/>
      <c r="DVA349" s="24"/>
      <c r="DVB349" s="24"/>
      <c r="DVC349" s="24"/>
      <c r="DVD349" s="24"/>
      <c r="DVE349" s="24"/>
      <c r="DVF349" s="24"/>
      <c r="DVG349" s="24"/>
      <c r="DVH349" s="24"/>
      <c r="DVI349" s="24"/>
      <c r="DVJ349" s="24"/>
      <c r="DVK349" s="24"/>
      <c r="DVL349" s="24"/>
      <c r="DVM349" s="24"/>
      <c r="DVN349" s="24"/>
      <c r="DVO349" s="24"/>
      <c r="DVP349" s="24"/>
      <c r="DVQ349" s="24"/>
      <c r="DVR349" s="24"/>
      <c r="DVS349" s="24"/>
      <c r="DVT349" s="24"/>
      <c r="DVU349" s="24"/>
      <c r="DVV349" s="24"/>
      <c r="DVW349" s="24"/>
      <c r="DVX349" s="24"/>
      <c r="DVY349" s="24"/>
      <c r="DVZ349" s="24"/>
      <c r="DWA349" s="24"/>
      <c r="DWB349" s="24"/>
      <c r="DWC349" s="24"/>
      <c r="DWD349" s="24"/>
      <c r="DWE349" s="24"/>
      <c r="DWF349" s="24"/>
      <c r="DWG349" s="24"/>
      <c r="DWH349" s="24"/>
      <c r="DWI349" s="24"/>
      <c r="DWJ349" s="24"/>
      <c r="DWK349" s="24"/>
      <c r="DWL349" s="24"/>
      <c r="DWM349" s="24"/>
      <c r="DWN349" s="24"/>
      <c r="DWO349" s="24"/>
      <c r="DWP349" s="24"/>
      <c r="DWQ349" s="24"/>
      <c r="DWR349" s="24"/>
      <c r="DWS349" s="24"/>
      <c r="DWT349" s="24"/>
      <c r="DWU349" s="24"/>
      <c r="DWV349" s="24"/>
      <c r="DWW349" s="24"/>
      <c r="DWX349" s="24"/>
      <c r="DWY349" s="24"/>
      <c r="DWZ349" s="24"/>
      <c r="DXA349" s="24"/>
      <c r="DXB349" s="24"/>
      <c r="DXC349" s="24"/>
      <c r="DXD349" s="24"/>
      <c r="DXE349" s="24"/>
      <c r="DXF349" s="24"/>
      <c r="DXG349" s="24"/>
      <c r="DXH349" s="24"/>
      <c r="DXI349" s="24"/>
      <c r="DXJ349" s="24"/>
      <c r="DXK349" s="24"/>
      <c r="DXL349" s="24"/>
      <c r="DXM349" s="24"/>
      <c r="DXN349" s="24"/>
      <c r="DXO349" s="24"/>
      <c r="DXP349" s="24"/>
      <c r="DXQ349" s="24"/>
      <c r="DXR349" s="24"/>
      <c r="DXS349" s="24"/>
      <c r="DXT349" s="24"/>
      <c r="DXU349" s="24"/>
      <c r="DXV349" s="24"/>
      <c r="DXW349" s="24"/>
      <c r="DXX349" s="24"/>
      <c r="DXY349" s="24"/>
      <c r="DXZ349" s="24"/>
      <c r="DYA349" s="24"/>
      <c r="DYB349" s="24"/>
      <c r="DYC349" s="24"/>
      <c r="DYD349" s="24"/>
      <c r="DYE349" s="24"/>
      <c r="DYF349" s="24"/>
      <c r="DYG349" s="24"/>
      <c r="DYH349" s="24"/>
      <c r="DYI349" s="24"/>
      <c r="DYJ349" s="24"/>
      <c r="DYK349" s="24"/>
      <c r="DYL349" s="24"/>
      <c r="DYM349" s="24"/>
      <c r="DYN349" s="24"/>
      <c r="DYO349" s="24"/>
      <c r="DYP349" s="24"/>
      <c r="DYQ349" s="24"/>
      <c r="DYR349" s="24"/>
      <c r="DYS349" s="24"/>
      <c r="DYT349" s="24"/>
      <c r="DYU349" s="24"/>
      <c r="DYV349" s="24"/>
      <c r="DYW349" s="24"/>
      <c r="DYX349" s="24"/>
      <c r="DYY349" s="24"/>
      <c r="DYZ349" s="24"/>
      <c r="DZA349" s="24"/>
      <c r="DZB349" s="24"/>
      <c r="DZC349" s="24"/>
      <c r="DZD349" s="24"/>
      <c r="DZE349" s="24"/>
      <c r="DZF349" s="24"/>
      <c r="DZG349" s="24"/>
      <c r="DZH349" s="24"/>
      <c r="DZI349" s="24"/>
      <c r="DZJ349" s="24"/>
      <c r="DZK349" s="24"/>
      <c r="DZL349" s="24"/>
      <c r="DZM349" s="24"/>
      <c r="DZN349" s="24"/>
      <c r="DZO349" s="24"/>
      <c r="DZP349" s="24"/>
      <c r="DZQ349" s="24"/>
      <c r="DZR349" s="24"/>
      <c r="DZS349" s="24"/>
      <c r="DZT349" s="24"/>
      <c r="DZU349" s="24"/>
      <c r="DZV349" s="24"/>
      <c r="DZW349" s="24"/>
      <c r="DZX349" s="24"/>
      <c r="DZY349" s="24"/>
      <c r="DZZ349" s="24"/>
      <c r="EAA349" s="24"/>
      <c r="EAB349" s="24"/>
      <c r="EAC349" s="24"/>
      <c r="EAD349" s="24"/>
      <c r="EAE349" s="24"/>
      <c r="EAF349" s="24"/>
      <c r="EAG349" s="24"/>
      <c r="EAH349" s="24"/>
      <c r="EAI349" s="24"/>
      <c r="EAJ349" s="24"/>
      <c r="EAK349" s="24"/>
      <c r="EAL349" s="24"/>
      <c r="EAM349" s="24"/>
      <c r="EAN349" s="24"/>
      <c r="EAO349" s="24"/>
      <c r="EAP349" s="24"/>
      <c r="EAQ349" s="24"/>
      <c r="EAR349" s="24"/>
      <c r="EAS349" s="24"/>
      <c r="EAT349" s="24"/>
      <c r="EAU349" s="24"/>
      <c r="EAV349" s="24"/>
      <c r="EAW349" s="24"/>
      <c r="EAX349" s="24"/>
      <c r="EAY349" s="24"/>
      <c r="EAZ349" s="24"/>
      <c r="EBA349" s="24"/>
      <c r="EBB349" s="24"/>
      <c r="EBC349" s="24"/>
      <c r="EBD349" s="24"/>
      <c r="EBE349" s="24"/>
      <c r="EBF349" s="24"/>
      <c r="EBG349" s="24"/>
      <c r="EBH349" s="24"/>
      <c r="EBI349" s="24"/>
      <c r="EBJ349" s="24"/>
      <c r="EBK349" s="24"/>
      <c r="EBL349" s="24"/>
      <c r="EBM349" s="24"/>
      <c r="EBN349" s="24"/>
      <c r="EBO349" s="24"/>
      <c r="EBP349" s="24"/>
      <c r="EBQ349" s="24"/>
      <c r="EBR349" s="24"/>
      <c r="EBS349" s="24"/>
      <c r="EBT349" s="24"/>
      <c r="EBU349" s="24"/>
      <c r="EBV349" s="24"/>
      <c r="EBW349" s="24"/>
      <c r="EBX349" s="24"/>
      <c r="EBY349" s="24"/>
      <c r="EBZ349" s="24"/>
      <c r="ECA349" s="24"/>
      <c r="ECB349" s="24"/>
      <c r="ECC349" s="24"/>
      <c r="ECD349" s="24"/>
      <c r="ECE349" s="24"/>
      <c r="ECF349" s="24"/>
      <c r="ECG349" s="24"/>
      <c r="ECH349" s="24"/>
      <c r="ECI349" s="24"/>
      <c r="ECJ349" s="24"/>
      <c r="ECK349" s="24"/>
      <c r="ECL349" s="24"/>
      <c r="ECM349" s="24"/>
      <c r="ECN349" s="24"/>
      <c r="ECO349" s="24"/>
      <c r="ECP349" s="24"/>
      <c r="ECQ349" s="24"/>
      <c r="ECR349" s="24"/>
      <c r="ECS349" s="24"/>
      <c r="ECT349" s="24"/>
      <c r="ECU349" s="24"/>
      <c r="ECV349" s="24"/>
      <c r="ECW349" s="24"/>
      <c r="ECX349" s="24"/>
      <c r="ECY349" s="24"/>
      <c r="ECZ349" s="24"/>
      <c r="EDA349" s="24"/>
      <c r="EDB349" s="24"/>
      <c r="EDC349" s="24"/>
      <c r="EDD349" s="24"/>
      <c r="EDE349" s="24"/>
      <c r="EDF349" s="24"/>
      <c r="EDG349" s="24"/>
      <c r="EDH349" s="24"/>
      <c r="EDI349" s="24"/>
      <c r="EDJ349" s="24"/>
      <c r="EDK349" s="24"/>
      <c r="EDL349" s="24"/>
      <c r="EDM349" s="24"/>
      <c r="EDN349" s="24"/>
      <c r="EDO349" s="24"/>
      <c r="EDP349" s="24"/>
      <c r="EDQ349" s="24"/>
      <c r="EDR349" s="24"/>
      <c r="EDS349" s="24"/>
      <c r="EDT349" s="24"/>
      <c r="EDU349" s="24"/>
      <c r="EDV349" s="24"/>
      <c r="EDW349" s="24"/>
      <c r="EDX349" s="24"/>
      <c r="EDY349" s="24"/>
      <c r="EDZ349" s="24"/>
      <c r="EEA349" s="24"/>
      <c r="EEB349" s="24"/>
      <c r="EEC349" s="24"/>
      <c r="EED349" s="24"/>
      <c r="EEE349" s="24"/>
      <c r="EEF349" s="24"/>
      <c r="EEG349" s="24"/>
      <c r="EEH349" s="24"/>
      <c r="EEI349" s="24"/>
      <c r="EEJ349" s="24"/>
      <c r="EEK349" s="24"/>
      <c r="EEL349" s="24"/>
      <c r="EEM349" s="24"/>
      <c r="EEN349" s="24"/>
      <c r="EEO349" s="24"/>
      <c r="EEP349" s="24"/>
      <c r="EEQ349" s="24"/>
      <c r="EER349" s="24"/>
      <c r="EES349" s="24"/>
      <c r="EET349" s="24"/>
      <c r="EEU349" s="24"/>
      <c r="EEV349" s="24"/>
      <c r="EEW349" s="24"/>
      <c r="EEX349" s="24"/>
      <c r="EEY349" s="24"/>
      <c r="EEZ349" s="24"/>
      <c r="EFA349" s="24"/>
      <c r="EFB349" s="24"/>
      <c r="EFC349" s="24"/>
      <c r="EFD349" s="24"/>
      <c r="EFE349" s="24"/>
      <c r="EFF349" s="24"/>
      <c r="EFG349" s="24"/>
      <c r="EFH349" s="24"/>
      <c r="EFI349" s="24"/>
      <c r="EFJ349" s="24"/>
      <c r="EFK349" s="24"/>
      <c r="EFL349" s="24"/>
      <c r="EFM349" s="24"/>
      <c r="EFN349" s="24"/>
      <c r="EFO349" s="24"/>
      <c r="EFP349" s="24"/>
      <c r="EFQ349" s="24"/>
      <c r="EFR349" s="24"/>
      <c r="EFS349" s="24"/>
      <c r="EFT349" s="24"/>
      <c r="EFU349" s="24"/>
      <c r="EFV349" s="24"/>
      <c r="EFW349" s="24"/>
      <c r="EFX349" s="24"/>
      <c r="EFY349" s="24"/>
      <c r="EFZ349" s="24"/>
      <c r="EGA349" s="24"/>
      <c r="EGB349" s="24"/>
      <c r="EGC349" s="24"/>
      <c r="EGD349" s="24"/>
      <c r="EGE349" s="24"/>
      <c r="EGF349" s="24"/>
      <c r="EGG349" s="24"/>
      <c r="EGH349" s="24"/>
      <c r="EGI349" s="24"/>
      <c r="EGJ349" s="24"/>
      <c r="EGK349" s="24"/>
      <c r="EGL349" s="24"/>
      <c r="EGM349" s="24"/>
      <c r="EGN349" s="24"/>
      <c r="EGO349" s="24"/>
      <c r="EGP349" s="24"/>
      <c r="EGQ349" s="24"/>
      <c r="EGR349" s="24"/>
      <c r="EGS349" s="24"/>
      <c r="EGT349" s="24"/>
      <c r="EGU349" s="24"/>
      <c r="EGV349" s="24"/>
      <c r="EGW349" s="24"/>
      <c r="EGX349" s="24"/>
      <c r="EGY349" s="24"/>
      <c r="EGZ349" s="24"/>
      <c r="EHA349" s="24"/>
      <c r="EHB349" s="24"/>
      <c r="EHC349" s="24"/>
      <c r="EHD349" s="24"/>
      <c r="EHE349" s="24"/>
      <c r="EHF349" s="24"/>
      <c r="EHG349" s="24"/>
      <c r="EHH349" s="24"/>
      <c r="EHI349" s="24"/>
      <c r="EHJ349" s="24"/>
      <c r="EHK349" s="24"/>
      <c r="EHL349" s="24"/>
      <c r="EHM349" s="24"/>
      <c r="EHN349" s="24"/>
      <c r="EHO349" s="24"/>
      <c r="EHP349" s="24"/>
      <c r="EHQ349" s="24"/>
      <c r="EHR349" s="24"/>
      <c r="EHS349" s="24"/>
      <c r="EHT349" s="24"/>
      <c r="EHU349" s="24"/>
      <c r="EHV349" s="24"/>
      <c r="EHW349" s="24"/>
      <c r="EHX349" s="24"/>
      <c r="EHY349" s="24"/>
      <c r="EHZ349" s="24"/>
      <c r="EIA349" s="24"/>
      <c r="EIB349" s="24"/>
      <c r="EIC349" s="24"/>
      <c r="EID349" s="24"/>
      <c r="EIE349" s="24"/>
      <c r="EIF349" s="24"/>
      <c r="EIG349" s="24"/>
      <c r="EIH349" s="24"/>
      <c r="EII349" s="24"/>
      <c r="EIJ349" s="24"/>
      <c r="EIK349" s="24"/>
      <c r="EIL349" s="24"/>
      <c r="EIM349" s="24"/>
      <c r="EIN349" s="24"/>
      <c r="EIO349" s="24"/>
      <c r="EIP349" s="24"/>
      <c r="EIQ349" s="24"/>
      <c r="EIR349" s="24"/>
      <c r="EIS349" s="24"/>
      <c r="EIT349" s="24"/>
      <c r="EIU349" s="24"/>
      <c r="EIV349" s="24"/>
      <c r="EIW349" s="24"/>
      <c r="EIX349" s="24"/>
      <c r="EIY349" s="24"/>
      <c r="EIZ349" s="24"/>
      <c r="EJA349" s="24"/>
      <c r="EJB349" s="24"/>
      <c r="EJC349" s="24"/>
      <c r="EJD349" s="24"/>
      <c r="EJE349" s="24"/>
      <c r="EJF349" s="24"/>
      <c r="EJG349" s="24"/>
      <c r="EJH349" s="24"/>
      <c r="EJI349" s="24"/>
      <c r="EJJ349" s="24"/>
      <c r="EJK349" s="24"/>
      <c r="EJL349" s="24"/>
      <c r="EJM349" s="24"/>
      <c r="EJN349" s="24"/>
      <c r="EJO349" s="24"/>
      <c r="EJP349" s="24"/>
      <c r="EJQ349" s="24"/>
      <c r="EJR349" s="24"/>
      <c r="EJS349" s="24"/>
      <c r="EJT349" s="24"/>
      <c r="EJU349" s="24"/>
      <c r="EJV349" s="24"/>
      <c r="EJW349" s="24"/>
      <c r="EJX349" s="24"/>
      <c r="EJY349" s="24"/>
      <c r="EJZ349" s="24"/>
      <c r="EKA349" s="24"/>
      <c r="EKB349" s="24"/>
      <c r="EKC349" s="24"/>
      <c r="EKD349" s="24"/>
      <c r="EKE349" s="24"/>
      <c r="EKF349" s="24"/>
      <c r="EKG349" s="24"/>
      <c r="EKH349" s="24"/>
      <c r="EKI349" s="24"/>
      <c r="EKJ349" s="24"/>
      <c r="EKK349" s="24"/>
      <c r="EKL349" s="24"/>
      <c r="EKM349" s="24"/>
      <c r="EKN349" s="24"/>
      <c r="EKO349" s="24"/>
      <c r="EKP349" s="24"/>
      <c r="EKQ349" s="24"/>
      <c r="EKR349" s="24"/>
      <c r="EKS349" s="24"/>
      <c r="EKT349" s="24"/>
      <c r="EKU349" s="24"/>
      <c r="EKV349" s="24"/>
      <c r="EKW349" s="24"/>
      <c r="EKX349" s="24"/>
      <c r="EKY349" s="24"/>
      <c r="EKZ349" s="24"/>
      <c r="ELA349" s="24"/>
      <c r="ELB349" s="24"/>
      <c r="ELC349" s="24"/>
      <c r="ELD349" s="24"/>
      <c r="ELE349" s="24"/>
      <c r="ELF349" s="24"/>
      <c r="ELG349" s="24"/>
      <c r="ELH349" s="24"/>
      <c r="ELI349" s="24"/>
      <c r="ELJ349" s="24"/>
      <c r="ELK349" s="24"/>
      <c r="ELL349" s="24"/>
      <c r="ELM349" s="24"/>
      <c r="ELN349" s="24"/>
      <c r="ELO349" s="24"/>
      <c r="ELP349" s="24"/>
      <c r="ELQ349" s="24"/>
      <c r="ELR349" s="24"/>
      <c r="ELS349" s="24"/>
      <c r="ELT349" s="24"/>
      <c r="ELU349" s="24"/>
      <c r="ELV349" s="24"/>
      <c r="ELW349" s="24"/>
      <c r="ELX349" s="24"/>
      <c r="ELY349" s="24"/>
      <c r="ELZ349" s="24"/>
      <c r="EMA349" s="24"/>
      <c r="EMB349" s="24"/>
      <c r="EMC349" s="24"/>
      <c r="EMD349" s="24"/>
      <c r="EME349" s="24"/>
      <c r="EMF349" s="24"/>
      <c r="EMG349" s="24"/>
      <c r="EMH349" s="24"/>
      <c r="EMI349" s="24"/>
      <c r="EMJ349" s="24"/>
      <c r="EMK349" s="24"/>
      <c r="EML349" s="24"/>
      <c r="EMM349" s="24"/>
      <c r="EMN349" s="24"/>
      <c r="EMO349" s="24"/>
      <c r="EMP349" s="24"/>
      <c r="EMQ349" s="24"/>
      <c r="EMR349" s="24"/>
      <c r="EMS349" s="24"/>
      <c r="EMT349" s="24"/>
      <c r="EMU349" s="24"/>
      <c r="EMV349" s="24"/>
      <c r="EMW349" s="24"/>
      <c r="EMX349" s="24"/>
      <c r="EMY349" s="24"/>
      <c r="EMZ349" s="24"/>
      <c r="ENA349" s="24"/>
      <c r="ENB349" s="24"/>
      <c r="ENC349" s="24"/>
      <c r="END349" s="24"/>
      <c r="ENE349" s="24"/>
      <c r="ENF349" s="24"/>
      <c r="ENG349" s="24"/>
      <c r="ENH349" s="24"/>
      <c r="ENI349" s="24"/>
      <c r="ENJ349" s="24"/>
      <c r="ENK349" s="24"/>
      <c r="ENL349" s="24"/>
      <c r="ENM349" s="24"/>
      <c r="ENN349" s="24"/>
      <c r="ENO349" s="24"/>
      <c r="ENP349" s="24"/>
      <c r="ENQ349" s="24"/>
      <c r="ENR349" s="24"/>
      <c r="ENS349" s="24"/>
      <c r="ENT349" s="24"/>
      <c r="ENU349" s="24"/>
      <c r="ENV349" s="24"/>
      <c r="ENW349" s="24"/>
      <c r="ENX349" s="24"/>
      <c r="ENY349" s="24"/>
      <c r="ENZ349" s="24"/>
      <c r="EOA349" s="24"/>
      <c r="EOB349" s="24"/>
      <c r="EOC349" s="24"/>
      <c r="EOD349" s="24"/>
      <c r="EOE349" s="24"/>
      <c r="EOF349" s="24"/>
      <c r="EOG349" s="24"/>
      <c r="EOH349" s="24"/>
      <c r="EOI349" s="24"/>
      <c r="EOJ349" s="24"/>
      <c r="EOK349" s="24"/>
      <c r="EOL349" s="24"/>
      <c r="EOM349" s="24"/>
      <c r="EON349" s="24"/>
      <c r="EOO349" s="24"/>
      <c r="EOP349" s="24"/>
      <c r="EOQ349" s="24"/>
      <c r="EOR349" s="24"/>
      <c r="EOS349" s="24"/>
      <c r="EOT349" s="24"/>
      <c r="EOU349" s="24"/>
      <c r="EOV349" s="24"/>
      <c r="EOW349" s="24"/>
      <c r="EOX349" s="24"/>
      <c r="EOY349" s="24"/>
      <c r="EOZ349" s="24"/>
      <c r="EPA349" s="24"/>
      <c r="EPB349" s="24"/>
      <c r="EPC349" s="24"/>
      <c r="EPD349" s="24"/>
      <c r="EPE349" s="24"/>
      <c r="EPF349" s="24"/>
      <c r="EPG349" s="24"/>
      <c r="EPH349" s="24"/>
      <c r="EPI349" s="24"/>
      <c r="EPJ349" s="24"/>
      <c r="EPK349" s="24"/>
      <c r="EPL349" s="24"/>
      <c r="EPM349" s="24"/>
      <c r="EPN349" s="24"/>
      <c r="EPO349" s="24"/>
      <c r="EPP349" s="24"/>
      <c r="EPQ349" s="24"/>
      <c r="EPR349" s="24"/>
      <c r="EPS349" s="24"/>
      <c r="EPT349" s="24"/>
      <c r="EPU349" s="24"/>
      <c r="EPV349" s="24"/>
      <c r="EPW349" s="24"/>
      <c r="EPX349" s="24"/>
      <c r="EPY349" s="24"/>
      <c r="EPZ349" s="24"/>
      <c r="EQA349" s="24"/>
      <c r="EQB349" s="24"/>
      <c r="EQC349" s="24"/>
      <c r="EQD349" s="24"/>
      <c r="EQE349" s="24"/>
      <c r="EQF349" s="24"/>
      <c r="EQG349" s="24"/>
      <c r="EQH349" s="24"/>
      <c r="EQI349" s="24"/>
      <c r="EQJ349" s="24"/>
      <c r="EQK349" s="24"/>
      <c r="EQL349" s="24"/>
      <c r="EQM349" s="24"/>
      <c r="EQN349" s="24"/>
      <c r="EQO349" s="24"/>
      <c r="EQP349" s="24"/>
      <c r="EQQ349" s="24"/>
      <c r="EQR349" s="24"/>
      <c r="EQS349" s="24"/>
      <c r="EQT349" s="24"/>
      <c r="EQU349" s="24"/>
      <c r="EQV349" s="24"/>
      <c r="EQW349" s="24"/>
      <c r="EQX349" s="24"/>
      <c r="EQY349" s="24"/>
      <c r="EQZ349" s="24"/>
      <c r="ERA349" s="24"/>
      <c r="ERB349" s="24"/>
      <c r="ERC349" s="24"/>
      <c r="ERD349" s="24"/>
      <c r="ERE349" s="24"/>
      <c r="ERF349" s="24"/>
      <c r="ERG349" s="24"/>
      <c r="ERH349" s="24"/>
      <c r="ERI349" s="24"/>
      <c r="ERJ349" s="24"/>
      <c r="ERK349" s="24"/>
      <c r="ERL349" s="24"/>
      <c r="ERM349" s="24"/>
      <c r="ERN349" s="24"/>
      <c r="ERO349" s="24"/>
      <c r="ERP349" s="24"/>
      <c r="ERQ349" s="24"/>
      <c r="ERR349" s="24"/>
      <c r="ERS349" s="24"/>
      <c r="ERT349" s="24"/>
      <c r="ERU349" s="24"/>
      <c r="ERV349" s="24"/>
      <c r="ERW349" s="24"/>
      <c r="ERX349" s="24"/>
      <c r="ERY349" s="24"/>
      <c r="ERZ349" s="24"/>
      <c r="ESA349" s="24"/>
      <c r="ESB349" s="24"/>
      <c r="ESC349" s="24"/>
      <c r="ESD349" s="24"/>
      <c r="ESE349" s="24"/>
      <c r="ESF349" s="24"/>
      <c r="ESG349" s="24"/>
      <c r="ESH349" s="24"/>
      <c r="ESI349" s="24"/>
      <c r="ESJ349" s="24"/>
      <c r="ESK349" s="24"/>
      <c r="ESL349" s="24"/>
      <c r="ESM349" s="24"/>
      <c r="ESN349" s="24"/>
      <c r="ESO349" s="24"/>
      <c r="ESP349" s="24"/>
      <c r="ESQ349" s="24"/>
      <c r="ESR349" s="24"/>
      <c r="ESS349" s="24"/>
      <c r="EST349" s="24"/>
      <c r="ESU349" s="24"/>
      <c r="ESV349" s="24"/>
      <c r="ESW349" s="24"/>
      <c r="ESX349" s="24"/>
      <c r="ESY349" s="24"/>
      <c r="ESZ349" s="24"/>
      <c r="ETA349" s="24"/>
      <c r="ETB349" s="24"/>
      <c r="ETC349" s="24"/>
      <c r="ETD349" s="24"/>
      <c r="ETE349" s="24"/>
      <c r="ETF349" s="24"/>
      <c r="ETG349" s="24"/>
      <c r="ETH349" s="24"/>
      <c r="ETI349" s="24"/>
      <c r="ETJ349" s="24"/>
      <c r="ETK349" s="24"/>
      <c r="ETL349" s="24"/>
      <c r="ETM349" s="24"/>
      <c r="ETN349" s="24"/>
      <c r="ETO349" s="24"/>
      <c r="ETP349" s="24"/>
      <c r="ETQ349" s="24"/>
      <c r="ETR349" s="24"/>
      <c r="ETS349" s="24"/>
      <c r="ETT349" s="24"/>
      <c r="ETU349" s="24"/>
      <c r="ETV349" s="24"/>
      <c r="ETW349" s="24"/>
      <c r="ETX349" s="24"/>
      <c r="ETY349" s="24"/>
      <c r="ETZ349" s="24"/>
      <c r="EUA349" s="24"/>
      <c r="EUB349" s="24"/>
      <c r="EUC349" s="24"/>
      <c r="EUD349" s="24"/>
      <c r="EUE349" s="24"/>
      <c r="EUF349" s="24"/>
      <c r="EUG349" s="24"/>
      <c r="EUH349" s="24"/>
      <c r="EUI349" s="24"/>
      <c r="EUJ349" s="24"/>
      <c r="EUK349" s="24"/>
      <c r="EUL349" s="24"/>
      <c r="EUM349" s="24"/>
      <c r="EUN349" s="24"/>
      <c r="EUO349" s="24"/>
      <c r="EUP349" s="24"/>
      <c r="EUQ349" s="24"/>
      <c r="EUR349" s="24"/>
      <c r="EUS349" s="24"/>
      <c r="EUT349" s="24"/>
      <c r="EUU349" s="24"/>
      <c r="EUV349" s="24"/>
      <c r="EUW349" s="24"/>
      <c r="EUX349" s="24"/>
      <c r="EUY349" s="24"/>
      <c r="EUZ349" s="24"/>
      <c r="EVA349" s="24"/>
      <c r="EVB349" s="24"/>
      <c r="EVC349" s="24"/>
      <c r="EVD349" s="24"/>
      <c r="EVE349" s="24"/>
      <c r="EVF349" s="24"/>
      <c r="EVG349" s="24"/>
      <c r="EVH349" s="24"/>
      <c r="EVI349" s="24"/>
      <c r="EVJ349" s="24"/>
      <c r="EVK349" s="24"/>
      <c r="EVL349" s="24"/>
      <c r="EVM349" s="24"/>
      <c r="EVN349" s="24"/>
      <c r="EVO349" s="24"/>
      <c r="EVP349" s="24"/>
      <c r="EVQ349" s="24"/>
      <c r="EVR349" s="24"/>
      <c r="EVS349" s="24"/>
      <c r="EVT349" s="24"/>
      <c r="EVU349" s="24"/>
      <c r="EVV349" s="24"/>
      <c r="EVW349" s="24"/>
      <c r="EVX349" s="24"/>
      <c r="EVY349" s="24"/>
      <c r="EVZ349" s="24"/>
      <c r="EWA349" s="24"/>
      <c r="EWB349" s="24"/>
      <c r="EWC349" s="24"/>
      <c r="EWD349" s="24"/>
      <c r="EWE349" s="24"/>
      <c r="EWF349" s="24"/>
      <c r="EWG349" s="24"/>
      <c r="EWH349" s="24"/>
      <c r="EWI349" s="24"/>
      <c r="EWJ349" s="24"/>
      <c r="EWK349" s="24"/>
      <c r="EWL349" s="24"/>
      <c r="EWM349" s="24"/>
      <c r="EWN349" s="24"/>
      <c r="EWO349" s="24"/>
      <c r="EWP349" s="24"/>
      <c r="EWQ349" s="24"/>
      <c r="EWR349" s="24"/>
      <c r="EWS349" s="24"/>
      <c r="EWT349" s="24"/>
      <c r="EWU349" s="24"/>
      <c r="EWV349" s="24"/>
      <c r="EWW349" s="24"/>
      <c r="EWX349" s="24"/>
      <c r="EWY349" s="24"/>
      <c r="EWZ349" s="24"/>
      <c r="EXA349" s="24"/>
      <c r="EXB349" s="24"/>
      <c r="EXC349" s="24"/>
      <c r="EXD349" s="24"/>
      <c r="EXE349" s="24"/>
      <c r="EXF349" s="24"/>
      <c r="EXG349" s="24"/>
      <c r="EXH349" s="24"/>
      <c r="EXI349" s="24"/>
      <c r="EXJ349" s="24"/>
      <c r="EXK349" s="24"/>
      <c r="EXL349" s="24"/>
      <c r="EXM349" s="24"/>
      <c r="EXN349" s="24"/>
      <c r="EXO349" s="24"/>
      <c r="EXP349" s="24"/>
      <c r="EXQ349" s="24"/>
      <c r="EXR349" s="24"/>
      <c r="EXS349" s="24"/>
      <c r="EXT349" s="24"/>
      <c r="EXU349" s="24"/>
      <c r="EXV349" s="24"/>
      <c r="EXW349" s="24"/>
      <c r="EXX349" s="24"/>
      <c r="EXY349" s="24"/>
      <c r="EXZ349" s="24"/>
      <c r="EYA349" s="24"/>
      <c r="EYB349" s="24"/>
      <c r="EYC349" s="24"/>
      <c r="EYD349" s="24"/>
      <c r="EYE349" s="24"/>
      <c r="EYF349" s="24"/>
      <c r="EYG349" s="24"/>
      <c r="EYH349" s="24"/>
      <c r="EYI349" s="24"/>
      <c r="EYJ349" s="24"/>
      <c r="EYK349" s="24"/>
      <c r="EYL349" s="24"/>
      <c r="EYM349" s="24"/>
      <c r="EYN349" s="24"/>
      <c r="EYO349" s="24"/>
      <c r="EYP349" s="24"/>
      <c r="EYQ349" s="24"/>
      <c r="EYR349" s="24"/>
      <c r="EYS349" s="24"/>
      <c r="EYT349" s="24"/>
      <c r="EYU349" s="24"/>
      <c r="EYV349" s="24"/>
      <c r="EYW349" s="24"/>
      <c r="EYX349" s="24"/>
      <c r="EYY349" s="24"/>
      <c r="EYZ349" s="24"/>
      <c r="EZA349" s="24"/>
      <c r="EZB349" s="24"/>
      <c r="EZC349" s="24"/>
      <c r="EZD349" s="24"/>
      <c r="EZE349" s="24"/>
      <c r="EZF349" s="24"/>
      <c r="EZG349" s="24"/>
      <c r="EZH349" s="24"/>
      <c r="EZI349" s="24"/>
      <c r="EZJ349" s="24"/>
      <c r="EZK349" s="24"/>
      <c r="EZL349" s="24"/>
      <c r="EZM349" s="24"/>
      <c r="EZN349" s="24"/>
      <c r="EZO349" s="24"/>
      <c r="EZP349" s="24"/>
      <c r="EZQ349" s="24"/>
      <c r="EZR349" s="24"/>
      <c r="EZS349" s="24"/>
      <c r="EZT349" s="24"/>
      <c r="EZU349" s="24"/>
      <c r="EZV349" s="24"/>
      <c r="EZW349" s="24"/>
      <c r="EZX349" s="24"/>
      <c r="EZY349" s="24"/>
      <c r="EZZ349" s="24"/>
      <c r="FAA349" s="24"/>
      <c r="FAB349" s="24"/>
      <c r="FAC349" s="24"/>
      <c r="FAD349" s="24"/>
      <c r="FAE349" s="24"/>
      <c r="FAF349" s="24"/>
      <c r="FAG349" s="24"/>
      <c r="FAH349" s="24"/>
      <c r="FAI349" s="24"/>
      <c r="FAJ349" s="24"/>
      <c r="FAK349" s="24"/>
      <c r="FAL349" s="24"/>
      <c r="FAM349" s="24"/>
      <c r="FAN349" s="24"/>
      <c r="FAO349" s="24"/>
      <c r="FAP349" s="24"/>
      <c r="FAQ349" s="24"/>
      <c r="FAR349" s="24"/>
      <c r="FAS349" s="24"/>
      <c r="FAT349" s="24"/>
      <c r="FAU349" s="24"/>
      <c r="FAV349" s="24"/>
      <c r="FAW349" s="24"/>
      <c r="FAX349" s="24"/>
      <c r="FAY349" s="24"/>
      <c r="FAZ349" s="24"/>
      <c r="FBA349" s="24"/>
      <c r="FBB349" s="24"/>
      <c r="FBC349" s="24"/>
      <c r="FBD349" s="24"/>
      <c r="FBE349" s="24"/>
      <c r="FBF349" s="24"/>
      <c r="FBG349" s="24"/>
      <c r="FBH349" s="24"/>
      <c r="FBI349" s="24"/>
      <c r="FBJ349" s="24"/>
      <c r="FBK349" s="24"/>
      <c r="FBL349" s="24"/>
      <c r="FBM349" s="24"/>
      <c r="FBN349" s="24"/>
      <c r="FBO349" s="24"/>
      <c r="FBP349" s="24"/>
      <c r="FBQ349" s="24"/>
      <c r="FBR349" s="24"/>
      <c r="FBS349" s="24"/>
      <c r="FBT349" s="24"/>
      <c r="FBU349" s="24"/>
      <c r="FBV349" s="24"/>
      <c r="FBW349" s="24"/>
      <c r="FBX349" s="24"/>
      <c r="FBY349" s="24"/>
      <c r="FBZ349" s="24"/>
      <c r="FCA349" s="24"/>
      <c r="FCB349" s="24"/>
      <c r="FCC349" s="24"/>
      <c r="FCD349" s="24"/>
      <c r="FCE349" s="24"/>
      <c r="FCF349" s="24"/>
      <c r="FCG349" s="24"/>
      <c r="FCH349" s="24"/>
      <c r="FCI349" s="24"/>
      <c r="FCJ349" s="24"/>
      <c r="FCK349" s="24"/>
      <c r="FCL349" s="24"/>
      <c r="FCM349" s="24"/>
      <c r="FCN349" s="24"/>
      <c r="FCO349" s="24"/>
      <c r="FCP349" s="24"/>
      <c r="FCQ349" s="24"/>
      <c r="FCR349" s="24"/>
      <c r="FCS349" s="24"/>
      <c r="FCT349" s="24"/>
      <c r="FCU349" s="24"/>
      <c r="FCV349" s="24"/>
      <c r="FCW349" s="24"/>
      <c r="FCX349" s="24"/>
      <c r="FCY349" s="24"/>
      <c r="FCZ349" s="24"/>
      <c r="FDA349" s="24"/>
      <c r="FDB349" s="24"/>
      <c r="FDC349" s="24"/>
      <c r="FDD349" s="24"/>
      <c r="FDE349" s="24"/>
      <c r="FDF349" s="24"/>
      <c r="FDG349" s="24"/>
      <c r="FDH349" s="24"/>
      <c r="FDI349" s="24"/>
      <c r="FDJ349" s="24"/>
      <c r="FDK349" s="24"/>
      <c r="FDL349" s="24"/>
      <c r="FDM349" s="24"/>
      <c r="FDN349" s="24"/>
      <c r="FDO349" s="24"/>
      <c r="FDP349" s="24"/>
      <c r="FDQ349" s="24"/>
      <c r="FDR349" s="24"/>
      <c r="FDS349" s="24"/>
      <c r="FDT349" s="24"/>
      <c r="FDU349" s="24"/>
      <c r="FDV349" s="24"/>
      <c r="FDW349" s="24"/>
      <c r="FDX349" s="24"/>
      <c r="FDY349" s="24"/>
      <c r="FDZ349" s="24"/>
      <c r="FEA349" s="24"/>
      <c r="FEB349" s="24"/>
      <c r="FEC349" s="24"/>
      <c r="FED349" s="24"/>
      <c r="FEE349" s="24"/>
      <c r="FEF349" s="24"/>
      <c r="FEG349" s="24"/>
      <c r="FEH349" s="24"/>
      <c r="FEI349" s="24"/>
      <c r="FEJ349" s="24"/>
      <c r="FEK349" s="24"/>
      <c r="FEL349" s="24"/>
      <c r="FEM349" s="24"/>
      <c r="FEN349" s="24"/>
      <c r="FEO349" s="24"/>
      <c r="FEP349" s="24"/>
      <c r="FEQ349" s="24"/>
      <c r="FER349" s="24"/>
      <c r="FES349" s="24"/>
      <c r="FET349" s="24"/>
      <c r="FEU349" s="24"/>
      <c r="FEV349" s="24"/>
      <c r="FEW349" s="24"/>
      <c r="FEX349" s="24"/>
      <c r="FEY349" s="24"/>
      <c r="FEZ349" s="24"/>
      <c r="FFA349" s="24"/>
      <c r="FFB349" s="24"/>
      <c r="FFC349" s="24"/>
      <c r="FFD349" s="24"/>
      <c r="FFE349" s="24"/>
      <c r="FFF349" s="24"/>
      <c r="FFG349" s="24"/>
      <c r="FFH349" s="24"/>
      <c r="FFI349" s="24"/>
      <c r="FFJ349" s="24"/>
      <c r="FFK349" s="24"/>
      <c r="FFL349" s="24"/>
      <c r="FFM349" s="24"/>
      <c r="FFN349" s="24"/>
      <c r="FFO349" s="24"/>
      <c r="FFP349" s="24"/>
      <c r="FFQ349" s="24"/>
      <c r="FFR349" s="24"/>
      <c r="FFS349" s="24"/>
      <c r="FFT349" s="24"/>
      <c r="FFU349" s="24"/>
      <c r="FFV349" s="24"/>
      <c r="FFW349" s="24"/>
      <c r="FFX349" s="24"/>
      <c r="FFY349" s="24"/>
      <c r="FFZ349" s="24"/>
      <c r="FGA349" s="24"/>
      <c r="FGB349" s="24"/>
      <c r="FGC349" s="24"/>
      <c r="FGD349" s="24"/>
      <c r="FGE349" s="24"/>
      <c r="FGF349" s="24"/>
      <c r="FGG349" s="24"/>
      <c r="FGH349" s="24"/>
      <c r="FGI349" s="24"/>
      <c r="FGJ349" s="24"/>
      <c r="FGK349" s="24"/>
      <c r="FGL349" s="24"/>
      <c r="FGM349" s="24"/>
      <c r="FGN349" s="24"/>
      <c r="FGO349" s="24"/>
      <c r="FGP349" s="24"/>
      <c r="FGQ349" s="24"/>
      <c r="FGR349" s="24"/>
      <c r="FGS349" s="24"/>
      <c r="FGT349" s="24"/>
      <c r="FGU349" s="24"/>
      <c r="FGV349" s="24"/>
      <c r="FGW349" s="24"/>
      <c r="FGX349" s="24"/>
      <c r="FGY349" s="24"/>
      <c r="FGZ349" s="24"/>
      <c r="FHA349" s="24"/>
      <c r="FHB349" s="24"/>
      <c r="FHC349" s="24"/>
      <c r="FHD349" s="24"/>
      <c r="FHE349" s="24"/>
      <c r="FHF349" s="24"/>
      <c r="FHG349" s="24"/>
      <c r="FHH349" s="24"/>
      <c r="FHI349" s="24"/>
      <c r="FHJ349" s="24"/>
      <c r="FHK349" s="24"/>
      <c r="FHL349" s="24"/>
      <c r="FHM349" s="24"/>
      <c r="FHN349" s="24"/>
      <c r="FHO349" s="24"/>
      <c r="FHP349" s="24"/>
      <c r="FHQ349" s="24"/>
      <c r="FHR349" s="24"/>
      <c r="FHS349" s="24"/>
      <c r="FHT349" s="24"/>
      <c r="FHU349" s="24"/>
      <c r="FHV349" s="24"/>
      <c r="FHW349" s="24"/>
      <c r="FHX349" s="24"/>
      <c r="FHY349" s="24"/>
      <c r="FHZ349" s="24"/>
      <c r="FIA349" s="24"/>
      <c r="FIB349" s="24"/>
      <c r="FIC349" s="24"/>
      <c r="FID349" s="24"/>
      <c r="FIE349" s="24"/>
      <c r="FIF349" s="24"/>
      <c r="FIG349" s="24"/>
      <c r="FIH349" s="24"/>
      <c r="FII349" s="24"/>
      <c r="FIJ349" s="24"/>
      <c r="FIK349" s="24"/>
      <c r="FIL349" s="24"/>
      <c r="FIM349" s="24"/>
      <c r="FIN349" s="24"/>
      <c r="FIO349" s="24"/>
      <c r="FIP349" s="24"/>
      <c r="FIQ349" s="24"/>
      <c r="FIR349" s="24"/>
      <c r="FIS349" s="24"/>
      <c r="FIT349" s="24"/>
      <c r="FIU349" s="24"/>
      <c r="FIV349" s="24"/>
      <c r="FIW349" s="24"/>
      <c r="FIX349" s="24"/>
      <c r="FIY349" s="24"/>
      <c r="FIZ349" s="24"/>
      <c r="FJA349" s="24"/>
      <c r="FJB349" s="24"/>
      <c r="FJC349" s="24"/>
      <c r="FJD349" s="24"/>
      <c r="FJE349" s="24"/>
      <c r="FJF349" s="24"/>
      <c r="FJG349" s="24"/>
      <c r="FJH349" s="24"/>
      <c r="FJI349" s="24"/>
      <c r="FJJ349" s="24"/>
      <c r="FJK349" s="24"/>
      <c r="FJL349" s="24"/>
      <c r="FJM349" s="24"/>
      <c r="FJN349" s="24"/>
      <c r="FJO349" s="24"/>
      <c r="FJP349" s="24"/>
      <c r="FJQ349" s="24"/>
      <c r="FJR349" s="24"/>
      <c r="FJS349" s="24"/>
      <c r="FJT349" s="24"/>
      <c r="FJU349" s="24"/>
      <c r="FJV349" s="24"/>
      <c r="FJW349" s="24"/>
      <c r="FJX349" s="24"/>
      <c r="FJY349" s="24"/>
      <c r="FJZ349" s="24"/>
      <c r="FKA349" s="24"/>
      <c r="FKB349" s="24"/>
      <c r="FKC349" s="24"/>
      <c r="FKD349" s="24"/>
      <c r="FKE349" s="24"/>
      <c r="FKF349" s="24"/>
      <c r="FKG349" s="24"/>
      <c r="FKH349" s="24"/>
      <c r="FKI349" s="24"/>
      <c r="FKJ349" s="24"/>
      <c r="FKK349" s="24"/>
      <c r="FKL349" s="24"/>
      <c r="FKM349" s="24"/>
      <c r="FKN349" s="24"/>
      <c r="FKO349" s="24"/>
      <c r="FKP349" s="24"/>
      <c r="FKQ349" s="24"/>
      <c r="FKR349" s="24"/>
      <c r="FKS349" s="24"/>
      <c r="FKT349" s="24"/>
      <c r="FKU349" s="24"/>
      <c r="FKV349" s="24"/>
      <c r="FKW349" s="24"/>
      <c r="FKX349" s="24"/>
      <c r="FKY349" s="24"/>
      <c r="FKZ349" s="24"/>
      <c r="FLA349" s="24"/>
      <c r="FLB349" s="24"/>
      <c r="FLC349" s="24"/>
      <c r="FLD349" s="24"/>
      <c r="FLE349" s="24"/>
      <c r="FLF349" s="24"/>
      <c r="FLG349" s="24"/>
      <c r="FLH349" s="24"/>
      <c r="FLI349" s="24"/>
      <c r="FLJ349" s="24"/>
      <c r="FLK349" s="24"/>
      <c r="FLL349" s="24"/>
      <c r="FLM349" s="24"/>
      <c r="FLN349" s="24"/>
      <c r="FLO349" s="24"/>
      <c r="FLP349" s="24"/>
      <c r="FLQ349" s="24"/>
      <c r="FLR349" s="24"/>
      <c r="FLS349" s="24"/>
      <c r="FLT349" s="24"/>
      <c r="FLU349" s="24"/>
      <c r="FLV349" s="24"/>
      <c r="FLW349" s="24"/>
      <c r="FLX349" s="24"/>
      <c r="FLY349" s="24"/>
      <c r="FLZ349" s="24"/>
      <c r="FMA349" s="24"/>
      <c r="FMB349" s="24"/>
      <c r="FMC349" s="24"/>
      <c r="FMD349" s="24"/>
      <c r="FME349" s="24"/>
      <c r="FMF349" s="24"/>
      <c r="FMG349" s="24"/>
      <c r="FMH349" s="24"/>
      <c r="FMI349" s="24"/>
      <c r="FMJ349" s="24"/>
      <c r="FMK349" s="24"/>
      <c r="FML349" s="24"/>
      <c r="FMM349" s="24"/>
      <c r="FMN349" s="24"/>
      <c r="FMO349" s="24"/>
      <c r="FMP349" s="24"/>
      <c r="FMQ349" s="24"/>
      <c r="FMR349" s="24"/>
      <c r="FMS349" s="24"/>
      <c r="FMT349" s="24"/>
      <c r="FMU349" s="24"/>
      <c r="FMV349" s="24"/>
      <c r="FMW349" s="24"/>
      <c r="FMX349" s="24"/>
      <c r="FMY349" s="24"/>
      <c r="FMZ349" s="24"/>
      <c r="FNA349" s="24"/>
      <c r="FNB349" s="24"/>
      <c r="FNC349" s="24"/>
      <c r="FND349" s="24"/>
      <c r="FNE349" s="24"/>
      <c r="FNF349" s="24"/>
      <c r="FNG349" s="24"/>
      <c r="FNH349" s="24"/>
      <c r="FNI349" s="24"/>
      <c r="FNJ349" s="24"/>
      <c r="FNK349" s="24"/>
      <c r="FNL349" s="24"/>
      <c r="FNM349" s="24"/>
      <c r="FNN349" s="24"/>
      <c r="FNO349" s="24"/>
      <c r="FNP349" s="24"/>
      <c r="FNQ349" s="24"/>
      <c r="FNR349" s="24"/>
      <c r="FNS349" s="24"/>
      <c r="FNT349" s="24"/>
      <c r="FNU349" s="24"/>
      <c r="FNV349" s="24"/>
      <c r="FNW349" s="24"/>
      <c r="FNX349" s="24"/>
      <c r="FNY349" s="24"/>
      <c r="FNZ349" s="24"/>
      <c r="FOA349" s="24"/>
      <c r="FOB349" s="24"/>
      <c r="FOC349" s="24"/>
      <c r="FOD349" s="24"/>
      <c r="FOE349" s="24"/>
      <c r="FOF349" s="24"/>
      <c r="FOG349" s="24"/>
      <c r="FOH349" s="24"/>
      <c r="FOI349" s="24"/>
      <c r="FOJ349" s="24"/>
      <c r="FOK349" s="24"/>
      <c r="FOL349" s="24"/>
      <c r="FOM349" s="24"/>
      <c r="FON349" s="24"/>
      <c r="FOO349" s="24"/>
      <c r="FOP349" s="24"/>
      <c r="FOQ349" s="24"/>
      <c r="FOR349" s="24"/>
      <c r="FOS349" s="24"/>
      <c r="FOT349" s="24"/>
      <c r="FOU349" s="24"/>
      <c r="FOV349" s="24"/>
      <c r="FOW349" s="24"/>
      <c r="FOX349" s="24"/>
      <c r="FOY349" s="24"/>
      <c r="FOZ349" s="24"/>
      <c r="FPA349" s="24"/>
      <c r="FPB349" s="24"/>
      <c r="FPC349" s="24"/>
      <c r="FPD349" s="24"/>
      <c r="FPE349" s="24"/>
      <c r="FPF349" s="24"/>
      <c r="FPG349" s="24"/>
      <c r="FPH349" s="24"/>
      <c r="FPI349" s="24"/>
      <c r="FPJ349" s="24"/>
      <c r="FPK349" s="24"/>
      <c r="FPL349" s="24"/>
      <c r="FPM349" s="24"/>
      <c r="FPN349" s="24"/>
      <c r="FPO349" s="24"/>
      <c r="FPP349" s="24"/>
      <c r="FPQ349" s="24"/>
      <c r="FPR349" s="24"/>
      <c r="FPS349" s="24"/>
      <c r="FPT349" s="24"/>
      <c r="FPU349" s="24"/>
      <c r="FPV349" s="24"/>
      <c r="FPW349" s="24"/>
      <c r="FPX349" s="24"/>
      <c r="FPY349" s="24"/>
      <c r="FPZ349" s="24"/>
      <c r="FQA349" s="24"/>
      <c r="FQB349" s="24"/>
      <c r="FQC349" s="24"/>
      <c r="FQD349" s="24"/>
      <c r="FQE349" s="24"/>
      <c r="FQF349" s="24"/>
      <c r="FQG349" s="24"/>
      <c r="FQH349" s="24"/>
      <c r="FQI349" s="24"/>
      <c r="FQJ349" s="24"/>
      <c r="FQK349" s="24"/>
      <c r="FQL349" s="24"/>
      <c r="FQM349" s="24"/>
      <c r="FQN349" s="24"/>
      <c r="FQO349" s="24"/>
      <c r="FQP349" s="24"/>
      <c r="FQQ349" s="24"/>
      <c r="FQR349" s="24"/>
      <c r="FQS349" s="24"/>
      <c r="FQT349" s="24"/>
      <c r="FQU349" s="24"/>
      <c r="FQV349" s="24"/>
      <c r="FQW349" s="24"/>
      <c r="FQX349" s="24"/>
      <c r="FQY349" s="24"/>
      <c r="FQZ349" s="24"/>
      <c r="FRA349" s="24"/>
      <c r="FRB349" s="24"/>
      <c r="FRC349" s="24"/>
      <c r="FRD349" s="24"/>
      <c r="FRE349" s="24"/>
      <c r="FRF349" s="24"/>
      <c r="FRG349" s="24"/>
      <c r="FRH349" s="24"/>
      <c r="FRI349" s="24"/>
      <c r="FRJ349" s="24"/>
      <c r="FRK349" s="24"/>
      <c r="FRL349" s="24"/>
      <c r="FRM349" s="24"/>
      <c r="FRN349" s="24"/>
      <c r="FRO349" s="24"/>
      <c r="FRP349" s="24"/>
      <c r="FRQ349" s="24"/>
      <c r="FRR349" s="24"/>
      <c r="FRS349" s="24"/>
      <c r="FRT349" s="24"/>
      <c r="FRU349" s="24"/>
      <c r="FRV349" s="24"/>
      <c r="FRW349" s="24"/>
      <c r="FRX349" s="24"/>
      <c r="FRY349" s="24"/>
      <c r="FRZ349" s="24"/>
      <c r="FSA349" s="24"/>
      <c r="FSB349" s="24"/>
      <c r="FSC349" s="24"/>
      <c r="FSD349" s="24"/>
      <c r="FSE349" s="24"/>
      <c r="FSF349" s="24"/>
      <c r="FSG349" s="24"/>
      <c r="FSH349" s="24"/>
      <c r="FSI349" s="24"/>
      <c r="FSJ349" s="24"/>
      <c r="FSK349" s="24"/>
      <c r="FSL349" s="24"/>
      <c r="FSM349" s="24"/>
      <c r="FSN349" s="24"/>
      <c r="FSO349" s="24"/>
      <c r="FSP349" s="24"/>
      <c r="FSQ349" s="24"/>
      <c r="FSR349" s="24"/>
      <c r="FSS349" s="24"/>
      <c r="FST349" s="24"/>
      <c r="FSU349" s="24"/>
      <c r="FSV349" s="24"/>
      <c r="FSW349" s="24"/>
      <c r="FSX349" s="24"/>
      <c r="FSY349" s="24"/>
      <c r="FSZ349" s="24"/>
      <c r="FTA349" s="24"/>
      <c r="FTB349" s="24"/>
      <c r="FTC349" s="24"/>
      <c r="FTD349" s="24"/>
      <c r="FTE349" s="24"/>
      <c r="FTF349" s="24"/>
      <c r="FTG349" s="24"/>
      <c r="FTH349" s="24"/>
      <c r="FTI349" s="24"/>
      <c r="FTJ349" s="24"/>
      <c r="FTK349" s="24"/>
      <c r="FTL349" s="24"/>
      <c r="FTM349" s="24"/>
      <c r="FTN349" s="24"/>
      <c r="FTO349" s="24"/>
      <c r="FTP349" s="24"/>
      <c r="FTQ349" s="24"/>
      <c r="FTR349" s="24"/>
      <c r="FTS349" s="24"/>
      <c r="FTT349" s="24"/>
      <c r="FTU349" s="24"/>
      <c r="FTV349" s="24"/>
      <c r="FTW349" s="24"/>
      <c r="FTX349" s="24"/>
      <c r="FTY349" s="24"/>
      <c r="FTZ349" s="24"/>
      <c r="FUA349" s="24"/>
      <c r="FUB349" s="24"/>
      <c r="FUC349" s="24"/>
      <c r="FUD349" s="24"/>
      <c r="FUE349" s="24"/>
      <c r="FUF349" s="24"/>
      <c r="FUG349" s="24"/>
      <c r="FUH349" s="24"/>
      <c r="FUI349" s="24"/>
      <c r="FUJ349" s="24"/>
      <c r="FUK349" s="24"/>
      <c r="FUL349" s="24"/>
      <c r="FUM349" s="24"/>
      <c r="FUN349" s="24"/>
      <c r="FUO349" s="24"/>
      <c r="FUP349" s="24"/>
      <c r="FUQ349" s="24"/>
      <c r="FUR349" s="24"/>
      <c r="FUS349" s="24"/>
      <c r="FUT349" s="24"/>
      <c r="FUU349" s="24"/>
      <c r="FUV349" s="24"/>
      <c r="FUW349" s="24"/>
      <c r="FUX349" s="24"/>
      <c r="FUY349" s="24"/>
      <c r="FUZ349" s="24"/>
      <c r="FVA349" s="24"/>
      <c r="FVB349" s="24"/>
      <c r="FVC349" s="24"/>
      <c r="FVD349" s="24"/>
      <c r="FVE349" s="24"/>
      <c r="FVF349" s="24"/>
      <c r="FVG349" s="24"/>
      <c r="FVH349" s="24"/>
      <c r="FVI349" s="24"/>
      <c r="FVJ349" s="24"/>
      <c r="FVK349" s="24"/>
      <c r="FVL349" s="24"/>
      <c r="FVM349" s="24"/>
      <c r="FVN349" s="24"/>
      <c r="FVO349" s="24"/>
      <c r="FVP349" s="24"/>
      <c r="FVQ349" s="24"/>
      <c r="FVR349" s="24"/>
      <c r="FVS349" s="24"/>
      <c r="FVT349" s="24"/>
      <c r="FVU349" s="24"/>
      <c r="FVV349" s="24"/>
      <c r="FVW349" s="24"/>
      <c r="FVX349" s="24"/>
      <c r="FVY349" s="24"/>
      <c r="FVZ349" s="24"/>
      <c r="FWA349" s="24"/>
      <c r="FWB349" s="24"/>
      <c r="FWC349" s="24"/>
      <c r="FWD349" s="24"/>
      <c r="FWE349" s="24"/>
      <c r="FWF349" s="24"/>
      <c r="FWG349" s="24"/>
      <c r="FWH349" s="24"/>
      <c r="FWI349" s="24"/>
      <c r="FWJ349" s="24"/>
      <c r="FWK349" s="24"/>
      <c r="FWL349" s="24"/>
      <c r="FWM349" s="24"/>
      <c r="FWN349" s="24"/>
      <c r="FWO349" s="24"/>
      <c r="FWP349" s="24"/>
      <c r="FWQ349" s="24"/>
      <c r="FWR349" s="24"/>
      <c r="FWS349" s="24"/>
      <c r="FWT349" s="24"/>
      <c r="FWU349" s="24"/>
      <c r="FWV349" s="24"/>
      <c r="FWW349" s="24"/>
      <c r="FWX349" s="24"/>
      <c r="FWY349" s="24"/>
      <c r="FWZ349" s="24"/>
      <c r="FXA349" s="24"/>
      <c r="FXB349" s="24"/>
      <c r="FXC349" s="24"/>
      <c r="FXD349" s="24"/>
      <c r="FXE349" s="24"/>
      <c r="FXF349" s="24"/>
      <c r="FXG349" s="24"/>
      <c r="FXH349" s="24"/>
      <c r="FXI349" s="24"/>
      <c r="FXJ349" s="24"/>
      <c r="FXK349" s="24"/>
      <c r="FXL349" s="24"/>
      <c r="FXM349" s="24"/>
      <c r="FXN349" s="24"/>
      <c r="FXO349" s="24"/>
      <c r="FXP349" s="24"/>
      <c r="FXQ349" s="24"/>
      <c r="FXR349" s="24"/>
      <c r="FXS349" s="24"/>
      <c r="FXT349" s="24"/>
      <c r="FXU349" s="24"/>
      <c r="FXV349" s="24"/>
      <c r="FXW349" s="24"/>
      <c r="FXX349" s="24"/>
      <c r="FXY349" s="24"/>
      <c r="FXZ349" s="24"/>
      <c r="FYA349" s="24"/>
      <c r="FYB349" s="24"/>
      <c r="FYC349" s="24"/>
      <c r="FYD349" s="24"/>
      <c r="FYE349" s="24"/>
      <c r="FYF349" s="24"/>
      <c r="FYG349" s="24"/>
      <c r="FYH349" s="24"/>
      <c r="FYI349" s="24"/>
      <c r="FYJ349" s="24"/>
      <c r="FYK349" s="24"/>
      <c r="FYL349" s="24"/>
      <c r="FYM349" s="24"/>
      <c r="FYN349" s="24"/>
      <c r="FYO349" s="24"/>
      <c r="FYP349" s="24"/>
      <c r="FYQ349" s="24"/>
      <c r="FYR349" s="24"/>
      <c r="FYS349" s="24"/>
      <c r="FYT349" s="24"/>
      <c r="FYU349" s="24"/>
      <c r="FYV349" s="24"/>
      <c r="FYW349" s="24"/>
      <c r="FYX349" s="24"/>
      <c r="FYY349" s="24"/>
      <c r="FYZ349" s="24"/>
      <c r="FZA349" s="24"/>
      <c r="FZB349" s="24"/>
      <c r="FZC349" s="24"/>
      <c r="FZD349" s="24"/>
      <c r="FZE349" s="24"/>
      <c r="FZF349" s="24"/>
      <c r="FZG349" s="24"/>
      <c r="FZH349" s="24"/>
      <c r="FZI349" s="24"/>
      <c r="FZJ349" s="24"/>
      <c r="FZK349" s="24"/>
      <c r="FZL349" s="24"/>
      <c r="FZM349" s="24"/>
      <c r="FZN349" s="24"/>
      <c r="FZO349" s="24"/>
      <c r="FZP349" s="24"/>
      <c r="FZQ349" s="24"/>
      <c r="FZR349" s="24"/>
      <c r="FZS349" s="24"/>
      <c r="FZT349" s="24"/>
      <c r="FZU349" s="24"/>
      <c r="FZV349" s="24"/>
      <c r="FZW349" s="24"/>
      <c r="FZX349" s="24"/>
      <c r="FZY349" s="24"/>
      <c r="FZZ349" s="24"/>
      <c r="GAA349" s="24"/>
      <c r="GAB349" s="24"/>
      <c r="GAC349" s="24"/>
      <c r="GAD349" s="24"/>
      <c r="GAE349" s="24"/>
      <c r="GAF349" s="24"/>
      <c r="GAG349" s="24"/>
      <c r="GAH349" s="24"/>
      <c r="GAI349" s="24"/>
      <c r="GAJ349" s="24"/>
      <c r="GAK349" s="24"/>
      <c r="GAL349" s="24"/>
      <c r="GAM349" s="24"/>
      <c r="GAN349" s="24"/>
      <c r="GAO349" s="24"/>
      <c r="GAP349" s="24"/>
      <c r="GAQ349" s="24"/>
      <c r="GAR349" s="24"/>
      <c r="GAS349" s="24"/>
      <c r="GAT349" s="24"/>
      <c r="GAU349" s="24"/>
      <c r="GAV349" s="24"/>
      <c r="GAW349" s="24"/>
      <c r="GAX349" s="24"/>
      <c r="GAY349" s="24"/>
      <c r="GAZ349" s="24"/>
      <c r="GBA349" s="24"/>
      <c r="GBB349" s="24"/>
      <c r="GBC349" s="24"/>
      <c r="GBD349" s="24"/>
      <c r="GBE349" s="24"/>
      <c r="GBF349" s="24"/>
      <c r="GBG349" s="24"/>
      <c r="GBH349" s="24"/>
      <c r="GBI349" s="24"/>
      <c r="GBJ349" s="24"/>
      <c r="GBK349" s="24"/>
      <c r="GBL349" s="24"/>
      <c r="GBM349" s="24"/>
      <c r="GBN349" s="24"/>
      <c r="GBO349" s="24"/>
      <c r="GBP349" s="24"/>
      <c r="GBQ349" s="24"/>
      <c r="GBR349" s="24"/>
      <c r="GBS349" s="24"/>
      <c r="GBT349" s="24"/>
      <c r="GBU349" s="24"/>
      <c r="GBV349" s="24"/>
      <c r="GBW349" s="24"/>
      <c r="GBX349" s="24"/>
      <c r="GBY349" s="24"/>
      <c r="GBZ349" s="24"/>
      <c r="GCA349" s="24"/>
      <c r="GCB349" s="24"/>
      <c r="GCC349" s="24"/>
      <c r="GCD349" s="24"/>
      <c r="GCE349" s="24"/>
      <c r="GCF349" s="24"/>
      <c r="GCG349" s="24"/>
      <c r="GCH349" s="24"/>
      <c r="GCI349" s="24"/>
      <c r="GCJ349" s="24"/>
      <c r="GCK349" s="24"/>
      <c r="GCL349" s="24"/>
      <c r="GCM349" s="24"/>
      <c r="GCN349" s="24"/>
      <c r="GCO349" s="24"/>
      <c r="GCP349" s="24"/>
      <c r="GCQ349" s="24"/>
      <c r="GCR349" s="24"/>
      <c r="GCS349" s="24"/>
      <c r="GCT349" s="24"/>
      <c r="GCU349" s="24"/>
      <c r="GCV349" s="24"/>
      <c r="GCW349" s="24"/>
      <c r="GCX349" s="24"/>
      <c r="GCY349" s="24"/>
      <c r="GCZ349" s="24"/>
      <c r="GDA349" s="24"/>
      <c r="GDB349" s="24"/>
      <c r="GDC349" s="24"/>
      <c r="GDD349" s="24"/>
      <c r="GDE349" s="24"/>
      <c r="GDF349" s="24"/>
      <c r="GDG349" s="24"/>
      <c r="GDH349" s="24"/>
      <c r="GDI349" s="24"/>
      <c r="GDJ349" s="24"/>
      <c r="GDK349" s="24"/>
      <c r="GDL349" s="24"/>
      <c r="GDM349" s="24"/>
      <c r="GDN349" s="24"/>
      <c r="GDO349" s="24"/>
      <c r="GDP349" s="24"/>
      <c r="GDQ349" s="24"/>
      <c r="GDR349" s="24"/>
      <c r="GDS349" s="24"/>
      <c r="GDT349" s="24"/>
      <c r="GDU349" s="24"/>
      <c r="GDV349" s="24"/>
      <c r="GDW349" s="24"/>
      <c r="GDX349" s="24"/>
      <c r="GDY349" s="24"/>
      <c r="GDZ349" s="24"/>
      <c r="GEA349" s="24"/>
      <c r="GEB349" s="24"/>
      <c r="GEC349" s="24"/>
      <c r="GED349" s="24"/>
      <c r="GEE349" s="24"/>
      <c r="GEF349" s="24"/>
      <c r="GEG349" s="24"/>
      <c r="GEH349" s="24"/>
      <c r="GEI349" s="24"/>
      <c r="GEJ349" s="24"/>
      <c r="GEK349" s="24"/>
      <c r="GEL349" s="24"/>
      <c r="GEM349" s="24"/>
      <c r="GEN349" s="24"/>
      <c r="GEO349" s="24"/>
      <c r="GEP349" s="24"/>
      <c r="GEQ349" s="24"/>
      <c r="GER349" s="24"/>
      <c r="GES349" s="24"/>
      <c r="GET349" s="24"/>
      <c r="GEU349" s="24"/>
      <c r="GEV349" s="24"/>
      <c r="GEW349" s="24"/>
      <c r="GEX349" s="24"/>
      <c r="GEY349" s="24"/>
      <c r="GEZ349" s="24"/>
      <c r="GFA349" s="24"/>
      <c r="GFB349" s="24"/>
      <c r="GFC349" s="24"/>
      <c r="GFD349" s="24"/>
      <c r="GFE349" s="24"/>
      <c r="GFF349" s="24"/>
      <c r="GFG349" s="24"/>
      <c r="GFH349" s="24"/>
      <c r="GFI349" s="24"/>
      <c r="GFJ349" s="24"/>
      <c r="GFK349" s="24"/>
      <c r="GFL349" s="24"/>
      <c r="GFM349" s="24"/>
      <c r="GFN349" s="24"/>
      <c r="GFO349" s="24"/>
      <c r="GFP349" s="24"/>
      <c r="GFQ349" s="24"/>
      <c r="GFR349" s="24"/>
      <c r="GFS349" s="24"/>
      <c r="GFT349" s="24"/>
      <c r="GFU349" s="24"/>
      <c r="GFV349" s="24"/>
      <c r="GFW349" s="24"/>
      <c r="GFX349" s="24"/>
      <c r="GFY349" s="24"/>
      <c r="GFZ349" s="24"/>
      <c r="GGA349" s="24"/>
      <c r="GGB349" s="24"/>
      <c r="GGC349" s="24"/>
      <c r="GGD349" s="24"/>
      <c r="GGE349" s="24"/>
      <c r="GGF349" s="24"/>
      <c r="GGG349" s="24"/>
      <c r="GGH349" s="24"/>
      <c r="GGI349" s="24"/>
      <c r="GGJ349" s="24"/>
      <c r="GGK349" s="24"/>
      <c r="GGL349" s="24"/>
      <c r="GGM349" s="24"/>
      <c r="GGN349" s="24"/>
      <c r="GGO349" s="24"/>
      <c r="GGP349" s="24"/>
      <c r="GGQ349" s="24"/>
      <c r="GGR349" s="24"/>
      <c r="GGS349" s="24"/>
      <c r="GGT349" s="24"/>
      <c r="GGU349" s="24"/>
      <c r="GGV349" s="24"/>
      <c r="GGW349" s="24"/>
      <c r="GGX349" s="24"/>
      <c r="GGY349" s="24"/>
      <c r="GGZ349" s="24"/>
      <c r="GHA349" s="24"/>
      <c r="GHB349" s="24"/>
      <c r="GHC349" s="24"/>
      <c r="GHD349" s="24"/>
      <c r="GHE349" s="24"/>
      <c r="GHF349" s="24"/>
      <c r="GHG349" s="24"/>
      <c r="GHH349" s="24"/>
      <c r="GHI349" s="24"/>
      <c r="GHJ349" s="24"/>
      <c r="GHK349" s="24"/>
      <c r="GHL349" s="24"/>
      <c r="GHM349" s="24"/>
      <c r="GHN349" s="24"/>
      <c r="GHO349" s="24"/>
      <c r="GHP349" s="24"/>
      <c r="GHQ349" s="24"/>
      <c r="GHR349" s="24"/>
      <c r="GHS349" s="24"/>
      <c r="GHT349" s="24"/>
      <c r="GHU349" s="24"/>
      <c r="GHV349" s="24"/>
      <c r="GHW349" s="24"/>
      <c r="GHX349" s="24"/>
      <c r="GHY349" s="24"/>
      <c r="GHZ349" s="24"/>
      <c r="GIA349" s="24"/>
      <c r="GIB349" s="24"/>
      <c r="GIC349" s="24"/>
      <c r="GID349" s="24"/>
      <c r="GIE349" s="24"/>
      <c r="GIF349" s="24"/>
      <c r="GIG349" s="24"/>
      <c r="GIH349" s="24"/>
      <c r="GII349" s="24"/>
      <c r="GIJ349" s="24"/>
      <c r="GIK349" s="24"/>
      <c r="GIL349" s="24"/>
      <c r="GIM349" s="24"/>
      <c r="GIN349" s="24"/>
      <c r="GIO349" s="24"/>
      <c r="GIP349" s="24"/>
      <c r="GIQ349" s="24"/>
      <c r="GIR349" s="24"/>
      <c r="GIS349" s="24"/>
      <c r="GIT349" s="24"/>
      <c r="GIU349" s="24"/>
      <c r="GIV349" s="24"/>
      <c r="GIW349" s="24"/>
      <c r="GIX349" s="24"/>
      <c r="GIY349" s="24"/>
      <c r="GIZ349" s="24"/>
      <c r="GJA349" s="24"/>
      <c r="GJB349" s="24"/>
      <c r="GJC349" s="24"/>
      <c r="GJD349" s="24"/>
      <c r="GJE349" s="24"/>
      <c r="GJF349" s="24"/>
      <c r="GJG349" s="24"/>
      <c r="GJH349" s="24"/>
      <c r="GJI349" s="24"/>
      <c r="GJJ349" s="24"/>
      <c r="GJK349" s="24"/>
      <c r="GJL349" s="24"/>
      <c r="GJM349" s="24"/>
      <c r="GJN349" s="24"/>
      <c r="GJO349" s="24"/>
      <c r="GJP349" s="24"/>
      <c r="GJQ349" s="24"/>
      <c r="GJR349" s="24"/>
      <c r="GJS349" s="24"/>
      <c r="GJT349" s="24"/>
      <c r="GJU349" s="24"/>
      <c r="GJV349" s="24"/>
      <c r="GJW349" s="24"/>
      <c r="GJX349" s="24"/>
      <c r="GJY349" s="24"/>
      <c r="GJZ349" s="24"/>
      <c r="GKA349" s="24"/>
      <c r="GKB349" s="24"/>
      <c r="GKC349" s="24"/>
      <c r="GKD349" s="24"/>
      <c r="GKE349" s="24"/>
      <c r="GKF349" s="24"/>
      <c r="GKG349" s="24"/>
      <c r="GKH349" s="24"/>
      <c r="GKI349" s="24"/>
      <c r="GKJ349" s="24"/>
      <c r="GKK349" s="24"/>
      <c r="GKL349" s="24"/>
      <c r="GKM349" s="24"/>
      <c r="GKN349" s="24"/>
      <c r="GKO349" s="24"/>
      <c r="GKP349" s="24"/>
      <c r="GKQ349" s="24"/>
      <c r="GKR349" s="24"/>
      <c r="GKS349" s="24"/>
      <c r="GKT349" s="24"/>
      <c r="GKU349" s="24"/>
      <c r="GKV349" s="24"/>
      <c r="GKW349" s="24"/>
      <c r="GKX349" s="24"/>
      <c r="GKY349" s="24"/>
      <c r="GKZ349" s="24"/>
      <c r="GLA349" s="24"/>
      <c r="GLB349" s="24"/>
      <c r="GLC349" s="24"/>
      <c r="GLD349" s="24"/>
      <c r="GLE349" s="24"/>
      <c r="GLF349" s="24"/>
      <c r="GLG349" s="24"/>
      <c r="GLH349" s="24"/>
      <c r="GLI349" s="24"/>
      <c r="GLJ349" s="24"/>
      <c r="GLK349" s="24"/>
      <c r="GLL349" s="24"/>
      <c r="GLM349" s="24"/>
      <c r="GLN349" s="24"/>
      <c r="GLO349" s="24"/>
      <c r="GLP349" s="24"/>
      <c r="GLQ349" s="24"/>
      <c r="GLR349" s="24"/>
      <c r="GLS349" s="24"/>
      <c r="GLT349" s="24"/>
      <c r="GLU349" s="24"/>
      <c r="GLV349" s="24"/>
      <c r="GLW349" s="24"/>
      <c r="GLX349" s="24"/>
      <c r="GLY349" s="24"/>
      <c r="GLZ349" s="24"/>
      <c r="GMA349" s="24"/>
      <c r="GMB349" s="24"/>
      <c r="GMC349" s="24"/>
      <c r="GMD349" s="24"/>
      <c r="GME349" s="24"/>
      <c r="GMF349" s="24"/>
      <c r="GMG349" s="24"/>
      <c r="GMH349" s="24"/>
      <c r="GMI349" s="24"/>
      <c r="GMJ349" s="24"/>
      <c r="GMK349" s="24"/>
      <c r="GML349" s="24"/>
      <c r="GMM349" s="24"/>
      <c r="GMN349" s="24"/>
      <c r="GMO349" s="24"/>
      <c r="GMP349" s="24"/>
      <c r="GMQ349" s="24"/>
      <c r="GMR349" s="24"/>
      <c r="GMS349" s="24"/>
      <c r="GMT349" s="24"/>
      <c r="GMU349" s="24"/>
      <c r="GMV349" s="24"/>
      <c r="GMW349" s="24"/>
      <c r="GMX349" s="24"/>
      <c r="GMY349" s="24"/>
      <c r="GMZ349" s="24"/>
      <c r="GNA349" s="24"/>
      <c r="GNB349" s="24"/>
      <c r="GNC349" s="24"/>
      <c r="GND349" s="24"/>
      <c r="GNE349" s="24"/>
      <c r="GNF349" s="24"/>
      <c r="GNG349" s="24"/>
      <c r="GNH349" s="24"/>
      <c r="GNI349" s="24"/>
      <c r="GNJ349" s="24"/>
      <c r="GNK349" s="24"/>
      <c r="GNL349" s="24"/>
      <c r="GNM349" s="24"/>
      <c r="GNN349" s="24"/>
      <c r="GNO349" s="24"/>
      <c r="GNP349" s="24"/>
      <c r="GNQ349" s="24"/>
      <c r="GNR349" s="24"/>
      <c r="GNS349" s="24"/>
      <c r="GNT349" s="24"/>
      <c r="GNU349" s="24"/>
      <c r="GNV349" s="24"/>
      <c r="GNW349" s="24"/>
      <c r="GNX349" s="24"/>
      <c r="GNY349" s="24"/>
      <c r="GNZ349" s="24"/>
      <c r="GOA349" s="24"/>
      <c r="GOB349" s="24"/>
      <c r="GOC349" s="24"/>
      <c r="GOD349" s="24"/>
      <c r="GOE349" s="24"/>
      <c r="GOF349" s="24"/>
      <c r="GOG349" s="24"/>
      <c r="GOH349" s="24"/>
      <c r="GOI349" s="24"/>
      <c r="GOJ349" s="24"/>
      <c r="GOK349" s="24"/>
      <c r="GOL349" s="24"/>
      <c r="GOM349" s="24"/>
      <c r="GON349" s="24"/>
      <c r="GOO349" s="24"/>
      <c r="GOP349" s="24"/>
      <c r="GOQ349" s="24"/>
      <c r="GOR349" s="24"/>
      <c r="GOS349" s="24"/>
      <c r="GOT349" s="24"/>
      <c r="GOU349" s="24"/>
      <c r="GOV349" s="24"/>
      <c r="GOW349" s="24"/>
      <c r="GOX349" s="24"/>
      <c r="GOY349" s="24"/>
      <c r="GOZ349" s="24"/>
      <c r="GPA349" s="24"/>
      <c r="GPB349" s="24"/>
      <c r="GPC349" s="24"/>
      <c r="GPD349" s="24"/>
      <c r="GPE349" s="24"/>
      <c r="GPF349" s="24"/>
      <c r="GPG349" s="24"/>
      <c r="GPH349" s="24"/>
      <c r="GPI349" s="24"/>
      <c r="GPJ349" s="24"/>
      <c r="GPK349" s="24"/>
      <c r="GPL349" s="24"/>
      <c r="GPM349" s="24"/>
      <c r="GPN349" s="24"/>
      <c r="GPO349" s="24"/>
      <c r="GPP349" s="24"/>
      <c r="GPQ349" s="24"/>
      <c r="GPR349" s="24"/>
      <c r="GPS349" s="24"/>
      <c r="GPT349" s="24"/>
      <c r="GPU349" s="24"/>
      <c r="GPV349" s="24"/>
      <c r="GPW349" s="24"/>
      <c r="GPX349" s="24"/>
      <c r="GPY349" s="24"/>
      <c r="GPZ349" s="24"/>
      <c r="GQA349" s="24"/>
      <c r="GQB349" s="24"/>
      <c r="GQC349" s="24"/>
      <c r="GQD349" s="24"/>
      <c r="GQE349" s="24"/>
      <c r="GQF349" s="24"/>
      <c r="GQG349" s="24"/>
      <c r="GQH349" s="24"/>
      <c r="GQI349" s="24"/>
      <c r="GQJ349" s="24"/>
      <c r="GQK349" s="24"/>
      <c r="GQL349" s="24"/>
      <c r="GQM349" s="24"/>
      <c r="GQN349" s="24"/>
      <c r="GQO349" s="24"/>
      <c r="GQP349" s="24"/>
      <c r="GQQ349" s="24"/>
      <c r="GQR349" s="24"/>
      <c r="GQS349" s="24"/>
      <c r="GQT349" s="24"/>
      <c r="GQU349" s="24"/>
      <c r="GQV349" s="24"/>
      <c r="GQW349" s="24"/>
      <c r="GQX349" s="24"/>
      <c r="GQY349" s="24"/>
      <c r="GQZ349" s="24"/>
      <c r="GRA349" s="24"/>
      <c r="GRB349" s="24"/>
      <c r="GRC349" s="24"/>
      <c r="GRD349" s="24"/>
      <c r="GRE349" s="24"/>
      <c r="GRF349" s="24"/>
      <c r="GRG349" s="24"/>
      <c r="GRH349" s="24"/>
      <c r="GRI349" s="24"/>
      <c r="GRJ349" s="24"/>
      <c r="GRK349" s="24"/>
      <c r="GRL349" s="24"/>
      <c r="GRM349" s="24"/>
      <c r="GRN349" s="24"/>
      <c r="GRO349" s="24"/>
      <c r="GRP349" s="24"/>
      <c r="GRQ349" s="24"/>
      <c r="GRR349" s="24"/>
      <c r="GRS349" s="24"/>
      <c r="GRT349" s="24"/>
      <c r="GRU349" s="24"/>
      <c r="GRV349" s="24"/>
      <c r="GRW349" s="24"/>
      <c r="GRX349" s="24"/>
      <c r="GRY349" s="24"/>
      <c r="GRZ349" s="24"/>
      <c r="GSA349" s="24"/>
      <c r="GSB349" s="24"/>
      <c r="GSC349" s="24"/>
      <c r="GSD349" s="24"/>
      <c r="GSE349" s="24"/>
      <c r="GSF349" s="24"/>
      <c r="GSG349" s="24"/>
      <c r="GSH349" s="24"/>
      <c r="GSI349" s="24"/>
      <c r="GSJ349" s="24"/>
      <c r="GSK349" s="24"/>
      <c r="GSL349" s="24"/>
      <c r="GSM349" s="24"/>
      <c r="GSN349" s="24"/>
      <c r="GSO349" s="24"/>
      <c r="GSP349" s="24"/>
      <c r="GSQ349" s="24"/>
      <c r="GSR349" s="24"/>
      <c r="GSS349" s="24"/>
      <c r="GST349" s="24"/>
      <c r="GSU349" s="24"/>
      <c r="GSV349" s="24"/>
      <c r="GSW349" s="24"/>
      <c r="GSX349" s="24"/>
      <c r="GSY349" s="24"/>
      <c r="GSZ349" s="24"/>
      <c r="GTA349" s="24"/>
      <c r="GTB349" s="24"/>
      <c r="GTC349" s="24"/>
      <c r="GTD349" s="24"/>
      <c r="GTE349" s="24"/>
      <c r="GTF349" s="24"/>
      <c r="GTG349" s="24"/>
      <c r="GTH349" s="24"/>
      <c r="GTI349" s="24"/>
      <c r="GTJ349" s="24"/>
      <c r="GTK349" s="24"/>
      <c r="GTL349" s="24"/>
      <c r="GTM349" s="24"/>
      <c r="GTN349" s="24"/>
      <c r="GTO349" s="24"/>
      <c r="GTP349" s="24"/>
      <c r="GTQ349" s="24"/>
      <c r="GTR349" s="24"/>
      <c r="GTS349" s="24"/>
      <c r="GTT349" s="24"/>
      <c r="GTU349" s="24"/>
      <c r="GTV349" s="24"/>
      <c r="GTW349" s="24"/>
      <c r="GTX349" s="24"/>
      <c r="GTY349" s="24"/>
      <c r="GTZ349" s="24"/>
      <c r="GUA349" s="24"/>
      <c r="GUB349" s="24"/>
      <c r="GUC349" s="24"/>
      <c r="GUD349" s="24"/>
      <c r="GUE349" s="24"/>
      <c r="GUF349" s="24"/>
      <c r="GUG349" s="24"/>
      <c r="GUH349" s="24"/>
      <c r="GUI349" s="24"/>
      <c r="GUJ349" s="24"/>
      <c r="GUK349" s="24"/>
      <c r="GUL349" s="24"/>
      <c r="GUM349" s="24"/>
      <c r="GUN349" s="24"/>
      <c r="GUO349" s="24"/>
      <c r="GUP349" s="24"/>
      <c r="GUQ349" s="24"/>
      <c r="GUR349" s="24"/>
      <c r="GUS349" s="24"/>
      <c r="GUT349" s="24"/>
      <c r="GUU349" s="24"/>
      <c r="GUV349" s="24"/>
      <c r="GUW349" s="24"/>
      <c r="GUX349" s="24"/>
      <c r="GUY349" s="24"/>
      <c r="GUZ349" s="24"/>
      <c r="GVA349" s="24"/>
      <c r="GVB349" s="24"/>
      <c r="GVC349" s="24"/>
      <c r="GVD349" s="24"/>
      <c r="GVE349" s="24"/>
      <c r="GVF349" s="24"/>
      <c r="GVG349" s="24"/>
      <c r="GVH349" s="24"/>
      <c r="GVI349" s="24"/>
      <c r="GVJ349" s="24"/>
      <c r="GVK349" s="24"/>
      <c r="GVL349" s="24"/>
      <c r="GVM349" s="24"/>
      <c r="GVN349" s="24"/>
      <c r="GVO349" s="24"/>
      <c r="GVP349" s="24"/>
      <c r="GVQ349" s="24"/>
      <c r="GVR349" s="24"/>
      <c r="GVS349" s="24"/>
      <c r="GVT349" s="24"/>
      <c r="GVU349" s="24"/>
      <c r="GVV349" s="24"/>
      <c r="GVW349" s="24"/>
      <c r="GVX349" s="24"/>
      <c r="GVY349" s="24"/>
      <c r="GVZ349" s="24"/>
      <c r="GWA349" s="24"/>
      <c r="GWB349" s="24"/>
      <c r="GWC349" s="24"/>
      <c r="GWD349" s="24"/>
      <c r="GWE349" s="24"/>
      <c r="GWF349" s="24"/>
      <c r="GWG349" s="24"/>
      <c r="GWH349" s="24"/>
      <c r="GWI349" s="24"/>
      <c r="GWJ349" s="24"/>
      <c r="GWK349" s="24"/>
      <c r="GWL349" s="24"/>
      <c r="GWM349" s="24"/>
      <c r="GWN349" s="24"/>
      <c r="GWO349" s="24"/>
      <c r="GWP349" s="24"/>
      <c r="GWQ349" s="24"/>
      <c r="GWR349" s="24"/>
      <c r="GWS349" s="24"/>
      <c r="GWT349" s="24"/>
      <c r="GWU349" s="24"/>
      <c r="GWV349" s="24"/>
      <c r="GWW349" s="24"/>
      <c r="GWX349" s="24"/>
      <c r="GWY349" s="24"/>
      <c r="GWZ349" s="24"/>
      <c r="GXA349" s="24"/>
      <c r="GXB349" s="24"/>
      <c r="GXC349" s="24"/>
      <c r="GXD349" s="24"/>
      <c r="GXE349" s="24"/>
      <c r="GXF349" s="24"/>
      <c r="GXG349" s="24"/>
      <c r="GXH349" s="24"/>
      <c r="GXI349" s="24"/>
      <c r="GXJ349" s="24"/>
      <c r="GXK349" s="24"/>
      <c r="GXL349" s="24"/>
      <c r="GXM349" s="24"/>
      <c r="GXN349" s="24"/>
      <c r="GXO349" s="24"/>
      <c r="GXP349" s="24"/>
      <c r="GXQ349" s="24"/>
      <c r="GXR349" s="24"/>
      <c r="GXS349" s="24"/>
      <c r="GXT349" s="24"/>
      <c r="GXU349" s="24"/>
      <c r="GXV349" s="24"/>
      <c r="GXW349" s="24"/>
      <c r="GXX349" s="24"/>
      <c r="GXY349" s="24"/>
      <c r="GXZ349" s="24"/>
      <c r="GYA349" s="24"/>
      <c r="GYB349" s="24"/>
      <c r="GYC349" s="24"/>
      <c r="GYD349" s="24"/>
      <c r="GYE349" s="24"/>
      <c r="GYF349" s="24"/>
      <c r="GYG349" s="24"/>
      <c r="GYH349" s="24"/>
      <c r="GYI349" s="24"/>
      <c r="GYJ349" s="24"/>
      <c r="GYK349" s="24"/>
      <c r="GYL349" s="24"/>
      <c r="GYM349" s="24"/>
      <c r="GYN349" s="24"/>
      <c r="GYO349" s="24"/>
      <c r="GYP349" s="24"/>
      <c r="GYQ349" s="24"/>
      <c r="GYR349" s="24"/>
      <c r="GYS349" s="24"/>
      <c r="GYT349" s="24"/>
      <c r="GYU349" s="24"/>
      <c r="GYV349" s="24"/>
      <c r="GYW349" s="24"/>
      <c r="GYX349" s="24"/>
      <c r="GYY349" s="24"/>
      <c r="GYZ349" s="24"/>
      <c r="GZA349" s="24"/>
      <c r="GZB349" s="24"/>
      <c r="GZC349" s="24"/>
      <c r="GZD349" s="24"/>
      <c r="GZE349" s="24"/>
      <c r="GZF349" s="24"/>
      <c r="GZG349" s="24"/>
      <c r="GZH349" s="24"/>
      <c r="GZI349" s="24"/>
      <c r="GZJ349" s="24"/>
      <c r="GZK349" s="24"/>
      <c r="GZL349" s="24"/>
      <c r="GZM349" s="24"/>
      <c r="GZN349" s="24"/>
      <c r="GZO349" s="24"/>
      <c r="GZP349" s="24"/>
      <c r="GZQ349" s="24"/>
      <c r="GZR349" s="24"/>
      <c r="GZS349" s="24"/>
      <c r="GZT349" s="24"/>
      <c r="GZU349" s="24"/>
      <c r="GZV349" s="24"/>
      <c r="GZW349" s="24"/>
      <c r="GZX349" s="24"/>
      <c r="GZY349" s="24"/>
      <c r="GZZ349" s="24"/>
      <c r="HAA349" s="24"/>
      <c r="HAB349" s="24"/>
      <c r="HAC349" s="24"/>
      <c r="HAD349" s="24"/>
      <c r="HAE349" s="24"/>
      <c r="HAF349" s="24"/>
      <c r="HAG349" s="24"/>
      <c r="HAH349" s="24"/>
      <c r="HAI349" s="24"/>
      <c r="HAJ349" s="24"/>
      <c r="HAK349" s="24"/>
      <c r="HAL349" s="24"/>
      <c r="HAM349" s="24"/>
      <c r="HAN349" s="24"/>
      <c r="HAO349" s="24"/>
      <c r="HAP349" s="24"/>
      <c r="HAQ349" s="24"/>
      <c r="HAR349" s="24"/>
      <c r="HAS349" s="24"/>
      <c r="HAT349" s="24"/>
      <c r="HAU349" s="24"/>
      <c r="HAV349" s="24"/>
      <c r="HAW349" s="24"/>
      <c r="HAX349" s="24"/>
      <c r="HAY349" s="24"/>
      <c r="HAZ349" s="24"/>
      <c r="HBA349" s="24"/>
      <c r="HBB349" s="24"/>
      <c r="HBC349" s="24"/>
      <c r="HBD349" s="24"/>
      <c r="HBE349" s="24"/>
      <c r="HBF349" s="24"/>
      <c r="HBG349" s="24"/>
      <c r="HBH349" s="24"/>
      <c r="HBI349" s="24"/>
      <c r="HBJ349" s="24"/>
      <c r="HBK349" s="24"/>
      <c r="HBL349" s="24"/>
      <c r="HBM349" s="24"/>
      <c r="HBN349" s="24"/>
      <c r="HBO349" s="24"/>
      <c r="HBP349" s="24"/>
      <c r="HBQ349" s="24"/>
      <c r="HBR349" s="24"/>
      <c r="HBS349" s="24"/>
      <c r="HBT349" s="24"/>
      <c r="HBU349" s="24"/>
      <c r="HBV349" s="24"/>
      <c r="HBW349" s="24"/>
      <c r="HBX349" s="24"/>
      <c r="HBY349" s="24"/>
      <c r="HBZ349" s="24"/>
      <c r="HCA349" s="24"/>
      <c r="HCB349" s="24"/>
      <c r="HCC349" s="24"/>
      <c r="HCD349" s="24"/>
      <c r="HCE349" s="24"/>
      <c r="HCF349" s="24"/>
      <c r="HCG349" s="24"/>
      <c r="HCH349" s="24"/>
      <c r="HCI349" s="24"/>
      <c r="HCJ349" s="24"/>
      <c r="HCK349" s="24"/>
      <c r="HCL349" s="24"/>
      <c r="HCM349" s="24"/>
      <c r="HCN349" s="24"/>
      <c r="HCO349" s="24"/>
      <c r="HCP349" s="24"/>
      <c r="HCQ349" s="24"/>
      <c r="HCR349" s="24"/>
      <c r="HCS349" s="24"/>
      <c r="HCT349" s="24"/>
      <c r="HCU349" s="24"/>
      <c r="HCV349" s="24"/>
      <c r="HCW349" s="24"/>
      <c r="HCX349" s="24"/>
      <c r="HCY349" s="24"/>
      <c r="HCZ349" s="24"/>
      <c r="HDA349" s="24"/>
      <c r="HDB349" s="24"/>
      <c r="HDC349" s="24"/>
      <c r="HDD349" s="24"/>
      <c r="HDE349" s="24"/>
      <c r="HDF349" s="24"/>
      <c r="HDG349" s="24"/>
      <c r="HDH349" s="24"/>
      <c r="HDI349" s="24"/>
      <c r="HDJ349" s="24"/>
      <c r="HDK349" s="24"/>
      <c r="HDL349" s="24"/>
      <c r="HDM349" s="24"/>
      <c r="HDN349" s="24"/>
      <c r="HDO349" s="24"/>
      <c r="HDP349" s="24"/>
      <c r="HDQ349" s="24"/>
      <c r="HDR349" s="24"/>
      <c r="HDS349" s="24"/>
      <c r="HDT349" s="24"/>
      <c r="HDU349" s="24"/>
      <c r="HDV349" s="24"/>
      <c r="HDW349" s="24"/>
      <c r="HDX349" s="24"/>
      <c r="HDY349" s="24"/>
      <c r="HDZ349" s="24"/>
      <c r="HEA349" s="24"/>
      <c r="HEB349" s="24"/>
      <c r="HEC349" s="24"/>
      <c r="HED349" s="24"/>
      <c r="HEE349" s="24"/>
      <c r="HEF349" s="24"/>
      <c r="HEG349" s="24"/>
      <c r="HEH349" s="24"/>
      <c r="HEI349" s="24"/>
      <c r="HEJ349" s="24"/>
      <c r="HEK349" s="24"/>
      <c r="HEL349" s="24"/>
      <c r="HEM349" s="24"/>
      <c r="HEN349" s="24"/>
      <c r="HEO349" s="24"/>
      <c r="HEP349" s="24"/>
      <c r="HEQ349" s="24"/>
      <c r="HER349" s="24"/>
      <c r="HES349" s="24"/>
      <c r="HET349" s="24"/>
      <c r="HEU349" s="24"/>
      <c r="HEV349" s="24"/>
      <c r="HEW349" s="24"/>
      <c r="HEX349" s="24"/>
      <c r="HEY349" s="24"/>
      <c r="HEZ349" s="24"/>
      <c r="HFA349" s="24"/>
      <c r="HFB349" s="24"/>
      <c r="HFC349" s="24"/>
      <c r="HFD349" s="24"/>
      <c r="HFE349" s="24"/>
      <c r="HFF349" s="24"/>
      <c r="HFG349" s="24"/>
      <c r="HFH349" s="24"/>
      <c r="HFI349" s="24"/>
      <c r="HFJ349" s="24"/>
      <c r="HFK349" s="24"/>
      <c r="HFL349" s="24"/>
      <c r="HFM349" s="24"/>
      <c r="HFN349" s="24"/>
      <c r="HFO349" s="24"/>
      <c r="HFP349" s="24"/>
      <c r="HFQ349" s="24"/>
      <c r="HFR349" s="24"/>
      <c r="HFS349" s="24"/>
      <c r="HFT349" s="24"/>
      <c r="HFU349" s="24"/>
      <c r="HFV349" s="24"/>
      <c r="HFW349" s="24"/>
      <c r="HFX349" s="24"/>
      <c r="HFY349" s="24"/>
      <c r="HFZ349" s="24"/>
      <c r="HGA349" s="24"/>
      <c r="HGB349" s="24"/>
      <c r="HGC349" s="24"/>
      <c r="HGD349" s="24"/>
      <c r="HGE349" s="24"/>
      <c r="HGF349" s="24"/>
      <c r="HGG349" s="24"/>
      <c r="HGH349" s="24"/>
      <c r="HGI349" s="24"/>
      <c r="HGJ349" s="24"/>
      <c r="HGK349" s="24"/>
      <c r="HGL349" s="24"/>
      <c r="HGM349" s="24"/>
      <c r="HGN349" s="24"/>
      <c r="HGO349" s="24"/>
      <c r="HGP349" s="24"/>
      <c r="HGQ349" s="24"/>
      <c r="HGR349" s="24"/>
      <c r="HGS349" s="24"/>
      <c r="HGT349" s="24"/>
      <c r="HGU349" s="24"/>
      <c r="HGV349" s="24"/>
      <c r="HGW349" s="24"/>
      <c r="HGX349" s="24"/>
      <c r="HGY349" s="24"/>
      <c r="HGZ349" s="24"/>
      <c r="HHA349" s="24"/>
      <c r="HHB349" s="24"/>
      <c r="HHC349" s="24"/>
      <c r="HHD349" s="24"/>
      <c r="HHE349" s="24"/>
      <c r="HHF349" s="24"/>
      <c r="HHG349" s="24"/>
      <c r="HHH349" s="24"/>
      <c r="HHI349" s="24"/>
      <c r="HHJ349" s="24"/>
      <c r="HHK349" s="24"/>
      <c r="HHL349" s="24"/>
      <c r="HHM349" s="24"/>
      <c r="HHN349" s="24"/>
      <c r="HHO349" s="24"/>
      <c r="HHP349" s="24"/>
      <c r="HHQ349" s="24"/>
      <c r="HHR349" s="24"/>
      <c r="HHS349" s="24"/>
      <c r="HHT349" s="24"/>
      <c r="HHU349" s="24"/>
      <c r="HHV349" s="24"/>
      <c r="HHW349" s="24"/>
      <c r="HHX349" s="24"/>
      <c r="HHY349" s="24"/>
      <c r="HHZ349" s="24"/>
      <c r="HIA349" s="24"/>
      <c r="HIB349" s="24"/>
      <c r="HIC349" s="24"/>
      <c r="HID349" s="24"/>
      <c r="HIE349" s="24"/>
      <c r="HIF349" s="24"/>
      <c r="HIG349" s="24"/>
      <c r="HIH349" s="24"/>
      <c r="HII349" s="24"/>
      <c r="HIJ349" s="24"/>
      <c r="HIK349" s="24"/>
      <c r="HIL349" s="24"/>
      <c r="HIM349" s="24"/>
      <c r="HIN349" s="24"/>
      <c r="HIO349" s="24"/>
      <c r="HIP349" s="24"/>
      <c r="HIQ349" s="24"/>
      <c r="HIR349" s="24"/>
      <c r="HIS349" s="24"/>
      <c r="HIT349" s="24"/>
      <c r="HIU349" s="24"/>
      <c r="HIV349" s="24"/>
      <c r="HIW349" s="24"/>
      <c r="HIX349" s="24"/>
      <c r="HIY349" s="24"/>
      <c r="HIZ349" s="24"/>
      <c r="HJA349" s="24"/>
      <c r="HJB349" s="24"/>
      <c r="HJC349" s="24"/>
      <c r="HJD349" s="24"/>
      <c r="HJE349" s="24"/>
      <c r="HJF349" s="24"/>
      <c r="HJG349" s="24"/>
      <c r="HJH349" s="24"/>
      <c r="HJI349" s="24"/>
      <c r="HJJ349" s="24"/>
      <c r="HJK349" s="24"/>
      <c r="HJL349" s="24"/>
      <c r="HJM349" s="24"/>
      <c r="HJN349" s="24"/>
      <c r="HJO349" s="24"/>
      <c r="HJP349" s="24"/>
      <c r="HJQ349" s="24"/>
      <c r="HJR349" s="24"/>
      <c r="HJS349" s="24"/>
      <c r="HJT349" s="24"/>
      <c r="HJU349" s="24"/>
      <c r="HJV349" s="24"/>
      <c r="HJW349" s="24"/>
      <c r="HJX349" s="24"/>
      <c r="HJY349" s="24"/>
      <c r="HJZ349" s="24"/>
      <c r="HKA349" s="24"/>
      <c r="HKB349" s="24"/>
      <c r="HKC349" s="24"/>
      <c r="HKD349" s="24"/>
      <c r="HKE349" s="24"/>
      <c r="HKF349" s="24"/>
      <c r="HKG349" s="24"/>
      <c r="HKH349" s="24"/>
      <c r="HKI349" s="24"/>
      <c r="HKJ349" s="24"/>
      <c r="HKK349" s="24"/>
      <c r="HKL349" s="24"/>
      <c r="HKM349" s="24"/>
      <c r="HKN349" s="24"/>
      <c r="HKO349" s="24"/>
      <c r="HKP349" s="24"/>
      <c r="HKQ349" s="24"/>
      <c r="HKR349" s="24"/>
      <c r="HKS349" s="24"/>
      <c r="HKT349" s="24"/>
      <c r="HKU349" s="24"/>
      <c r="HKV349" s="24"/>
      <c r="HKW349" s="24"/>
      <c r="HKX349" s="24"/>
      <c r="HKY349" s="24"/>
      <c r="HKZ349" s="24"/>
      <c r="HLA349" s="24"/>
      <c r="HLB349" s="24"/>
      <c r="HLC349" s="24"/>
      <c r="HLD349" s="24"/>
      <c r="HLE349" s="24"/>
      <c r="HLF349" s="24"/>
      <c r="HLG349" s="24"/>
      <c r="HLH349" s="24"/>
      <c r="HLI349" s="24"/>
      <c r="HLJ349" s="24"/>
      <c r="HLK349" s="24"/>
      <c r="HLL349" s="24"/>
      <c r="HLM349" s="24"/>
      <c r="HLN349" s="24"/>
      <c r="HLO349" s="24"/>
      <c r="HLP349" s="24"/>
      <c r="HLQ349" s="24"/>
      <c r="HLR349" s="24"/>
      <c r="HLS349" s="24"/>
      <c r="HLT349" s="24"/>
      <c r="HLU349" s="24"/>
      <c r="HLV349" s="24"/>
      <c r="HLW349" s="24"/>
      <c r="HLX349" s="24"/>
      <c r="HLY349" s="24"/>
      <c r="HLZ349" s="24"/>
      <c r="HMA349" s="24"/>
      <c r="HMB349" s="24"/>
      <c r="HMC349" s="24"/>
      <c r="HMD349" s="24"/>
      <c r="HME349" s="24"/>
      <c r="HMF349" s="24"/>
      <c r="HMG349" s="24"/>
      <c r="HMH349" s="24"/>
      <c r="HMI349" s="24"/>
      <c r="HMJ349" s="24"/>
      <c r="HMK349" s="24"/>
      <c r="HML349" s="24"/>
      <c r="HMM349" s="24"/>
      <c r="HMN349" s="24"/>
      <c r="HMO349" s="24"/>
      <c r="HMP349" s="24"/>
      <c r="HMQ349" s="24"/>
      <c r="HMR349" s="24"/>
      <c r="HMS349" s="24"/>
      <c r="HMT349" s="24"/>
      <c r="HMU349" s="24"/>
      <c r="HMV349" s="24"/>
      <c r="HMW349" s="24"/>
      <c r="HMX349" s="24"/>
      <c r="HMY349" s="24"/>
      <c r="HMZ349" s="24"/>
      <c r="HNA349" s="24"/>
      <c r="HNB349" s="24"/>
      <c r="HNC349" s="24"/>
      <c r="HND349" s="24"/>
      <c r="HNE349" s="24"/>
      <c r="HNF349" s="24"/>
      <c r="HNG349" s="24"/>
      <c r="HNH349" s="24"/>
      <c r="HNI349" s="24"/>
      <c r="HNJ349" s="24"/>
      <c r="HNK349" s="24"/>
      <c r="HNL349" s="24"/>
      <c r="HNM349" s="24"/>
      <c r="HNN349" s="24"/>
      <c r="HNO349" s="24"/>
      <c r="HNP349" s="24"/>
      <c r="HNQ349" s="24"/>
      <c r="HNR349" s="24"/>
      <c r="HNS349" s="24"/>
      <c r="HNT349" s="24"/>
      <c r="HNU349" s="24"/>
      <c r="HNV349" s="24"/>
      <c r="HNW349" s="24"/>
      <c r="HNX349" s="24"/>
      <c r="HNY349" s="24"/>
      <c r="HNZ349" s="24"/>
      <c r="HOA349" s="24"/>
      <c r="HOB349" s="24"/>
      <c r="HOC349" s="24"/>
      <c r="HOD349" s="24"/>
      <c r="HOE349" s="24"/>
      <c r="HOF349" s="24"/>
      <c r="HOG349" s="24"/>
      <c r="HOH349" s="24"/>
      <c r="HOI349" s="24"/>
      <c r="HOJ349" s="24"/>
      <c r="HOK349" s="24"/>
      <c r="HOL349" s="24"/>
      <c r="HOM349" s="24"/>
      <c r="HON349" s="24"/>
      <c r="HOO349" s="24"/>
      <c r="HOP349" s="24"/>
      <c r="HOQ349" s="24"/>
      <c r="HOR349" s="24"/>
      <c r="HOS349" s="24"/>
      <c r="HOT349" s="24"/>
      <c r="HOU349" s="24"/>
      <c r="HOV349" s="24"/>
      <c r="HOW349" s="24"/>
      <c r="HOX349" s="24"/>
      <c r="HOY349" s="24"/>
      <c r="HOZ349" s="24"/>
      <c r="HPA349" s="24"/>
      <c r="HPB349" s="24"/>
      <c r="HPC349" s="24"/>
      <c r="HPD349" s="24"/>
      <c r="HPE349" s="24"/>
      <c r="HPF349" s="24"/>
      <c r="HPG349" s="24"/>
      <c r="HPH349" s="24"/>
      <c r="HPI349" s="24"/>
      <c r="HPJ349" s="24"/>
      <c r="HPK349" s="24"/>
      <c r="HPL349" s="24"/>
      <c r="HPM349" s="24"/>
      <c r="HPN349" s="24"/>
      <c r="HPO349" s="24"/>
      <c r="HPP349" s="24"/>
      <c r="HPQ349" s="24"/>
      <c r="HPR349" s="24"/>
      <c r="HPS349" s="24"/>
      <c r="HPT349" s="24"/>
      <c r="HPU349" s="24"/>
      <c r="HPV349" s="24"/>
      <c r="HPW349" s="24"/>
      <c r="HPX349" s="24"/>
      <c r="HPY349" s="24"/>
      <c r="HPZ349" s="24"/>
      <c r="HQA349" s="24"/>
      <c r="HQB349" s="24"/>
      <c r="HQC349" s="24"/>
      <c r="HQD349" s="24"/>
      <c r="HQE349" s="24"/>
      <c r="HQF349" s="24"/>
      <c r="HQG349" s="24"/>
      <c r="HQH349" s="24"/>
      <c r="HQI349" s="24"/>
      <c r="HQJ349" s="24"/>
      <c r="HQK349" s="24"/>
      <c r="HQL349" s="24"/>
      <c r="HQM349" s="24"/>
      <c r="HQN349" s="24"/>
      <c r="HQO349" s="24"/>
      <c r="HQP349" s="24"/>
      <c r="HQQ349" s="24"/>
      <c r="HQR349" s="24"/>
      <c r="HQS349" s="24"/>
      <c r="HQT349" s="24"/>
      <c r="HQU349" s="24"/>
      <c r="HQV349" s="24"/>
      <c r="HQW349" s="24"/>
      <c r="HQX349" s="24"/>
      <c r="HQY349" s="24"/>
      <c r="HQZ349" s="24"/>
      <c r="HRA349" s="24"/>
      <c r="HRB349" s="24"/>
      <c r="HRC349" s="24"/>
      <c r="HRD349" s="24"/>
      <c r="HRE349" s="24"/>
      <c r="HRF349" s="24"/>
      <c r="HRG349" s="24"/>
      <c r="HRH349" s="24"/>
      <c r="HRI349" s="24"/>
      <c r="HRJ349" s="24"/>
      <c r="HRK349" s="24"/>
      <c r="HRL349" s="24"/>
      <c r="HRM349" s="24"/>
      <c r="HRN349" s="24"/>
      <c r="HRO349" s="24"/>
      <c r="HRP349" s="24"/>
      <c r="HRQ349" s="24"/>
      <c r="HRR349" s="24"/>
      <c r="HRS349" s="24"/>
      <c r="HRT349" s="24"/>
      <c r="HRU349" s="24"/>
      <c r="HRV349" s="24"/>
      <c r="HRW349" s="24"/>
      <c r="HRX349" s="24"/>
      <c r="HRY349" s="24"/>
      <c r="HRZ349" s="24"/>
      <c r="HSA349" s="24"/>
      <c r="HSB349" s="24"/>
      <c r="HSC349" s="24"/>
      <c r="HSD349" s="24"/>
      <c r="HSE349" s="24"/>
      <c r="HSF349" s="24"/>
      <c r="HSG349" s="24"/>
      <c r="HSH349" s="24"/>
      <c r="HSI349" s="24"/>
      <c r="HSJ349" s="24"/>
      <c r="HSK349" s="24"/>
      <c r="HSL349" s="24"/>
      <c r="HSM349" s="24"/>
      <c r="HSN349" s="24"/>
      <c r="HSO349" s="24"/>
      <c r="HSP349" s="24"/>
      <c r="HSQ349" s="24"/>
      <c r="HSR349" s="24"/>
      <c r="HSS349" s="24"/>
      <c r="HST349" s="24"/>
      <c r="HSU349" s="24"/>
      <c r="HSV349" s="24"/>
      <c r="HSW349" s="24"/>
      <c r="HSX349" s="24"/>
      <c r="HSY349" s="24"/>
      <c r="HSZ349" s="24"/>
      <c r="HTA349" s="24"/>
      <c r="HTB349" s="24"/>
      <c r="HTC349" s="24"/>
      <c r="HTD349" s="24"/>
      <c r="HTE349" s="24"/>
      <c r="HTF349" s="24"/>
      <c r="HTG349" s="24"/>
      <c r="HTH349" s="24"/>
      <c r="HTI349" s="24"/>
      <c r="HTJ349" s="24"/>
      <c r="HTK349" s="24"/>
      <c r="HTL349" s="24"/>
      <c r="HTM349" s="24"/>
      <c r="HTN349" s="24"/>
      <c r="HTO349" s="24"/>
      <c r="HTP349" s="24"/>
      <c r="HTQ349" s="24"/>
      <c r="HTR349" s="24"/>
      <c r="HTS349" s="24"/>
      <c r="HTT349" s="24"/>
      <c r="HTU349" s="24"/>
      <c r="HTV349" s="24"/>
      <c r="HTW349" s="24"/>
      <c r="HTX349" s="24"/>
      <c r="HTY349" s="24"/>
      <c r="HTZ349" s="24"/>
      <c r="HUA349" s="24"/>
      <c r="HUB349" s="24"/>
      <c r="HUC349" s="24"/>
      <c r="HUD349" s="24"/>
      <c r="HUE349" s="24"/>
      <c r="HUF349" s="24"/>
      <c r="HUG349" s="24"/>
      <c r="HUH349" s="24"/>
      <c r="HUI349" s="24"/>
      <c r="HUJ349" s="24"/>
      <c r="HUK349" s="24"/>
      <c r="HUL349" s="24"/>
      <c r="HUM349" s="24"/>
      <c r="HUN349" s="24"/>
      <c r="HUO349" s="24"/>
      <c r="HUP349" s="24"/>
      <c r="HUQ349" s="24"/>
      <c r="HUR349" s="24"/>
      <c r="HUS349" s="24"/>
      <c r="HUT349" s="24"/>
      <c r="HUU349" s="24"/>
      <c r="HUV349" s="24"/>
      <c r="HUW349" s="24"/>
      <c r="HUX349" s="24"/>
      <c r="HUY349" s="24"/>
      <c r="HUZ349" s="24"/>
      <c r="HVA349" s="24"/>
      <c r="HVB349" s="24"/>
      <c r="HVC349" s="24"/>
      <c r="HVD349" s="24"/>
      <c r="HVE349" s="24"/>
      <c r="HVF349" s="24"/>
      <c r="HVG349" s="24"/>
      <c r="HVH349" s="24"/>
      <c r="HVI349" s="24"/>
      <c r="HVJ349" s="24"/>
      <c r="HVK349" s="24"/>
      <c r="HVL349" s="24"/>
      <c r="HVM349" s="24"/>
      <c r="HVN349" s="24"/>
      <c r="HVO349" s="24"/>
      <c r="HVP349" s="24"/>
      <c r="HVQ349" s="24"/>
      <c r="HVR349" s="24"/>
      <c r="HVS349" s="24"/>
      <c r="HVT349" s="24"/>
      <c r="HVU349" s="24"/>
      <c r="HVV349" s="24"/>
      <c r="HVW349" s="24"/>
      <c r="HVX349" s="24"/>
      <c r="HVY349" s="24"/>
      <c r="HVZ349" s="24"/>
      <c r="HWA349" s="24"/>
      <c r="HWB349" s="24"/>
      <c r="HWC349" s="24"/>
      <c r="HWD349" s="24"/>
      <c r="HWE349" s="24"/>
      <c r="HWF349" s="24"/>
      <c r="HWG349" s="24"/>
      <c r="HWH349" s="24"/>
      <c r="HWI349" s="24"/>
      <c r="HWJ349" s="24"/>
      <c r="HWK349" s="24"/>
      <c r="HWL349" s="24"/>
      <c r="HWM349" s="24"/>
      <c r="HWN349" s="24"/>
      <c r="HWO349" s="24"/>
      <c r="HWP349" s="24"/>
      <c r="HWQ349" s="24"/>
      <c r="HWR349" s="24"/>
      <c r="HWS349" s="24"/>
      <c r="HWT349" s="24"/>
      <c r="HWU349" s="24"/>
      <c r="HWV349" s="24"/>
      <c r="HWW349" s="24"/>
      <c r="HWX349" s="24"/>
      <c r="HWY349" s="24"/>
      <c r="HWZ349" s="24"/>
      <c r="HXA349" s="24"/>
      <c r="HXB349" s="24"/>
      <c r="HXC349" s="24"/>
      <c r="HXD349" s="24"/>
      <c r="HXE349" s="24"/>
      <c r="HXF349" s="24"/>
      <c r="HXG349" s="24"/>
      <c r="HXH349" s="24"/>
      <c r="HXI349" s="24"/>
      <c r="HXJ349" s="24"/>
      <c r="HXK349" s="24"/>
      <c r="HXL349" s="24"/>
      <c r="HXM349" s="24"/>
      <c r="HXN349" s="24"/>
      <c r="HXO349" s="24"/>
      <c r="HXP349" s="24"/>
      <c r="HXQ349" s="24"/>
      <c r="HXR349" s="24"/>
      <c r="HXS349" s="24"/>
      <c r="HXT349" s="24"/>
      <c r="HXU349" s="24"/>
      <c r="HXV349" s="24"/>
      <c r="HXW349" s="24"/>
      <c r="HXX349" s="24"/>
      <c r="HXY349" s="24"/>
      <c r="HXZ349" s="24"/>
      <c r="HYA349" s="24"/>
      <c r="HYB349" s="24"/>
      <c r="HYC349" s="24"/>
      <c r="HYD349" s="24"/>
      <c r="HYE349" s="24"/>
      <c r="HYF349" s="24"/>
      <c r="HYG349" s="24"/>
      <c r="HYH349" s="24"/>
      <c r="HYI349" s="24"/>
      <c r="HYJ349" s="24"/>
      <c r="HYK349" s="24"/>
      <c r="HYL349" s="24"/>
      <c r="HYM349" s="24"/>
      <c r="HYN349" s="24"/>
      <c r="HYO349" s="24"/>
      <c r="HYP349" s="24"/>
      <c r="HYQ349" s="24"/>
      <c r="HYR349" s="24"/>
      <c r="HYS349" s="24"/>
      <c r="HYT349" s="24"/>
      <c r="HYU349" s="24"/>
      <c r="HYV349" s="24"/>
      <c r="HYW349" s="24"/>
      <c r="HYX349" s="24"/>
      <c r="HYY349" s="24"/>
      <c r="HYZ349" s="24"/>
      <c r="HZA349" s="24"/>
      <c r="HZB349" s="24"/>
      <c r="HZC349" s="24"/>
      <c r="HZD349" s="24"/>
      <c r="HZE349" s="24"/>
      <c r="HZF349" s="24"/>
      <c r="HZG349" s="24"/>
      <c r="HZH349" s="24"/>
      <c r="HZI349" s="24"/>
      <c r="HZJ349" s="24"/>
      <c r="HZK349" s="24"/>
      <c r="HZL349" s="24"/>
      <c r="HZM349" s="24"/>
      <c r="HZN349" s="24"/>
      <c r="HZO349" s="24"/>
      <c r="HZP349" s="24"/>
      <c r="HZQ349" s="24"/>
      <c r="HZR349" s="24"/>
      <c r="HZS349" s="24"/>
      <c r="HZT349" s="24"/>
      <c r="HZU349" s="24"/>
      <c r="HZV349" s="24"/>
      <c r="HZW349" s="24"/>
      <c r="HZX349" s="24"/>
      <c r="HZY349" s="24"/>
      <c r="HZZ349" s="24"/>
      <c r="IAA349" s="24"/>
      <c r="IAB349" s="24"/>
      <c r="IAC349" s="24"/>
      <c r="IAD349" s="24"/>
      <c r="IAE349" s="24"/>
      <c r="IAF349" s="24"/>
      <c r="IAG349" s="24"/>
      <c r="IAH349" s="24"/>
      <c r="IAI349" s="24"/>
      <c r="IAJ349" s="24"/>
      <c r="IAK349" s="24"/>
      <c r="IAL349" s="24"/>
      <c r="IAM349" s="24"/>
      <c r="IAN349" s="24"/>
      <c r="IAO349" s="24"/>
      <c r="IAP349" s="24"/>
      <c r="IAQ349" s="24"/>
      <c r="IAR349" s="24"/>
      <c r="IAS349" s="24"/>
      <c r="IAT349" s="24"/>
      <c r="IAU349" s="24"/>
      <c r="IAV349" s="24"/>
      <c r="IAW349" s="24"/>
      <c r="IAX349" s="24"/>
      <c r="IAY349" s="24"/>
      <c r="IAZ349" s="24"/>
      <c r="IBA349" s="24"/>
      <c r="IBB349" s="24"/>
      <c r="IBC349" s="24"/>
      <c r="IBD349" s="24"/>
      <c r="IBE349" s="24"/>
      <c r="IBF349" s="24"/>
      <c r="IBG349" s="24"/>
      <c r="IBH349" s="24"/>
      <c r="IBI349" s="24"/>
      <c r="IBJ349" s="24"/>
      <c r="IBK349" s="24"/>
      <c r="IBL349" s="24"/>
      <c r="IBM349" s="24"/>
      <c r="IBN349" s="24"/>
      <c r="IBO349" s="24"/>
      <c r="IBP349" s="24"/>
      <c r="IBQ349" s="24"/>
      <c r="IBR349" s="24"/>
      <c r="IBS349" s="24"/>
      <c r="IBT349" s="24"/>
      <c r="IBU349" s="24"/>
      <c r="IBV349" s="24"/>
      <c r="IBW349" s="24"/>
      <c r="IBX349" s="24"/>
      <c r="IBY349" s="24"/>
      <c r="IBZ349" s="24"/>
      <c r="ICA349" s="24"/>
      <c r="ICB349" s="24"/>
      <c r="ICC349" s="24"/>
      <c r="ICD349" s="24"/>
      <c r="ICE349" s="24"/>
      <c r="ICF349" s="24"/>
      <c r="ICG349" s="24"/>
      <c r="ICH349" s="24"/>
      <c r="ICI349" s="24"/>
      <c r="ICJ349" s="24"/>
      <c r="ICK349" s="24"/>
      <c r="ICL349" s="24"/>
      <c r="ICM349" s="24"/>
      <c r="ICN349" s="24"/>
      <c r="ICO349" s="24"/>
      <c r="ICP349" s="24"/>
      <c r="ICQ349" s="24"/>
      <c r="ICR349" s="24"/>
      <c r="ICS349" s="24"/>
      <c r="ICT349" s="24"/>
      <c r="ICU349" s="24"/>
      <c r="ICV349" s="24"/>
      <c r="ICW349" s="24"/>
      <c r="ICX349" s="24"/>
      <c r="ICY349" s="24"/>
      <c r="ICZ349" s="24"/>
      <c r="IDA349" s="24"/>
      <c r="IDB349" s="24"/>
      <c r="IDC349" s="24"/>
      <c r="IDD349" s="24"/>
      <c r="IDE349" s="24"/>
      <c r="IDF349" s="24"/>
      <c r="IDG349" s="24"/>
      <c r="IDH349" s="24"/>
      <c r="IDI349" s="24"/>
      <c r="IDJ349" s="24"/>
      <c r="IDK349" s="24"/>
      <c r="IDL349" s="24"/>
      <c r="IDM349" s="24"/>
      <c r="IDN349" s="24"/>
      <c r="IDO349" s="24"/>
      <c r="IDP349" s="24"/>
      <c r="IDQ349" s="24"/>
      <c r="IDR349" s="24"/>
      <c r="IDS349" s="24"/>
      <c r="IDT349" s="24"/>
      <c r="IDU349" s="24"/>
      <c r="IDV349" s="24"/>
      <c r="IDW349" s="24"/>
      <c r="IDX349" s="24"/>
      <c r="IDY349" s="24"/>
      <c r="IDZ349" s="24"/>
      <c r="IEA349" s="24"/>
      <c r="IEB349" s="24"/>
      <c r="IEC349" s="24"/>
      <c r="IED349" s="24"/>
      <c r="IEE349" s="24"/>
      <c r="IEF349" s="24"/>
      <c r="IEG349" s="24"/>
      <c r="IEH349" s="24"/>
      <c r="IEI349" s="24"/>
      <c r="IEJ349" s="24"/>
      <c r="IEK349" s="24"/>
      <c r="IEL349" s="24"/>
      <c r="IEM349" s="24"/>
      <c r="IEN349" s="24"/>
      <c r="IEO349" s="24"/>
      <c r="IEP349" s="24"/>
      <c r="IEQ349" s="24"/>
      <c r="IER349" s="24"/>
      <c r="IES349" s="24"/>
      <c r="IET349" s="24"/>
      <c r="IEU349" s="24"/>
      <c r="IEV349" s="24"/>
      <c r="IEW349" s="24"/>
      <c r="IEX349" s="24"/>
      <c r="IEY349" s="24"/>
      <c r="IEZ349" s="24"/>
      <c r="IFA349" s="24"/>
      <c r="IFB349" s="24"/>
      <c r="IFC349" s="24"/>
      <c r="IFD349" s="24"/>
      <c r="IFE349" s="24"/>
      <c r="IFF349" s="24"/>
      <c r="IFG349" s="24"/>
      <c r="IFH349" s="24"/>
      <c r="IFI349" s="24"/>
      <c r="IFJ349" s="24"/>
      <c r="IFK349" s="24"/>
      <c r="IFL349" s="24"/>
      <c r="IFM349" s="24"/>
      <c r="IFN349" s="24"/>
      <c r="IFO349" s="24"/>
      <c r="IFP349" s="24"/>
      <c r="IFQ349" s="24"/>
      <c r="IFR349" s="24"/>
      <c r="IFS349" s="24"/>
      <c r="IFT349" s="24"/>
      <c r="IFU349" s="24"/>
      <c r="IFV349" s="24"/>
      <c r="IFW349" s="24"/>
      <c r="IFX349" s="24"/>
      <c r="IFY349" s="24"/>
      <c r="IFZ349" s="24"/>
      <c r="IGA349" s="24"/>
      <c r="IGB349" s="24"/>
      <c r="IGC349" s="24"/>
      <c r="IGD349" s="24"/>
      <c r="IGE349" s="24"/>
      <c r="IGF349" s="24"/>
      <c r="IGG349" s="24"/>
      <c r="IGH349" s="24"/>
      <c r="IGI349" s="24"/>
      <c r="IGJ349" s="24"/>
      <c r="IGK349" s="24"/>
      <c r="IGL349" s="24"/>
      <c r="IGM349" s="24"/>
      <c r="IGN349" s="24"/>
      <c r="IGO349" s="24"/>
      <c r="IGP349" s="24"/>
      <c r="IGQ349" s="24"/>
      <c r="IGR349" s="24"/>
      <c r="IGS349" s="24"/>
      <c r="IGT349" s="24"/>
      <c r="IGU349" s="24"/>
      <c r="IGV349" s="24"/>
      <c r="IGW349" s="24"/>
      <c r="IGX349" s="24"/>
      <c r="IGY349" s="24"/>
      <c r="IGZ349" s="24"/>
      <c r="IHA349" s="24"/>
      <c r="IHB349" s="24"/>
      <c r="IHC349" s="24"/>
      <c r="IHD349" s="24"/>
      <c r="IHE349" s="24"/>
      <c r="IHF349" s="24"/>
      <c r="IHG349" s="24"/>
      <c r="IHH349" s="24"/>
      <c r="IHI349" s="24"/>
      <c r="IHJ349" s="24"/>
      <c r="IHK349" s="24"/>
      <c r="IHL349" s="24"/>
      <c r="IHM349" s="24"/>
      <c r="IHN349" s="24"/>
      <c r="IHO349" s="24"/>
      <c r="IHP349" s="24"/>
      <c r="IHQ349" s="24"/>
      <c r="IHR349" s="24"/>
      <c r="IHS349" s="24"/>
      <c r="IHT349" s="24"/>
      <c r="IHU349" s="24"/>
      <c r="IHV349" s="24"/>
      <c r="IHW349" s="24"/>
      <c r="IHX349" s="24"/>
      <c r="IHY349" s="24"/>
      <c r="IHZ349" s="24"/>
      <c r="IIA349" s="24"/>
      <c r="IIB349" s="24"/>
      <c r="IIC349" s="24"/>
      <c r="IID349" s="24"/>
      <c r="IIE349" s="24"/>
      <c r="IIF349" s="24"/>
      <c r="IIG349" s="24"/>
      <c r="IIH349" s="24"/>
      <c r="III349" s="24"/>
      <c r="IIJ349" s="24"/>
      <c r="IIK349" s="24"/>
      <c r="IIL349" s="24"/>
      <c r="IIM349" s="24"/>
      <c r="IIN349" s="24"/>
      <c r="IIO349" s="24"/>
      <c r="IIP349" s="24"/>
      <c r="IIQ349" s="24"/>
      <c r="IIR349" s="24"/>
      <c r="IIS349" s="24"/>
      <c r="IIT349" s="24"/>
      <c r="IIU349" s="24"/>
      <c r="IIV349" s="24"/>
      <c r="IIW349" s="24"/>
      <c r="IIX349" s="24"/>
      <c r="IIY349" s="24"/>
      <c r="IIZ349" s="24"/>
      <c r="IJA349" s="24"/>
      <c r="IJB349" s="24"/>
      <c r="IJC349" s="24"/>
      <c r="IJD349" s="24"/>
      <c r="IJE349" s="24"/>
      <c r="IJF349" s="24"/>
      <c r="IJG349" s="24"/>
      <c r="IJH349" s="24"/>
      <c r="IJI349" s="24"/>
      <c r="IJJ349" s="24"/>
      <c r="IJK349" s="24"/>
      <c r="IJL349" s="24"/>
      <c r="IJM349" s="24"/>
      <c r="IJN349" s="24"/>
      <c r="IJO349" s="24"/>
      <c r="IJP349" s="24"/>
      <c r="IJQ349" s="24"/>
      <c r="IJR349" s="24"/>
      <c r="IJS349" s="24"/>
      <c r="IJT349" s="24"/>
      <c r="IJU349" s="24"/>
      <c r="IJV349" s="24"/>
      <c r="IJW349" s="24"/>
      <c r="IJX349" s="24"/>
      <c r="IJY349" s="24"/>
      <c r="IJZ349" s="24"/>
      <c r="IKA349" s="24"/>
      <c r="IKB349" s="24"/>
      <c r="IKC349" s="24"/>
      <c r="IKD349" s="24"/>
      <c r="IKE349" s="24"/>
      <c r="IKF349" s="24"/>
      <c r="IKG349" s="24"/>
      <c r="IKH349" s="24"/>
      <c r="IKI349" s="24"/>
      <c r="IKJ349" s="24"/>
      <c r="IKK349" s="24"/>
      <c r="IKL349" s="24"/>
      <c r="IKM349" s="24"/>
      <c r="IKN349" s="24"/>
      <c r="IKO349" s="24"/>
      <c r="IKP349" s="24"/>
      <c r="IKQ349" s="24"/>
      <c r="IKR349" s="24"/>
      <c r="IKS349" s="24"/>
      <c r="IKT349" s="24"/>
      <c r="IKU349" s="24"/>
      <c r="IKV349" s="24"/>
      <c r="IKW349" s="24"/>
      <c r="IKX349" s="24"/>
      <c r="IKY349" s="24"/>
      <c r="IKZ349" s="24"/>
      <c r="ILA349" s="24"/>
      <c r="ILB349" s="24"/>
      <c r="ILC349" s="24"/>
      <c r="ILD349" s="24"/>
      <c r="ILE349" s="24"/>
      <c r="ILF349" s="24"/>
      <c r="ILG349" s="24"/>
      <c r="ILH349" s="24"/>
      <c r="ILI349" s="24"/>
      <c r="ILJ349" s="24"/>
      <c r="ILK349" s="24"/>
      <c r="ILL349" s="24"/>
      <c r="ILM349" s="24"/>
      <c r="ILN349" s="24"/>
      <c r="ILO349" s="24"/>
      <c r="ILP349" s="24"/>
      <c r="ILQ349" s="24"/>
      <c r="ILR349" s="24"/>
      <c r="ILS349" s="24"/>
      <c r="ILT349" s="24"/>
      <c r="ILU349" s="24"/>
      <c r="ILV349" s="24"/>
      <c r="ILW349" s="24"/>
      <c r="ILX349" s="24"/>
      <c r="ILY349" s="24"/>
      <c r="ILZ349" s="24"/>
      <c r="IMA349" s="24"/>
      <c r="IMB349" s="24"/>
      <c r="IMC349" s="24"/>
      <c r="IMD349" s="24"/>
      <c r="IME349" s="24"/>
      <c r="IMF349" s="24"/>
      <c r="IMG349" s="24"/>
      <c r="IMH349" s="24"/>
      <c r="IMI349" s="24"/>
      <c r="IMJ349" s="24"/>
      <c r="IMK349" s="24"/>
      <c r="IML349" s="24"/>
      <c r="IMM349" s="24"/>
      <c r="IMN349" s="24"/>
      <c r="IMO349" s="24"/>
      <c r="IMP349" s="24"/>
      <c r="IMQ349" s="24"/>
      <c r="IMR349" s="24"/>
      <c r="IMS349" s="24"/>
      <c r="IMT349" s="24"/>
      <c r="IMU349" s="24"/>
      <c r="IMV349" s="24"/>
      <c r="IMW349" s="24"/>
      <c r="IMX349" s="24"/>
      <c r="IMY349" s="24"/>
      <c r="IMZ349" s="24"/>
      <c r="INA349" s="24"/>
      <c r="INB349" s="24"/>
      <c r="INC349" s="24"/>
      <c r="IND349" s="24"/>
      <c r="INE349" s="24"/>
      <c r="INF349" s="24"/>
      <c r="ING349" s="24"/>
      <c r="INH349" s="24"/>
      <c r="INI349" s="24"/>
      <c r="INJ349" s="24"/>
      <c r="INK349" s="24"/>
      <c r="INL349" s="24"/>
      <c r="INM349" s="24"/>
      <c r="INN349" s="24"/>
      <c r="INO349" s="24"/>
      <c r="INP349" s="24"/>
      <c r="INQ349" s="24"/>
      <c r="INR349" s="24"/>
      <c r="INS349" s="24"/>
      <c r="INT349" s="24"/>
      <c r="INU349" s="24"/>
      <c r="INV349" s="24"/>
      <c r="INW349" s="24"/>
      <c r="INX349" s="24"/>
      <c r="INY349" s="24"/>
      <c r="INZ349" s="24"/>
      <c r="IOA349" s="24"/>
      <c r="IOB349" s="24"/>
      <c r="IOC349" s="24"/>
      <c r="IOD349" s="24"/>
      <c r="IOE349" s="24"/>
      <c r="IOF349" s="24"/>
      <c r="IOG349" s="24"/>
      <c r="IOH349" s="24"/>
      <c r="IOI349" s="24"/>
      <c r="IOJ349" s="24"/>
      <c r="IOK349" s="24"/>
      <c r="IOL349" s="24"/>
      <c r="IOM349" s="24"/>
      <c r="ION349" s="24"/>
      <c r="IOO349" s="24"/>
      <c r="IOP349" s="24"/>
      <c r="IOQ349" s="24"/>
      <c r="IOR349" s="24"/>
      <c r="IOS349" s="24"/>
      <c r="IOT349" s="24"/>
      <c r="IOU349" s="24"/>
      <c r="IOV349" s="24"/>
      <c r="IOW349" s="24"/>
      <c r="IOX349" s="24"/>
      <c r="IOY349" s="24"/>
      <c r="IOZ349" s="24"/>
      <c r="IPA349" s="24"/>
      <c r="IPB349" s="24"/>
      <c r="IPC349" s="24"/>
      <c r="IPD349" s="24"/>
      <c r="IPE349" s="24"/>
      <c r="IPF349" s="24"/>
      <c r="IPG349" s="24"/>
      <c r="IPH349" s="24"/>
      <c r="IPI349" s="24"/>
      <c r="IPJ349" s="24"/>
      <c r="IPK349" s="24"/>
      <c r="IPL349" s="24"/>
      <c r="IPM349" s="24"/>
      <c r="IPN349" s="24"/>
      <c r="IPO349" s="24"/>
      <c r="IPP349" s="24"/>
      <c r="IPQ349" s="24"/>
      <c r="IPR349" s="24"/>
      <c r="IPS349" s="24"/>
      <c r="IPT349" s="24"/>
      <c r="IPU349" s="24"/>
      <c r="IPV349" s="24"/>
      <c r="IPW349" s="24"/>
      <c r="IPX349" s="24"/>
      <c r="IPY349" s="24"/>
      <c r="IPZ349" s="24"/>
      <c r="IQA349" s="24"/>
      <c r="IQB349" s="24"/>
      <c r="IQC349" s="24"/>
      <c r="IQD349" s="24"/>
      <c r="IQE349" s="24"/>
      <c r="IQF349" s="24"/>
      <c r="IQG349" s="24"/>
      <c r="IQH349" s="24"/>
      <c r="IQI349" s="24"/>
      <c r="IQJ349" s="24"/>
      <c r="IQK349" s="24"/>
      <c r="IQL349" s="24"/>
      <c r="IQM349" s="24"/>
      <c r="IQN349" s="24"/>
      <c r="IQO349" s="24"/>
      <c r="IQP349" s="24"/>
      <c r="IQQ349" s="24"/>
      <c r="IQR349" s="24"/>
      <c r="IQS349" s="24"/>
      <c r="IQT349" s="24"/>
      <c r="IQU349" s="24"/>
      <c r="IQV349" s="24"/>
      <c r="IQW349" s="24"/>
      <c r="IQX349" s="24"/>
      <c r="IQY349" s="24"/>
      <c r="IQZ349" s="24"/>
      <c r="IRA349" s="24"/>
      <c r="IRB349" s="24"/>
      <c r="IRC349" s="24"/>
      <c r="IRD349" s="24"/>
      <c r="IRE349" s="24"/>
      <c r="IRF349" s="24"/>
      <c r="IRG349" s="24"/>
      <c r="IRH349" s="24"/>
      <c r="IRI349" s="24"/>
      <c r="IRJ349" s="24"/>
      <c r="IRK349" s="24"/>
      <c r="IRL349" s="24"/>
      <c r="IRM349" s="24"/>
      <c r="IRN349" s="24"/>
      <c r="IRO349" s="24"/>
      <c r="IRP349" s="24"/>
      <c r="IRQ349" s="24"/>
      <c r="IRR349" s="24"/>
      <c r="IRS349" s="24"/>
      <c r="IRT349" s="24"/>
      <c r="IRU349" s="24"/>
      <c r="IRV349" s="24"/>
      <c r="IRW349" s="24"/>
      <c r="IRX349" s="24"/>
      <c r="IRY349" s="24"/>
      <c r="IRZ349" s="24"/>
      <c r="ISA349" s="24"/>
      <c r="ISB349" s="24"/>
      <c r="ISC349" s="24"/>
      <c r="ISD349" s="24"/>
      <c r="ISE349" s="24"/>
      <c r="ISF349" s="24"/>
      <c r="ISG349" s="24"/>
      <c r="ISH349" s="24"/>
      <c r="ISI349" s="24"/>
      <c r="ISJ349" s="24"/>
      <c r="ISK349" s="24"/>
      <c r="ISL349" s="24"/>
      <c r="ISM349" s="24"/>
      <c r="ISN349" s="24"/>
      <c r="ISO349" s="24"/>
      <c r="ISP349" s="24"/>
      <c r="ISQ349" s="24"/>
      <c r="ISR349" s="24"/>
      <c r="ISS349" s="24"/>
      <c r="IST349" s="24"/>
      <c r="ISU349" s="24"/>
      <c r="ISV349" s="24"/>
      <c r="ISW349" s="24"/>
      <c r="ISX349" s="24"/>
      <c r="ISY349" s="24"/>
      <c r="ISZ349" s="24"/>
      <c r="ITA349" s="24"/>
      <c r="ITB349" s="24"/>
      <c r="ITC349" s="24"/>
      <c r="ITD349" s="24"/>
      <c r="ITE349" s="24"/>
      <c r="ITF349" s="24"/>
      <c r="ITG349" s="24"/>
      <c r="ITH349" s="24"/>
      <c r="ITI349" s="24"/>
      <c r="ITJ349" s="24"/>
      <c r="ITK349" s="24"/>
      <c r="ITL349" s="24"/>
      <c r="ITM349" s="24"/>
      <c r="ITN349" s="24"/>
      <c r="ITO349" s="24"/>
      <c r="ITP349" s="24"/>
      <c r="ITQ349" s="24"/>
      <c r="ITR349" s="24"/>
      <c r="ITS349" s="24"/>
      <c r="ITT349" s="24"/>
      <c r="ITU349" s="24"/>
      <c r="ITV349" s="24"/>
      <c r="ITW349" s="24"/>
      <c r="ITX349" s="24"/>
      <c r="ITY349" s="24"/>
      <c r="ITZ349" s="24"/>
      <c r="IUA349" s="24"/>
      <c r="IUB349" s="24"/>
      <c r="IUC349" s="24"/>
      <c r="IUD349" s="24"/>
      <c r="IUE349" s="24"/>
      <c r="IUF349" s="24"/>
      <c r="IUG349" s="24"/>
      <c r="IUH349" s="24"/>
      <c r="IUI349" s="24"/>
      <c r="IUJ349" s="24"/>
      <c r="IUK349" s="24"/>
      <c r="IUL349" s="24"/>
      <c r="IUM349" s="24"/>
      <c r="IUN349" s="24"/>
      <c r="IUO349" s="24"/>
      <c r="IUP349" s="24"/>
      <c r="IUQ349" s="24"/>
      <c r="IUR349" s="24"/>
      <c r="IUS349" s="24"/>
      <c r="IUT349" s="24"/>
      <c r="IUU349" s="24"/>
      <c r="IUV349" s="24"/>
      <c r="IUW349" s="24"/>
      <c r="IUX349" s="24"/>
      <c r="IUY349" s="24"/>
      <c r="IUZ349" s="24"/>
      <c r="IVA349" s="24"/>
      <c r="IVB349" s="24"/>
      <c r="IVC349" s="24"/>
      <c r="IVD349" s="24"/>
      <c r="IVE349" s="24"/>
      <c r="IVF349" s="24"/>
      <c r="IVG349" s="24"/>
      <c r="IVH349" s="24"/>
      <c r="IVI349" s="24"/>
      <c r="IVJ349" s="24"/>
      <c r="IVK349" s="24"/>
      <c r="IVL349" s="24"/>
      <c r="IVM349" s="24"/>
      <c r="IVN349" s="24"/>
      <c r="IVO349" s="24"/>
      <c r="IVP349" s="24"/>
      <c r="IVQ349" s="24"/>
      <c r="IVR349" s="24"/>
      <c r="IVS349" s="24"/>
      <c r="IVT349" s="24"/>
      <c r="IVU349" s="24"/>
      <c r="IVV349" s="24"/>
      <c r="IVW349" s="24"/>
      <c r="IVX349" s="24"/>
      <c r="IVY349" s="24"/>
      <c r="IVZ349" s="24"/>
      <c r="IWA349" s="24"/>
      <c r="IWB349" s="24"/>
      <c r="IWC349" s="24"/>
      <c r="IWD349" s="24"/>
      <c r="IWE349" s="24"/>
      <c r="IWF349" s="24"/>
      <c r="IWG349" s="24"/>
      <c r="IWH349" s="24"/>
      <c r="IWI349" s="24"/>
      <c r="IWJ349" s="24"/>
      <c r="IWK349" s="24"/>
      <c r="IWL349" s="24"/>
      <c r="IWM349" s="24"/>
      <c r="IWN349" s="24"/>
      <c r="IWO349" s="24"/>
      <c r="IWP349" s="24"/>
      <c r="IWQ349" s="24"/>
      <c r="IWR349" s="24"/>
      <c r="IWS349" s="24"/>
      <c r="IWT349" s="24"/>
      <c r="IWU349" s="24"/>
      <c r="IWV349" s="24"/>
      <c r="IWW349" s="24"/>
      <c r="IWX349" s="24"/>
      <c r="IWY349" s="24"/>
      <c r="IWZ349" s="24"/>
      <c r="IXA349" s="24"/>
      <c r="IXB349" s="24"/>
      <c r="IXC349" s="24"/>
      <c r="IXD349" s="24"/>
      <c r="IXE349" s="24"/>
      <c r="IXF349" s="24"/>
      <c r="IXG349" s="24"/>
      <c r="IXH349" s="24"/>
      <c r="IXI349" s="24"/>
      <c r="IXJ349" s="24"/>
      <c r="IXK349" s="24"/>
      <c r="IXL349" s="24"/>
      <c r="IXM349" s="24"/>
      <c r="IXN349" s="24"/>
      <c r="IXO349" s="24"/>
      <c r="IXP349" s="24"/>
      <c r="IXQ349" s="24"/>
      <c r="IXR349" s="24"/>
      <c r="IXS349" s="24"/>
      <c r="IXT349" s="24"/>
      <c r="IXU349" s="24"/>
      <c r="IXV349" s="24"/>
      <c r="IXW349" s="24"/>
      <c r="IXX349" s="24"/>
      <c r="IXY349" s="24"/>
      <c r="IXZ349" s="24"/>
      <c r="IYA349" s="24"/>
      <c r="IYB349" s="24"/>
      <c r="IYC349" s="24"/>
      <c r="IYD349" s="24"/>
      <c r="IYE349" s="24"/>
      <c r="IYF349" s="24"/>
      <c r="IYG349" s="24"/>
      <c r="IYH349" s="24"/>
      <c r="IYI349" s="24"/>
      <c r="IYJ349" s="24"/>
      <c r="IYK349" s="24"/>
      <c r="IYL349" s="24"/>
      <c r="IYM349" s="24"/>
      <c r="IYN349" s="24"/>
      <c r="IYO349" s="24"/>
      <c r="IYP349" s="24"/>
      <c r="IYQ349" s="24"/>
      <c r="IYR349" s="24"/>
      <c r="IYS349" s="24"/>
      <c r="IYT349" s="24"/>
      <c r="IYU349" s="24"/>
      <c r="IYV349" s="24"/>
      <c r="IYW349" s="24"/>
      <c r="IYX349" s="24"/>
      <c r="IYY349" s="24"/>
      <c r="IYZ349" s="24"/>
      <c r="IZA349" s="24"/>
      <c r="IZB349" s="24"/>
      <c r="IZC349" s="24"/>
      <c r="IZD349" s="24"/>
      <c r="IZE349" s="24"/>
      <c r="IZF349" s="24"/>
      <c r="IZG349" s="24"/>
      <c r="IZH349" s="24"/>
      <c r="IZI349" s="24"/>
      <c r="IZJ349" s="24"/>
      <c r="IZK349" s="24"/>
      <c r="IZL349" s="24"/>
      <c r="IZM349" s="24"/>
      <c r="IZN349" s="24"/>
      <c r="IZO349" s="24"/>
      <c r="IZP349" s="24"/>
      <c r="IZQ349" s="24"/>
      <c r="IZR349" s="24"/>
      <c r="IZS349" s="24"/>
      <c r="IZT349" s="24"/>
      <c r="IZU349" s="24"/>
      <c r="IZV349" s="24"/>
      <c r="IZW349" s="24"/>
      <c r="IZX349" s="24"/>
      <c r="IZY349" s="24"/>
      <c r="IZZ349" s="24"/>
      <c r="JAA349" s="24"/>
      <c r="JAB349" s="24"/>
      <c r="JAC349" s="24"/>
      <c r="JAD349" s="24"/>
      <c r="JAE349" s="24"/>
      <c r="JAF349" s="24"/>
      <c r="JAG349" s="24"/>
      <c r="JAH349" s="24"/>
      <c r="JAI349" s="24"/>
      <c r="JAJ349" s="24"/>
      <c r="JAK349" s="24"/>
      <c r="JAL349" s="24"/>
      <c r="JAM349" s="24"/>
      <c r="JAN349" s="24"/>
      <c r="JAO349" s="24"/>
      <c r="JAP349" s="24"/>
      <c r="JAQ349" s="24"/>
      <c r="JAR349" s="24"/>
      <c r="JAS349" s="24"/>
      <c r="JAT349" s="24"/>
      <c r="JAU349" s="24"/>
      <c r="JAV349" s="24"/>
      <c r="JAW349" s="24"/>
      <c r="JAX349" s="24"/>
      <c r="JAY349" s="24"/>
      <c r="JAZ349" s="24"/>
      <c r="JBA349" s="24"/>
      <c r="JBB349" s="24"/>
      <c r="JBC349" s="24"/>
      <c r="JBD349" s="24"/>
      <c r="JBE349" s="24"/>
      <c r="JBF349" s="24"/>
      <c r="JBG349" s="24"/>
      <c r="JBH349" s="24"/>
      <c r="JBI349" s="24"/>
      <c r="JBJ349" s="24"/>
      <c r="JBK349" s="24"/>
      <c r="JBL349" s="24"/>
      <c r="JBM349" s="24"/>
      <c r="JBN349" s="24"/>
      <c r="JBO349" s="24"/>
      <c r="JBP349" s="24"/>
      <c r="JBQ349" s="24"/>
      <c r="JBR349" s="24"/>
      <c r="JBS349" s="24"/>
      <c r="JBT349" s="24"/>
      <c r="JBU349" s="24"/>
      <c r="JBV349" s="24"/>
      <c r="JBW349" s="24"/>
      <c r="JBX349" s="24"/>
      <c r="JBY349" s="24"/>
      <c r="JBZ349" s="24"/>
      <c r="JCA349" s="24"/>
      <c r="JCB349" s="24"/>
      <c r="JCC349" s="24"/>
      <c r="JCD349" s="24"/>
      <c r="JCE349" s="24"/>
      <c r="JCF349" s="24"/>
      <c r="JCG349" s="24"/>
      <c r="JCH349" s="24"/>
      <c r="JCI349" s="24"/>
      <c r="JCJ349" s="24"/>
      <c r="JCK349" s="24"/>
      <c r="JCL349" s="24"/>
      <c r="JCM349" s="24"/>
      <c r="JCN349" s="24"/>
      <c r="JCO349" s="24"/>
      <c r="JCP349" s="24"/>
      <c r="JCQ349" s="24"/>
      <c r="JCR349" s="24"/>
      <c r="JCS349" s="24"/>
      <c r="JCT349" s="24"/>
      <c r="JCU349" s="24"/>
      <c r="JCV349" s="24"/>
      <c r="JCW349" s="24"/>
      <c r="JCX349" s="24"/>
      <c r="JCY349" s="24"/>
      <c r="JCZ349" s="24"/>
      <c r="JDA349" s="24"/>
      <c r="JDB349" s="24"/>
      <c r="JDC349" s="24"/>
      <c r="JDD349" s="24"/>
      <c r="JDE349" s="24"/>
      <c r="JDF349" s="24"/>
      <c r="JDG349" s="24"/>
      <c r="JDH349" s="24"/>
      <c r="JDI349" s="24"/>
      <c r="JDJ349" s="24"/>
      <c r="JDK349" s="24"/>
      <c r="JDL349" s="24"/>
      <c r="JDM349" s="24"/>
      <c r="JDN349" s="24"/>
      <c r="JDO349" s="24"/>
      <c r="JDP349" s="24"/>
      <c r="JDQ349" s="24"/>
      <c r="JDR349" s="24"/>
      <c r="JDS349" s="24"/>
      <c r="JDT349" s="24"/>
      <c r="JDU349" s="24"/>
      <c r="JDV349" s="24"/>
      <c r="JDW349" s="24"/>
      <c r="JDX349" s="24"/>
      <c r="JDY349" s="24"/>
      <c r="JDZ349" s="24"/>
      <c r="JEA349" s="24"/>
      <c r="JEB349" s="24"/>
      <c r="JEC349" s="24"/>
      <c r="JED349" s="24"/>
      <c r="JEE349" s="24"/>
      <c r="JEF349" s="24"/>
      <c r="JEG349" s="24"/>
      <c r="JEH349" s="24"/>
      <c r="JEI349" s="24"/>
      <c r="JEJ349" s="24"/>
      <c r="JEK349" s="24"/>
      <c r="JEL349" s="24"/>
      <c r="JEM349" s="24"/>
      <c r="JEN349" s="24"/>
      <c r="JEO349" s="24"/>
      <c r="JEP349" s="24"/>
      <c r="JEQ349" s="24"/>
      <c r="JER349" s="24"/>
      <c r="JES349" s="24"/>
      <c r="JET349" s="24"/>
      <c r="JEU349" s="24"/>
      <c r="JEV349" s="24"/>
      <c r="JEW349" s="24"/>
      <c r="JEX349" s="24"/>
      <c r="JEY349" s="24"/>
      <c r="JEZ349" s="24"/>
      <c r="JFA349" s="24"/>
      <c r="JFB349" s="24"/>
      <c r="JFC349" s="24"/>
      <c r="JFD349" s="24"/>
      <c r="JFE349" s="24"/>
      <c r="JFF349" s="24"/>
      <c r="JFG349" s="24"/>
      <c r="JFH349" s="24"/>
      <c r="JFI349" s="24"/>
      <c r="JFJ349" s="24"/>
      <c r="JFK349" s="24"/>
      <c r="JFL349" s="24"/>
      <c r="JFM349" s="24"/>
      <c r="JFN349" s="24"/>
      <c r="JFO349" s="24"/>
      <c r="JFP349" s="24"/>
      <c r="JFQ349" s="24"/>
      <c r="JFR349" s="24"/>
      <c r="JFS349" s="24"/>
      <c r="JFT349" s="24"/>
      <c r="JFU349" s="24"/>
      <c r="JFV349" s="24"/>
      <c r="JFW349" s="24"/>
      <c r="JFX349" s="24"/>
      <c r="JFY349" s="24"/>
      <c r="JFZ349" s="24"/>
      <c r="JGA349" s="24"/>
      <c r="JGB349" s="24"/>
      <c r="JGC349" s="24"/>
      <c r="JGD349" s="24"/>
      <c r="JGE349" s="24"/>
      <c r="JGF349" s="24"/>
      <c r="JGG349" s="24"/>
      <c r="JGH349" s="24"/>
      <c r="JGI349" s="24"/>
      <c r="JGJ349" s="24"/>
      <c r="JGK349" s="24"/>
      <c r="JGL349" s="24"/>
      <c r="JGM349" s="24"/>
      <c r="JGN349" s="24"/>
      <c r="JGO349" s="24"/>
      <c r="JGP349" s="24"/>
      <c r="JGQ349" s="24"/>
      <c r="JGR349" s="24"/>
      <c r="JGS349" s="24"/>
      <c r="JGT349" s="24"/>
      <c r="JGU349" s="24"/>
      <c r="JGV349" s="24"/>
      <c r="JGW349" s="24"/>
      <c r="JGX349" s="24"/>
      <c r="JGY349" s="24"/>
      <c r="JGZ349" s="24"/>
      <c r="JHA349" s="24"/>
      <c r="JHB349" s="24"/>
      <c r="JHC349" s="24"/>
      <c r="JHD349" s="24"/>
      <c r="JHE349" s="24"/>
      <c r="JHF349" s="24"/>
      <c r="JHG349" s="24"/>
      <c r="JHH349" s="24"/>
      <c r="JHI349" s="24"/>
      <c r="JHJ349" s="24"/>
      <c r="JHK349" s="24"/>
      <c r="JHL349" s="24"/>
      <c r="JHM349" s="24"/>
      <c r="JHN349" s="24"/>
      <c r="JHO349" s="24"/>
      <c r="JHP349" s="24"/>
      <c r="JHQ349" s="24"/>
      <c r="JHR349" s="24"/>
      <c r="JHS349" s="24"/>
      <c r="JHT349" s="24"/>
      <c r="JHU349" s="24"/>
      <c r="JHV349" s="24"/>
      <c r="JHW349" s="24"/>
      <c r="JHX349" s="24"/>
      <c r="JHY349" s="24"/>
      <c r="JHZ349" s="24"/>
      <c r="JIA349" s="24"/>
      <c r="JIB349" s="24"/>
      <c r="JIC349" s="24"/>
      <c r="JID349" s="24"/>
      <c r="JIE349" s="24"/>
      <c r="JIF349" s="24"/>
      <c r="JIG349" s="24"/>
      <c r="JIH349" s="24"/>
      <c r="JII349" s="24"/>
      <c r="JIJ349" s="24"/>
      <c r="JIK349" s="24"/>
      <c r="JIL349" s="24"/>
      <c r="JIM349" s="24"/>
      <c r="JIN349" s="24"/>
      <c r="JIO349" s="24"/>
      <c r="JIP349" s="24"/>
      <c r="JIQ349" s="24"/>
      <c r="JIR349" s="24"/>
      <c r="JIS349" s="24"/>
      <c r="JIT349" s="24"/>
      <c r="JIU349" s="24"/>
      <c r="JIV349" s="24"/>
      <c r="JIW349" s="24"/>
      <c r="JIX349" s="24"/>
      <c r="JIY349" s="24"/>
      <c r="JIZ349" s="24"/>
      <c r="JJA349" s="24"/>
      <c r="JJB349" s="24"/>
      <c r="JJC349" s="24"/>
      <c r="JJD349" s="24"/>
      <c r="JJE349" s="24"/>
      <c r="JJF349" s="24"/>
      <c r="JJG349" s="24"/>
      <c r="JJH349" s="24"/>
      <c r="JJI349" s="24"/>
      <c r="JJJ349" s="24"/>
      <c r="JJK349" s="24"/>
      <c r="JJL349" s="24"/>
      <c r="JJM349" s="24"/>
      <c r="JJN349" s="24"/>
      <c r="JJO349" s="24"/>
      <c r="JJP349" s="24"/>
      <c r="JJQ349" s="24"/>
      <c r="JJR349" s="24"/>
      <c r="JJS349" s="24"/>
      <c r="JJT349" s="24"/>
      <c r="JJU349" s="24"/>
      <c r="JJV349" s="24"/>
      <c r="JJW349" s="24"/>
      <c r="JJX349" s="24"/>
      <c r="JJY349" s="24"/>
      <c r="JJZ349" s="24"/>
      <c r="JKA349" s="24"/>
      <c r="JKB349" s="24"/>
      <c r="JKC349" s="24"/>
      <c r="JKD349" s="24"/>
      <c r="JKE349" s="24"/>
      <c r="JKF349" s="24"/>
      <c r="JKG349" s="24"/>
      <c r="JKH349" s="24"/>
      <c r="JKI349" s="24"/>
      <c r="JKJ349" s="24"/>
      <c r="JKK349" s="24"/>
      <c r="JKL349" s="24"/>
      <c r="JKM349" s="24"/>
      <c r="JKN349" s="24"/>
      <c r="JKO349" s="24"/>
      <c r="JKP349" s="24"/>
      <c r="JKQ349" s="24"/>
      <c r="JKR349" s="24"/>
      <c r="JKS349" s="24"/>
      <c r="JKT349" s="24"/>
      <c r="JKU349" s="24"/>
      <c r="JKV349" s="24"/>
      <c r="JKW349" s="24"/>
      <c r="JKX349" s="24"/>
      <c r="JKY349" s="24"/>
      <c r="JKZ349" s="24"/>
      <c r="JLA349" s="24"/>
      <c r="JLB349" s="24"/>
      <c r="JLC349" s="24"/>
      <c r="JLD349" s="24"/>
      <c r="JLE349" s="24"/>
      <c r="JLF349" s="24"/>
      <c r="JLG349" s="24"/>
      <c r="JLH349" s="24"/>
      <c r="JLI349" s="24"/>
      <c r="JLJ349" s="24"/>
      <c r="JLK349" s="24"/>
      <c r="JLL349" s="24"/>
      <c r="JLM349" s="24"/>
      <c r="JLN349" s="24"/>
      <c r="JLO349" s="24"/>
      <c r="JLP349" s="24"/>
      <c r="JLQ349" s="24"/>
      <c r="JLR349" s="24"/>
      <c r="JLS349" s="24"/>
      <c r="JLT349" s="24"/>
      <c r="JLU349" s="24"/>
      <c r="JLV349" s="24"/>
      <c r="JLW349" s="24"/>
      <c r="JLX349" s="24"/>
      <c r="JLY349" s="24"/>
      <c r="JLZ349" s="24"/>
      <c r="JMA349" s="24"/>
      <c r="JMB349" s="24"/>
      <c r="JMC349" s="24"/>
      <c r="JMD349" s="24"/>
      <c r="JME349" s="24"/>
      <c r="JMF349" s="24"/>
      <c r="JMG349" s="24"/>
      <c r="JMH349" s="24"/>
      <c r="JMI349" s="24"/>
      <c r="JMJ349" s="24"/>
      <c r="JMK349" s="24"/>
      <c r="JML349" s="24"/>
      <c r="JMM349" s="24"/>
      <c r="JMN349" s="24"/>
      <c r="JMO349" s="24"/>
      <c r="JMP349" s="24"/>
      <c r="JMQ349" s="24"/>
      <c r="JMR349" s="24"/>
      <c r="JMS349" s="24"/>
      <c r="JMT349" s="24"/>
      <c r="JMU349" s="24"/>
      <c r="JMV349" s="24"/>
      <c r="JMW349" s="24"/>
      <c r="JMX349" s="24"/>
      <c r="JMY349" s="24"/>
      <c r="JMZ349" s="24"/>
      <c r="JNA349" s="24"/>
      <c r="JNB349" s="24"/>
      <c r="JNC349" s="24"/>
      <c r="JND349" s="24"/>
      <c r="JNE349" s="24"/>
      <c r="JNF349" s="24"/>
      <c r="JNG349" s="24"/>
      <c r="JNH349" s="24"/>
      <c r="JNI349" s="24"/>
      <c r="JNJ349" s="24"/>
      <c r="JNK349" s="24"/>
      <c r="JNL349" s="24"/>
      <c r="JNM349" s="24"/>
      <c r="JNN349" s="24"/>
      <c r="JNO349" s="24"/>
      <c r="JNP349" s="24"/>
      <c r="JNQ349" s="24"/>
      <c r="JNR349" s="24"/>
      <c r="JNS349" s="24"/>
      <c r="JNT349" s="24"/>
      <c r="JNU349" s="24"/>
      <c r="JNV349" s="24"/>
      <c r="JNW349" s="24"/>
      <c r="JNX349" s="24"/>
      <c r="JNY349" s="24"/>
      <c r="JNZ349" s="24"/>
      <c r="JOA349" s="24"/>
      <c r="JOB349" s="24"/>
      <c r="JOC349" s="24"/>
      <c r="JOD349" s="24"/>
      <c r="JOE349" s="24"/>
      <c r="JOF349" s="24"/>
      <c r="JOG349" s="24"/>
      <c r="JOH349" s="24"/>
      <c r="JOI349" s="24"/>
      <c r="JOJ349" s="24"/>
      <c r="JOK349" s="24"/>
      <c r="JOL349" s="24"/>
      <c r="JOM349" s="24"/>
      <c r="JON349" s="24"/>
      <c r="JOO349" s="24"/>
      <c r="JOP349" s="24"/>
      <c r="JOQ349" s="24"/>
      <c r="JOR349" s="24"/>
      <c r="JOS349" s="24"/>
      <c r="JOT349" s="24"/>
      <c r="JOU349" s="24"/>
      <c r="JOV349" s="24"/>
      <c r="JOW349" s="24"/>
      <c r="JOX349" s="24"/>
      <c r="JOY349" s="24"/>
      <c r="JOZ349" s="24"/>
      <c r="JPA349" s="24"/>
      <c r="JPB349" s="24"/>
      <c r="JPC349" s="24"/>
      <c r="JPD349" s="24"/>
      <c r="JPE349" s="24"/>
      <c r="JPF349" s="24"/>
      <c r="JPG349" s="24"/>
      <c r="JPH349" s="24"/>
      <c r="JPI349" s="24"/>
      <c r="JPJ349" s="24"/>
      <c r="JPK349" s="24"/>
      <c r="JPL349" s="24"/>
      <c r="JPM349" s="24"/>
      <c r="JPN349" s="24"/>
      <c r="JPO349" s="24"/>
      <c r="JPP349" s="24"/>
      <c r="JPQ349" s="24"/>
      <c r="JPR349" s="24"/>
      <c r="JPS349" s="24"/>
      <c r="JPT349" s="24"/>
      <c r="JPU349" s="24"/>
      <c r="JPV349" s="24"/>
      <c r="JPW349" s="24"/>
      <c r="JPX349" s="24"/>
      <c r="JPY349" s="24"/>
      <c r="JPZ349" s="24"/>
      <c r="JQA349" s="24"/>
      <c r="JQB349" s="24"/>
      <c r="JQC349" s="24"/>
      <c r="JQD349" s="24"/>
      <c r="JQE349" s="24"/>
      <c r="JQF349" s="24"/>
      <c r="JQG349" s="24"/>
      <c r="JQH349" s="24"/>
      <c r="JQI349" s="24"/>
      <c r="JQJ349" s="24"/>
      <c r="JQK349" s="24"/>
      <c r="JQL349" s="24"/>
      <c r="JQM349" s="24"/>
      <c r="JQN349" s="24"/>
      <c r="JQO349" s="24"/>
      <c r="JQP349" s="24"/>
      <c r="JQQ349" s="24"/>
      <c r="JQR349" s="24"/>
      <c r="JQS349" s="24"/>
      <c r="JQT349" s="24"/>
      <c r="JQU349" s="24"/>
      <c r="JQV349" s="24"/>
      <c r="JQW349" s="24"/>
      <c r="JQX349" s="24"/>
      <c r="JQY349" s="24"/>
      <c r="JQZ349" s="24"/>
      <c r="JRA349" s="24"/>
      <c r="JRB349" s="24"/>
      <c r="JRC349" s="24"/>
      <c r="JRD349" s="24"/>
      <c r="JRE349" s="24"/>
      <c r="JRF349" s="24"/>
      <c r="JRG349" s="24"/>
      <c r="JRH349" s="24"/>
      <c r="JRI349" s="24"/>
      <c r="JRJ349" s="24"/>
      <c r="JRK349" s="24"/>
      <c r="JRL349" s="24"/>
      <c r="JRM349" s="24"/>
      <c r="JRN349" s="24"/>
      <c r="JRO349" s="24"/>
      <c r="JRP349" s="24"/>
      <c r="JRQ349" s="24"/>
      <c r="JRR349" s="24"/>
      <c r="JRS349" s="24"/>
      <c r="JRT349" s="24"/>
      <c r="JRU349" s="24"/>
      <c r="JRV349" s="24"/>
      <c r="JRW349" s="24"/>
      <c r="JRX349" s="24"/>
      <c r="JRY349" s="24"/>
      <c r="JRZ349" s="24"/>
      <c r="JSA349" s="24"/>
      <c r="JSB349" s="24"/>
      <c r="JSC349" s="24"/>
      <c r="JSD349" s="24"/>
      <c r="JSE349" s="24"/>
      <c r="JSF349" s="24"/>
      <c r="JSG349" s="24"/>
      <c r="JSH349" s="24"/>
      <c r="JSI349" s="24"/>
      <c r="JSJ349" s="24"/>
      <c r="JSK349" s="24"/>
      <c r="JSL349" s="24"/>
      <c r="JSM349" s="24"/>
      <c r="JSN349" s="24"/>
      <c r="JSO349" s="24"/>
      <c r="JSP349" s="24"/>
      <c r="JSQ349" s="24"/>
      <c r="JSR349" s="24"/>
      <c r="JSS349" s="24"/>
      <c r="JST349" s="24"/>
      <c r="JSU349" s="24"/>
      <c r="JSV349" s="24"/>
      <c r="JSW349" s="24"/>
      <c r="JSX349" s="24"/>
      <c r="JSY349" s="24"/>
      <c r="JSZ349" s="24"/>
      <c r="JTA349" s="24"/>
      <c r="JTB349" s="24"/>
      <c r="JTC349" s="24"/>
      <c r="JTD349" s="24"/>
      <c r="JTE349" s="24"/>
      <c r="JTF349" s="24"/>
      <c r="JTG349" s="24"/>
      <c r="JTH349" s="24"/>
      <c r="JTI349" s="24"/>
      <c r="JTJ349" s="24"/>
      <c r="JTK349" s="24"/>
      <c r="JTL349" s="24"/>
      <c r="JTM349" s="24"/>
      <c r="JTN349" s="24"/>
      <c r="JTO349" s="24"/>
      <c r="JTP349" s="24"/>
      <c r="JTQ349" s="24"/>
      <c r="JTR349" s="24"/>
      <c r="JTS349" s="24"/>
      <c r="JTT349" s="24"/>
      <c r="JTU349" s="24"/>
      <c r="JTV349" s="24"/>
      <c r="JTW349" s="24"/>
      <c r="JTX349" s="24"/>
      <c r="JTY349" s="24"/>
      <c r="JTZ349" s="24"/>
      <c r="JUA349" s="24"/>
      <c r="JUB349" s="24"/>
      <c r="JUC349" s="24"/>
      <c r="JUD349" s="24"/>
      <c r="JUE349" s="24"/>
      <c r="JUF349" s="24"/>
      <c r="JUG349" s="24"/>
      <c r="JUH349" s="24"/>
      <c r="JUI349" s="24"/>
      <c r="JUJ349" s="24"/>
      <c r="JUK349" s="24"/>
      <c r="JUL349" s="24"/>
      <c r="JUM349" s="24"/>
      <c r="JUN349" s="24"/>
      <c r="JUO349" s="24"/>
      <c r="JUP349" s="24"/>
      <c r="JUQ349" s="24"/>
      <c r="JUR349" s="24"/>
      <c r="JUS349" s="24"/>
      <c r="JUT349" s="24"/>
      <c r="JUU349" s="24"/>
      <c r="JUV349" s="24"/>
      <c r="JUW349" s="24"/>
      <c r="JUX349" s="24"/>
      <c r="JUY349" s="24"/>
      <c r="JUZ349" s="24"/>
      <c r="JVA349" s="24"/>
      <c r="JVB349" s="24"/>
      <c r="JVC349" s="24"/>
      <c r="JVD349" s="24"/>
      <c r="JVE349" s="24"/>
      <c r="JVF349" s="24"/>
      <c r="JVG349" s="24"/>
      <c r="JVH349" s="24"/>
      <c r="JVI349" s="24"/>
      <c r="JVJ349" s="24"/>
      <c r="JVK349" s="24"/>
      <c r="JVL349" s="24"/>
      <c r="JVM349" s="24"/>
      <c r="JVN349" s="24"/>
      <c r="JVO349" s="24"/>
      <c r="JVP349" s="24"/>
      <c r="JVQ349" s="24"/>
      <c r="JVR349" s="24"/>
      <c r="JVS349" s="24"/>
      <c r="JVT349" s="24"/>
      <c r="JVU349" s="24"/>
      <c r="JVV349" s="24"/>
      <c r="JVW349" s="24"/>
      <c r="JVX349" s="24"/>
      <c r="JVY349" s="24"/>
      <c r="JVZ349" s="24"/>
      <c r="JWA349" s="24"/>
      <c r="JWB349" s="24"/>
      <c r="JWC349" s="24"/>
      <c r="JWD349" s="24"/>
      <c r="JWE349" s="24"/>
      <c r="JWF349" s="24"/>
      <c r="JWG349" s="24"/>
      <c r="JWH349" s="24"/>
      <c r="JWI349" s="24"/>
      <c r="JWJ349" s="24"/>
      <c r="JWK349" s="24"/>
      <c r="JWL349" s="24"/>
      <c r="JWM349" s="24"/>
      <c r="JWN349" s="24"/>
      <c r="JWO349" s="24"/>
      <c r="JWP349" s="24"/>
      <c r="JWQ349" s="24"/>
      <c r="JWR349" s="24"/>
      <c r="JWS349" s="24"/>
      <c r="JWT349" s="24"/>
      <c r="JWU349" s="24"/>
      <c r="JWV349" s="24"/>
      <c r="JWW349" s="24"/>
      <c r="JWX349" s="24"/>
      <c r="JWY349" s="24"/>
      <c r="JWZ349" s="24"/>
      <c r="JXA349" s="24"/>
      <c r="JXB349" s="24"/>
      <c r="JXC349" s="24"/>
      <c r="JXD349" s="24"/>
      <c r="JXE349" s="24"/>
      <c r="JXF349" s="24"/>
      <c r="JXG349" s="24"/>
      <c r="JXH349" s="24"/>
      <c r="JXI349" s="24"/>
      <c r="JXJ349" s="24"/>
      <c r="JXK349" s="24"/>
      <c r="JXL349" s="24"/>
      <c r="JXM349" s="24"/>
      <c r="JXN349" s="24"/>
      <c r="JXO349" s="24"/>
      <c r="JXP349" s="24"/>
      <c r="JXQ349" s="24"/>
      <c r="JXR349" s="24"/>
      <c r="JXS349" s="24"/>
      <c r="JXT349" s="24"/>
      <c r="JXU349" s="24"/>
      <c r="JXV349" s="24"/>
      <c r="JXW349" s="24"/>
      <c r="JXX349" s="24"/>
      <c r="JXY349" s="24"/>
      <c r="JXZ349" s="24"/>
      <c r="JYA349" s="24"/>
      <c r="JYB349" s="24"/>
      <c r="JYC349" s="24"/>
      <c r="JYD349" s="24"/>
      <c r="JYE349" s="24"/>
      <c r="JYF349" s="24"/>
      <c r="JYG349" s="24"/>
      <c r="JYH349" s="24"/>
      <c r="JYI349" s="24"/>
      <c r="JYJ349" s="24"/>
      <c r="JYK349" s="24"/>
      <c r="JYL349" s="24"/>
      <c r="JYM349" s="24"/>
      <c r="JYN349" s="24"/>
      <c r="JYO349" s="24"/>
      <c r="JYP349" s="24"/>
      <c r="JYQ349" s="24"/>
      <c r="JYR349" s="24"/>
      <c r="JYS349" s="24"/>
      <c r="JYT349" s="24"/>
      <c r="JYU349" s="24"/>
      <c r="JYV349" s="24"/>
      <c r="JYW349" s="24"/>
      <c r="JYX349" s="24"/>
      <c r="JYY349" s="24"/>
      <c r="JYZ349" s="24"/>
      <c r="JZA349" s="24"/>
      <c r="JZB349" s="24"/>
      <c r="JZC349" s="24"/>
      <c r="JZD349" s="24"/>
      <c r="JZE349" s="24"/>
      <c r="JZF349" s="24"/>
      <c r="JZG349" s="24"/>
      <c r="JZH349" s="24"/>
      <c r="JZI349" s="24"/>
      <c r="JZJ349" s="24"/>
      <c r="JZK349" s="24"/>
      <c r="JZL349" s="24"/>
      <c r="JZM349" s="24"/>
      <c r="JZN349" s="24"/>
      <c r="JZO349" s="24"/>
      <c r="JZP349" s="24"/>
      <c r="JZQ349" s="24"/>
      <c r="JZR349" s="24"/>
      <c r="JZS349" s="24"/>
      <c r="JZT349" s="24"/>
      <c r="JZU349" s="24"/>
      <c r="JZV349" s="24"/>
      <c r="JZW349" s="24"/>
      <c r="JZX349" s="24"/>
      <c r="JZY349" s="24"/>
      <c r="JZZ349" s="24"/>
      <c r="KAA349" s="24"/>
      <c r="KAB349" s="24"/>
      <c r="KAC349" s="24"/>
      <c r="KAD349" s="24"/>
      <c r="KAE349" s="24"/>
      <c r="KAF349" s="24"/>
      <c r="KAG349" s="24"/>
      <c r="KAH349" s="24"/>
      <c r="KAI349" s="24"/>
      <c r="KAJ349" s="24"/>
      <c r="KAK349" s="24"/>
      <c r="KAL349" s="24"/>
      <c r="KAM349" s="24"/>
      <c r="KAN349" s="24"/>
      <c r="KAO349" s="24"/>
      <c r="KAP349" s="24"/>
      <c r="KAQ349" s="24"/>
      <c r="KAR349" s="24"/>
      <c r="KAS349" s="24"/>
      <c r="KAT349" s="24"/>
      <c r="KAU349" s="24"/>
      <c r="KAV349" s="24"/>
      <c r="KAW349" s="24"/>
      <c r="KAX349" s="24"/>
      <c r="KAY349" s="24"/>
      <c r="KAZ349" s="24"/>
      <c r="KBA349" s="24"/>
      <c r="KBB349" s="24"/>
      <c r="KBC349" s="24"/>
      <c r="KBD349" s="24"/>
      <c r="KBE349" s="24"/>
      <c r="KBF349" s="24"/>
      <c r="KBG349" s="24"/>
      <c r="KBH349" s="24"/>
      <c r="KBI349" s="24"/>
      <c r="KBJ349" s="24"/>
      <c r="KBK349" s="24"/>
      <c r="KBL349" s="24"/>
      <c r="KBM349" s="24"/>
      <c r="KBN349" s="24"/>
      <c r="KBO349" s="24"/>
      <c r="KBP349" s="24"/>
      <c r="KBQ349" s="24"/>
      <c r="KBR349" s="24"/>
      <c r="KBS349" s="24"/>
      <c r="KBT349" s="24"/>
      <c r="KBU349" s="24"/>
      <c r="KBV349" s="24"/>
      <c r="KBW349" s="24"/>
      <c r="KBX349" s="24"/>
      <c r="KBY349" s="24"/>
      <c r="KBZ349" s="24"/>
      <c r="KCA349" s="24"/>
      <c r="KCB349" s="24"/>
      <c r="KCC349" s="24"/>
      <c r="KCD349" s="24"/>
      <c r="KCE349" s="24"/>
      <c r="KCF349" s="24"/>
      <c r="KCG349" s="24"/>
      <c r="KCH349" s="24"/>
      <c r="KCI349" s="24"/>
      <c r="KCJ349" s="24"/>
      <c r="KCK349" s="24"/>
      <c r="KCL349" s="24"/>
      <c r="KCM349" s="24"/>
      <c r="KCN349" s="24"/>
      <c r="KCO349" s="24"/>
      <c r="KCP349" s="24"/>
      <c r="KCQ349" s="24"/>
      <c r="KCR349" s="24"/>
      <c r="KCS349" s="24"/>
      <c r="KCT349" s="24"/>
      <c r="KCU349" s="24"/>
      <c r="KCV349" s="24"/>
      <c r="KCW349" s="24"/>
      <c r="KCX349" s="24"/>
      <c r="KCY349" s="24"/>
      <c r="KCZ349" s="24"/>
      <c r="KDA349" s="24"/>
      <c r="KDB349" s="24"/>
      <c r="KDC349" s="24"/>
      <c r="KDD349" s="24"/>
      <c r="KDE349" s="24"/>
      <c r="KDF349" s="24"/>
      <c r="KDG349" s="24"/>
      <c r="KDH349" s="24"/>
      <c r="KDI349" s="24"/>
      <c r="KDJ349" s="24"/>
      <c r="KDK349" s="24"/>
      <c r="KDL349" s="24"/>
      <c r="KDM349" s="24"/>
      <c r="KDN349" s="24"/>
      <c r="KDO349" s="24"/>
      <c r="KDP349" s="24"/>
      <c r="KDQ349" s="24"/>
      <c r="KDR349" s="24"/>
      <c r="KDS349" s="24"/>
      <c r="KDT349" s="24"/>
      <c r="KDU349" s="24"/>
      <c r="KDV349" s="24"/>
      <c r="KDW349" s="24"/>
      <c r="KDX349" s="24"/>
      <c r="KDY349" s="24"/>
      <c r="KDZ349" s="24"/>
      <c r="KEA349" s="24"/>
      <c r="KEB349" s="24"/>
      <c r="KEC349" s="24"/>
      <c r="KED349" s="24"/>
      <c r="KEE349" s="24"/>
      <c r="KEF349" s="24"/>
      <c r="KEG349" s="24"/>
      <c r="KEH349" s="24"/>
      <c r="KEI349" s="24"/>
      <c r="KEJ349" s="24"/>
      <c r="KEK349" s="24"/>
      <c r="KEL349" s="24"/>
      <c r="KEM349" s="24"/>
      <c r="KEN349" s="24"/>
      <c r="KEO349" s="24"/>
      <c r="KEP349" s="24"/>
      <c r="KEQ349" s="24"/>
      <c r="KER349" s="24"/>
      <c r="KES349" s="24"/>
      <c r="KET349" s="24"/>
      <c r="KEU349" s="24"/>
      <c r="KEV349" s="24"/>
      <c r="KEW349" s="24"/>
      <c r="KEX349" s="24"/>
      <c r="KEY349" s="24"/>
      <c r="KEZ349" s="24"/>
      <c r="KFA349" s="24"/>
      <c r="KFB349" s="24"/>
      <c r="KFC349" s="24"/>
      <c r="KFD349" s="24"/>
      <c r="KFE349" s="24"/>
      <c r="KFF349" s="24"/>
      <c r="KFG349" s="24"/>
      <c r="KFH349" s="24"/>
      <c r="KFI349" s="24"/>
      <c r="KFJ349" s="24"/>
      <c r="KFK349" s="24"/>
      <c r="KFL349" s="24"/>
      <c r="KFM349" s="24"/>
      <c r="KFN349" s="24"/>
      <c r="KFO349" s="24"/>
      <c r="KFP349" s="24"/>
      <c r="KFQ349" s="24"/>
      <c r="KFR349" s="24"/>
      <c r="KFS349" s="24"/>
      <c r="KFT349" s="24"/>
      <c r="KFU349" s="24"/>
      <c r="KFV349" s="24"/>
      <c r="KFW349" s="24"/>
      <c r="KFX349" s="24"/>
      <c r="KFY349" s="24"/>
      <c r="KFZ349" s="24"/>
      <c r="KGA349" s="24"/>
      <c r="KGB349" s="24"/>
      <c r="KGC349" s="24"/>
      <c r="KGD349" s="24"/>
      <c r="KGE349" s="24"/>
      <c r="KGF349" s="24"/>
      <c r="KGG349" s="24"/>
      <c r="KGH349" s="24"/>
      <c r="KGI349" s="24"/>
      <c r="KGJ349" s="24"/>
      <c r="KGK349" s="24"/>
      <c r="KGL349" s="24"/>
      <c r="KGM349" s="24"/>
      <c r="KGN349" s="24"/>
      <c r="KGO349" s="24"/>
      <c r="KGP349" s="24"/>
      <c r="KGQ349" s="24"/>
      <c r="KGR349" s="24"/>
      <c r="KGS349" s="24"/>
      <c r="KGT349" s="24"/>
      <c r="KGU349" s="24"/>
      <c r="KGV349" s="24"/>
      <c r="KGW349" s="24"/>
      <c r="KGX349" s="24"/>
      <c r="KGY349" s="24"/>
      <c r="KGZ349" s="24"/>
      <c r="KHA349" s="24"/>
      <c r="KHB349" s="24"/>
      <c r="KHC349" s="24"/>
      <c r="KHD349" s="24"/>
      <c r="KHE349" s="24"/>
      <c r="KHF349" s="24"/>
      <c r="KHG349" s="24"/>
      <c r="KHH349" s="24"/>
      <c r="KHI349" s="24"/>
      <c r="KHJ349" s="24"/>
      <c r="KHK349" s="24"/>
      <c r="KHL349" s="24"/>
      <c r="KHM349" s="24"/>
      <c r="KHN349" s="24"/>
      <c r="KHO349" s="24"/>
      <c r="KHP349" s="24"/>
      <c r="KHQ349" s="24"/>
      <c r="KHR349" s="24"/>
      <c r="KHS349" s="24"/>
      <c r="KHT349" s="24"/>
      <c r="KHU349" s="24"/>
      <c r="KHV349" s="24"/>
      <c r="KHW349" s="24"/>
      <c r="KHX349" s="24"/>
      <c r="KHY349" s="24"/>
      <c r="KHZ349" s="24"/>
      <c r="KIA349" s="24"/>
      <c r="KIB349" s="24"/>
      <c r="KIC349" s="24"/>
      <c r="KID349" s="24"/>
      <c r="KIE349" s="24"/>
      <c r="KIF349" s="24"/>
      <c r="KIG349" s="24"/>
      <c r="KIH349" s="24"/>
      <c r="KII349" s="24"/>
      <c r="KIJ349" s="24"/>
      <c r="KIK349" s="24"/>
      <c r="KIL349" s="24"/>
      <c r="KIM349" s="24"/>
      <c r="KIN349" s="24"/>
      <c r="KIO349" s="24"/>
      <c r="KIP349" s="24"/>
      <c r="KIQ349" s="24"/>
      <c r="KIR349" s="24"/>
      <c r="KIS349" s="24"/>
      <c r="KIT349" s="24"/>
      <c r="KIU349" s="24"/>
      <c r="KIV349" s="24"/>
      <c r="KIW349" s="24"/>
      <c r="KIX349" s="24"/>
      <c r="KIY349" s="24"/>
      <c r="KIZ349" s="24"/>
      <c r="KJA349" s="24"/>
      <c r="KJB349" s="24"/>
      <c r="KJC349" s="24"/>
      <c r="KJD349" s="24"/>
      <c r="KJE349" s="24"/>
      <c r="KJF349" s="24"/>
      <c r="KJG349" s="24"/>
      <c r="KJH349" s="24"/>
      <c r="KJI349" s="24"/>
      <c r="KJJ349" s="24"/>
      <c r="KJK349" s="24"/>
      <c r="KJL349" s="24"/>
      <c r="KJM349" s="24"/>
      <c r="KJN349" s="24"/>
      <c r="KJO349" s="24"/>
      <c r="KJP349" s="24"/>
      <c r="KJQ349" s="24"/>
      <c r="KJR349" s="24"/>
      <c r="KJS349" s="24"/>
      <c r="KJT349" s="24"/>
      <c r="KJU349" s="24"/>
      <c r="KJV349" s="24"/>
      <c r="KJW349" s="24"/>
      <c r="KJX349" s="24"/>
      <c r="KJY349" s="24"/>
      <c r="KJZ349" s="24"/>
      <c r="KKA349" s="24"/>
      <c r="KKB349" s="24"/>
      <c r="KKC349" s="24"/>
      <c r="KKD349" s="24"/>
      <c r="KKE349" s="24"/>
      <c r="KKF349" s="24"/>
      <c r="KKG349" s="24"/>
      <c r="KKH349" s="24"/>
      <c r="KKI349" s="24"/>
      <c r="KKJ349" s="24"/>
      <c r="KKK349" s="24"/>
      <c r="KKL349" s="24"/>
      <c r="KKM349" s="24"/>
      <c r="KKN349" s="24"/>
      <c r="KKO349" s="24"/>
      <c r="KKP349" s="24"/>
      <c r="KKQ349" s="24"/>
      <c r="KKR349" s="24"/>
      <c r="KKS349" s="24"/>
      <c r="KKT349" s="24"/>
      <c r="KKU349" s="24"/>
      <c r="KKV349" s="24"/>
      <c r="KKW349" s="24"/>
      <c r="KKX349" s="24"/>
      <c r="KKY349" s="24"/>
      <c r="KKZ349" s="24"/>
      <c r="KLA349" s="24"/>
      <c r="KLB349" s="24"/>
      <c r="KLC349" s="24"/>
      <c r="KLD349" s="24"/>
      <c r="KLE349" s="24"/>
      <c r="KLF349" s="24"/>
      <c r="KLG349" s="24"/>
      <c r="KLH349" s="24"/>
      <c r="KLI349" s="24"/>
      <c r="KLJ349" s="24"/>
      <c r="KLK349" s="24"/>
      <c r="KLL349" s="24"/>
      <c r="KLM349" s="24"/>
      <c r="KLN349" s="24"/>
      <c r="KLO349" s="24"/>
      <c r="KLP349" s="24"/>
      <c r="KLQ349" s="24"/>
      <c r="KLR349" s="24"/>
      <c r="KLS349" s="24"/>
      <c r="KLT349" s="24"/>
      <c r="KLU349" s="24"/>
      <c r="KLV349" s="24"/>
      <c r="KLW349" s="24"/>
      <c r="KLX349" s="24"/>
      <c r="KLY349" s="24"/>
      <c r="KLZ349" s="24"/>
      <c r="KMA349" s="24"/>
      <c r="KMB349" s="24"/>
      <c r="KMC349" s="24"/>
      <c r="KMD349" s="24"/>
      <c r="KME349" s="24"/>
      <c r="KMF349" s="24"/>
      <c r="KMG349" s="24"/>
      <c r="KMH349" s="24"/>
      <c r="KMI349" s="24"/>
      <c r="KMJ349" s="24"/>
      <c r="KMK349" s="24"/>
      <c r="KML349" s="24"/>
      <c r="KMM349" s="24"/>
      <c r="KMN349" s="24"/>
      <c r="KMO349" s="24"/>
      <c r="KMP349" s="24"/>
      <c r="KMQ349" s="24"/>
      <c r="KMR349" s="24"/>
      <c r="KMS349" s="24"/>
      <c r="KMT349" s="24"/>
      <c r="KMU349" s="24"/>
      <c r="KMV349" s="24"/>
      <c r="KMW349" s="24"/>
      <c r="KMX349" s="24"/>
      <c r="KMY349" s="24"/>
      <c r="KMZ349" s="24"/>
      <c r="KNA349" s="24"/>
      <c r="KNB349" s="24"/>
      <c r="KNC349" s="24"/>
      <c r="KND349" s="24"/>
      <c r="KNE349" s="24"/>
      <c r="KNF349" s="24"/>
      <c r="KNG349" s="24"/>
      <c r="KNH349" s="24"/>
      <c r="KNI349" s="24"/>
      <c r="KNJ349" s="24"/>
      <c r="KNK349" s="24"/>
      <c r="KNL349" s="24"/>
      <c r="KNM349" s="24"/>
      <c r="KNN349" s="24"/>
      <c r="KNO349" s="24"/>
      <c r="KNP349" s="24"/>
      <c r="KNQ349" s="24"/>
      <c r="KNR349" s="24"/>
      <c r="KNS349" s="24"/>
      <c r="KNT349" s="24"/>
      <c r="KNU349" s="24"/>
      <c r="KNV349" s="24"/>
      <c r="KNW349" s="24"/>
      <c r="KNX349" s="24"/>
      <c r="KNY349" s="24"/>
      <c r="KNZ349" s="24"/>
      <c r="KOA349" s="24"/>
      <c r="KOB349" s="24"/>
      <c r="KOC349" s="24"/>
      <c r="KOD349" s="24"/>
      <c r="KOE349" s="24"/>
      <c r="KOF349" s="24"/>
      <c r="KOG349" s="24"/>
      <c r="KOH349" s="24"/>
      <c r="KOI349" s="24"/>
      <c r="KOJ349" s="24"/>
      <c r="KOK349" s="24"/>
      <c r="KOL349" s="24"/>
      <c r="KOM349" s="24"/>
      <c r="KON349" s="24"/>
      <c r="KOO349" s="24"/>
      <c r="KOP349" s="24"/>
      <c r="KOQ349" s="24"/>
      <c r="KOR349" s="24"/>
      <c r="KOS349" s="24"/>
      <c r="KOT349" s="24"/>
      <c r="KOU349" s="24"/>
      <c r="KOV349" s="24"/>
      <c r="KOW349" s="24"/>
      <c r="KOX349" s="24"/>
      <c r="KOY349" s="24"/>
      <c r="KOZ349" s="24"/>
      <c r="KPA349" s="24"/>
      <c r="KPB349" s="24"/>
      <c r="KPC349" s="24"/>
      <c r="KPD349" s="24"/>
      <c r="KPE349" s="24"/>
      <c r="KPF349" s="24"/>
      <c r="KPG349" s="24"/>
      <c r="KPH349" s="24"/>
      <c r="KPI349" s="24"/>
      <c r="KPJ349" s="24"/>
      <c r="KPK349" s="24"/>
      <c r="KPL349" s="24"/>
      <c r="KPM349" s="24"/>
      <c r="KPN349" s="24"/>
      <c r="KPO349" s="24"/>
      <c r="KPP349" s="24"/>
      <c r="KPQ349" s="24"/>
      <c r="KPR349" s="24"/>
      <c r="KPS349" s="24"/>
      <c r="KPT349" s="24"/>
      <c r="KPU349" s="24"/>
      <c r="KPV349" s="24"/>
      <c r="KPW349" s="24"/>
      <c r="KPX349" s="24"/>
      <c r="KPY349" s="24"/>
      <c r="KPZ349" s="24"/>
      <c r="KQA349" s="24"/>
      <c r="KQB349" s="24"/>
      <c r="KQC349" s="24"/>
      <c r="KQD349" s="24"/>
      <c r="KQE349" s="24"/>
      <c r="KQF349" s="24"/>
      <c r="KQG349" s="24"/>
      <c r="KQH349" s="24"/>
      <c r="KQI349" s="24"/>
      <c r="KQJ349" s="24"/>
      <c r="KQK349" s="24"/>
      <c r="KQL349" s="24"/>
      <c r="KQM349" s="24"/>
      <c r="KQN349" s="24"/>
      <c r="KQO349" s="24"/>
      <c r="KQP349" s="24"/>
      <c r="KQQ349" s="24"/>
      <c r="KQR349" s="24"/>
      <c r="KQS349" s="24"/>
      <c r="KQT349" s="24"/>
      <c r="KQU349" s="24"/>
      <c r="KQV349" s="24"/>
      <c r="KQW349" s="24"/>
      <c r="KQX349" s="24"/>
      <c r="KQY349" s="24"/>
      <c r="KQZ349" s="24"/>
      <c r="KRA349" s="24"/>
      <c r="KRB349" s="24"/>
      <c r="KRC349" s="24"/>
      <c r="KRD349" s="24"/>
      <c r="KRE349" s="24"/>
      <c r="KRF349" s="24"/>
      <c r="KRG349" s="24"/>
      <c r="KRH349" s="24"/>
      <c r="KRI349" s="24"/>
      <c r="KRJ349" s="24"/>
      <c r="KRK349" s="24"/>
      <c r="KRL349" s="24"/>
      <c r="KRM349" s="24"/>
      <c r="KRN349" s="24"/>
      <c r="KRO349" s="24"/>
      <c r="KRP349" s="24"/>
      <c r="KRQ349" s="24"/>
      <c r="KRR349" s="24"/>
      <c r="KRS349" s="24"/>
      <c r="KRT349" s="24"/>
      <c r="KRU349" s="24"/>
      <c r="KRV349" s="24"/>
      <c r="KRW349" s="24"/>
      <c r="KRX349" s="24"/>
      <c r="KRY349" s="24"/>
      <c r="KRZ349" s="24"/>
      <c r="KSA349" s="24"/>
      <c r="KSB349" s="24"/>
      <c r="KSC349" s="24"/>
      <c r="KSD349" s="24"/>
      <c r="KSE349" s="24"/>
      <c r="KSF349" s="24"/>
      <c r="KSG349" s="24"/>
      <c r="KSH349" s="24"/>
      <c r="KSI349" s="24"/>
      <c r="KSJ349" s="24"/>
      <c r="KSK349" s="24"/>
      <c r="KSL349" s="24"/>
      <c r="KSM349" s="24"/>
      <c r="KSN349" s="24"/>
      <c r="KSO349" s="24"/>
      <c r="KSP349" s="24"/>
      <c r="KSQ349" s="24"/>
      <c r="KSR349" s="24"/>
      <c r="KSS349" s="24"/>
      <c r="KST349" s="24"/>
      <c r="KSU349" s="24"/>
      <c r="KSV349" s="24"/>
      <c r="KSW349" s="24"/>
      <c r="KSX349" s="24"/>
      <c r="KSY349" s="24"/>
      <c r="KSZ349" s="24"/>
      <c r="KTA349" s="24"/>
      <c r="KTB349" s="24"/>
      <c r="KTC349" s="24"/>
      <c r="KTD349" s="24"/>
      <c r="KTE349" s="24"/>
      <c r="KTF349" s="24"/>
      <c r="KTG349" s="24"/>
      <c r="KTH349" s="24"/>
      <c r="KTI349" s="24"/>
      <c r="KTJ349" s="24"/>
      <c r="KTK349" s="24"/>
      <c r="KTL349" s="24"/>
      <c r="KTM349" s="24"/>
      <c r="KTN349" s="24"/>
      <c r="KTO349" s="24"/>
      <c r="KTP349" s="24"/>
      <c r="KTQ349" s="24"/>
      <c r="KTR349" s="24"/>
      <c r="KTS349" s="24"/>
      <c r="KTT349" s="24"/>
      <c r="KTU349" s="24"/>
      <c r="KTV349" s="24"/>
      <c r="KTW349" s="24"/>
      <c r="KTX349" s="24"/>
      <c r="KTY349" s="24"/>
      <c r="KTZ349" s="24"/>
      <c r="KUA349" s="24"/>
      <c r="KUB349" s="24"/>
      <c r="KUC349" s="24"/>
      <c r="KUD349" s="24"/>
      <c r="KUE349" s="24"/>
      <c r="KUF349" s="24"/>
      <c r="KUG349" s="24"/>
      <c r="KUH349" s="24"/>
      <c r="KUI349" s="24"/>
      <c r="KUJ349" s="24"/>
      <c r="KUK349" s="24"/>
      <c r="KUL349" s="24"/>
      <c r="KUM349" s="24"/>
      <c r="KUN349" s="24"/>
      <c r="KUO349" s="24"/>
      <c r="KUP349" s="24"/>
      <c r="KUQ349" s="24"/>
      <c r="KUR349" s="24"/>
      <c r="KUS349" s="24"/>
      <c r="KUT349" s="24"/>
      <c r="KUU349" s="24"/>
      <c r="KUV349" s="24"/>
      <c r="KUW349" s="24"/>
      <c r="KUX349" s="24"/>
      <c r="KUY349" s="24"/>
      <c r="KUZ349" s="24"/>
      <c r="KVA349" s="24"/>
      <c r="KVB349" s="24"/>
      <c r="KVC349" s="24"/>
      <c r="KVD349" s="24"/>
      <c r="KVE349" s="24"/>
      <c r="KVF349" s="24"/>
      <c r="KVG349" s="24"/>
      <c r="KVH349" s="24"/>
      <c r="KVI349" s="24"/>
      <c r="KVJ349" s="24"/>
      <c r="KVK349" s="24"/>
      <c r="KVL349" s="24"/>
      <c r="KVM349" s="24"/>
      <c r="KVN349" s="24"/>
      <c r="KVO349" s="24"/>
      <c r="KVP349" s="24"/>
      <c r="KVQ349" s="24"/>
      <c r="KVR349" s="24"/>
      <c r="KVS349" s="24"/>
      <c r="KVT349" s="24"/>
      <c r="KVU349" s="24"/>
      <c r="KVV349" s="24"/>
      <c r="KVW349" s="24"/>
      <c r="KVX349" s="24"/>
      <c r="KVY349" s="24"/>
      <c r="KVZ349" s="24"/>
      <c r="KWA349" s="24"/>
      <c r="KWB349" s="24"/>
      <c r="KWC349" s="24"/>
      <c r="KWD349" s="24"/>
      <c r="KWE349" s="24"/>
      <c r="KWF349" s="24"/>
      <c r="KWG349" s="24"/>
      <c r="KWH349" s="24"/>
      <c r="KWI349" s="24"/>
      <c r="KWJ349" s="24"/>
      <c r="KWK349" s="24"/>
      <c r="KWL349" s="24"/>
      <c r="KWM349" s="24"/>
      <c r="KWN349" s="24"/>
      <c r="KWO349" s="24"/>
      <c r="KWP349" s="24"/>
      <c r="KWQ349" s="24"/>
      <c r="KWR349" s="24"/>
      <c r="KWS349" s="24"/>
      <c r="KWT349" s="24"/>
      <c r="KWU349" s="24"/>
      <c r="KWV349" s="24"/>
      <c r="KWW349" s="24"/>
      <c r="KWX349" s="24"/>
      <c r="KWY349" s="24"/>
      <c r="KWZ349" s="24"/>
      <c r="KXA349" s="24"/>
      <c r="KXB349" s="24"/>
      <c r="KXC349" s="24"/>
      <c r="KXD349" s="24"/>
      <c r="KXE349" s="24"/>
      <c r="KXF349" s="24"/>
      <c r="KXG349" s="24"/>
      <c r="KXH349" s="24"/>
      <c r="KXI349" s="24"/>
      <c r="KXJ349" s="24"/>
      <c r="KXK349" s="24"/>
      <c r="KXL349" s="24"/>
      <c r="KXM349" s="24"/>
      <c r="KXN349" s="24"/>
      <c r="KXO349" s="24"/>
      <c r="KXP349" s="24"/>
      <c r="KXQ349" s="24"/>
      <c r="KXR349" s="24"/>
      <c r="KXS349" s="24"/>
      <c r="KXT349" s="24"/>
      <c r="KXU349" s="24"/>
      <c r="KXV349" s="24"/>
      <c r="KXW349" s="24"/>
      <c r="KXX349" s="24"/>
      <c r="KXY349" s="24"/>
      <c r="KXZ349" s="24"/>
      <c r="KYA349" s="24"/>
      <c r="KYB349" s="24"/>
      <c r="KYC349" s="24"/>
      <c r="KYD349" s="24"/>
      <c r="KYE349" s="24"/>
      <c r="KYF349" s="24"/>
      <c r="KYG349" s="24"/>
      <c r="KYH349" s="24"/>
      <c r="KYI349" s="24"/>
      <c r="KYJ349" s="24"/>
      <c r="KYK349" s="24"/>
      <c r="KYL349" s="24"/>
      <c r="KYM349" s="24"/>
      <c r="KYN349" s="24"/>
      <c r="KYO349" s="24"/>
      <c r="KYP349" s="24"/>
      <c r="KYQ349" s="24"/>
      <c r="KYR349" s="24"/>
      <c r="KYS349" s="24"/>
      <c r="KYT349" s="24"/>
      <c r="KYU349" s="24"/>
      <c r="KYV349" s="24"/>
      <c r="KYW349" s="24"/>
      <c r="KYX349" s="24"/>
      <c r="KYY349" s="24"/>
      <c r="KYZ349" s="24"/>
      <c r="KZA349" s="24"/>
      <c r="KZB349" s="24"/>
      <c r="KZC349" s="24"/>
      <c r="KZD349" s="24"/>
      <c r="KZE349" s="24"/>
      <c r="KZF349" s="24"/>
      <c r="KZG349" s="24"/>
      <c r="KZH349" s="24"/>
      <c r="KZI349" s="24"/>
      <c r="KZJ349" s="24"/>
      <c r="KZK349" s="24"/>
      <c r="KZL349" s="24"/>
      <c r="KZM349" s="24"/>
      <c r="KZN349" s="24"/>
      <c r="KZO349" s="24"/>
      <c r="KZP349" s="24"/>
      <c r="KZQ349" s="24"/>
      <c r="KZR349" s="24"/>
      <c r="KZS349" s="24"/>
      <c r="KZT349" s="24"/>
      <c r="KZU349" s="24"/>
      <c r="KZV349" s="24"/>
      <c r="KZW349" s="24"/>
      <c r="KZX349" s="24"/>
      <c r="KZY349" s="24"/>
      <c r="KZZ349" s="24"/>
      <c r="LAA349" s="24"/>
      <c r="LAB349" s="24"/>
      <c r="LAC349" s="24"/>
      <c r="LAD349" s="24"/>
      <c r="LAE349" s="24"/>
      <c r="LAF349" s="24"/>
      <c r="LAG349" s="24"/>
      <c r="LAH349" s="24"/>
      <c r="LAI349" s="24"/>
      <c r="LAJ349" s="24"/>
      <c r="LAK349" s="24"/>
      <c r="LAL349" s="24"/>
      <c r="LAM349" s="24"/>
      <c r="LAN349" s="24"/>
      <c r="LAO349" s="24"/>
      <c r="LAP349" s="24"/>
      <c r="LAQ349" s="24"/>
      <c r="LAR349" s="24"/>
      <c r="LAS349" s="24"/>
      <c r="LAT349" s="24"/>
      <c r="LAU349" s="24"/>
      <c r="LAV349" s="24"/>
      <c r="LAW349" s="24"/>
      <c r="LAX349" s="24"/>
      <c r="LAY349" s="24"/>
      <c r="LAZ349" s="24"/>
      <c r="LBA349" s="24"/>
      <c r="LBB349" s="24"/>
      <c r="LBC349" s="24"/>
      <c r="LBD349" s="24"/>
      <c r="LBE349" s="24"/>
      <c r="LBF349" s="24"/>
      <c r="LBG349" s="24"/>
      <c r="LBH349" s="24"/>
      <c r="LBI349" s="24"/>
      <c r="LBJ349" s="24"/>
      <c r="LBK349" s="24"/>
      <c r="LBL349" s="24"/>
      <c r="LBM349" s="24"/>
      <c r="LBN349" s="24"/>
      <c r="LBO349" s="24"/>
      <c r="LBP349" s="24"/>
      <c r="LBQ349" s="24"/>
      <c r="LBR349" s="24"/>
      <c r="LBS349" s="24"/>
      <c r="LBT349" s="24"/>
      <c r="LBU349" s="24"/>
      <c r="LBV349" s="24"/>
      <c r="LBW349" s="24"/>
      <c r="LBX349" s="24"/>
      <c r="LBY349" s="24"/>
      <c r="LBZ349" s="24"/>
      <c r="LCA349" s="24"/>
      <c r="LCB349" s="24"/>
      <c r="LCC349" s="24"/>
      <c r="LCD349" s="24"/>
      <c r="LCE349" s="24"/>
      <c r="LCF349" s="24"/>
      <c r="LCG349" s="24"/>
      <c r="LCH349" s="24"/>
      <c r="LCI349" s="24"/>
      <c r="LCJ349" s="24"/>
      <c r="LCK349" s="24"/>
      <c r="LCL349" s="24"/>
      <c r="LCM349" s="24"/>
      <c r="LCN349" s="24"/>
      <c r="LCO349" s="24"/>
      <c r="LCP349" s="24"/>
      <c r="LCQ349" s="24"/>
      <c r="LCR349" s="24"/>
      <c r="LCS349" s="24"/>
      <c r="LCT349" s="24"/>
      <c r="LCU349" s="24"/>
      <c r="LCV349" s="24"/>
      <c r="LCW349" s="24"/>
      <c r="LCX349" s="24"/>
      <c r="LCY349" s="24"/>
      <c r="LCZ349" s="24"/>
      <c r="LDA349" s="24"/>
      <c r="LDB349" s="24"/>
      <c r="LDC349" s="24"/>
      <c r="LDD349" s="24"/>
      <c r="LDE349" s="24"/>
      <c r="LDF349" s="24"/>
      <c r="LDG349" s="24"/>
      <c r="LDH349" s="24"/>
      <c r="LDI349" s="24"/>
      <c r="LDJ349" s="24"/>
      <c r="LDK349" s="24"/>
      <c r="LDL349" s="24"/>
      <c r="LDM349" s="24"/>
      <c r="LDN349" s="24"/>
      <c r="LDO349" s="24"/>
      <c r="LDP349" s="24"/>
      <c r="LDQ349" s="24"/>
      <c r="LDR349" s="24"/>
      <c r="LDS349" s="24"/>
      <c r="LDT349" s="24"/>
      <c r="LDU349" s="24"/>
      <c r="LDV349" s="24"/>
      <c r="LDW349" s="24"/>
      <c r="LDX349" s="24"/>
      <c r="LDY349" s="24"/>
      <c r="LDZ349" s="24"/>
      <c r="LEA349" s="24"/>
      <c r="LEB349" s="24"/>
      <c r="LEC349" s="24"/>
      <c r="LED349" s="24"/>
      <c r="LEE349" s="24"/>
      <c r="LEF349" s="24"/>
      <c r="LEG349" s="24"/>
      <c r="LEH349" s="24"/>
      <c r="LEI349" s="24"/>
      <c r="LEJ349" s="24"/>
      <c r="LEK349" s="24"/>
      <c r="LEL349" s="24"/>
      <c r="LEM349" s="24"/>
      <c r="LEN349" s="24"/>
      <c r="LEO349" s="24"/>
      <c r="LEP349" s="24"/>
      <c r="LEQ349" s="24"/>
      <c r="LER349" s="24"/>
      <c r="LES349" s="24"/>
      <c r="LET349" s="24"/>
      <c r="LEU349" s="24"/>
      <c r="LEV349" s="24"/>
      <c r="LEW349" s="24"/>
      <c r="LEX349" s="24"/>
      <c r="LEY349" s="24"/>
      <c r="LEZ349" s="24"/>
      <c r="LFA349" s="24"/>
      <c r="LFB349" s="24"/>
      <c r="LFC349" s="24"/>
      <c r="LFD349" s="24"/>
      <c r="LFE349" s="24"/>
      <c r="LFF349" s="24"/>
      <c r="LFG349" s="24"/>
      <c r="LFH349" s="24"/>
      <c r="LFI349" s="24"/>
      <c r="LFJ349" s="24"/>
      <c r="LFK349" s="24"/>
      <c r="LFL349" s="24"/>
      <c r="LFM349" s="24"/>
      <c r="LFN349" s="24"/>
      <c r="LFO349" s="24"/>
      <c r="LFP349" s="24"/>
      <c r="LFQ349" s="24"/>
      <c r="LFR349" s="24"/>
      <c r="LFS349" s="24"/>
      <c r="LFT349" s="24"/>
      <c r="LFU349" s="24"/>
      <c r="LFV349" s="24"/>
      <c r="LFW349" s="24"/>
      <c r="LFX349" s="24"/>
      <c r="LFY349" s="24"/>
      <c r="LFZ349" s="24"/>
      <c r="LGA349" s="24"/>
      <c r="LGB349" s="24"/>
      <c r="LGC349" s="24"/>
      <c r="LGD349" s="24"/>
      <c r="LGE349" s="24"/>
      <c r="LGF349" s="24"/>
      <c r="LGG349" s="24"/>
      <c r="LGH349" s="24"/>
      <c r="LGI349" s="24"/>
      <c r="LGJ349" s="24"/>
      <c r="LGK349" s="24"/>
      <c r="LGL349" s="24"/>
      <c r="LGM349" s="24"/>
      <c r="LGN349" s="24"/>
      <c r="LGO349" s="24"/>
      <c r="LGP349" s="24"/>
      <c r="LGQ349" s="24"/>
      <c r="LGR349" s="24"/>
      <c r="LGS349" s="24"/>
      <c r="LGT349" s="24"/>
      <c r="LGU349" s="24"/>
      <c r="LGV349" s="24"/>
      <c r="LGW349" s="24"/>
      <c r="LGX349" s="24"/>
      <c r="LGY349" s="24"/>
      <c r="LGZ349" s="24"/>
      <c r="LHA349" s="24"/>
      <c r="LHB349" s="24"/>
      <c r="LHC349" s="24"/>
      <c r="LHD349" s="24"/>
      <c r="LHE349" s="24"/>
      <c r="LHF349" s="24"/>
      <c r="LHG349" s="24"/>
      <c r="LHH349" s="24"/>
      <c r="LHI349" s="24"/>
      <c r="LHJ349" s="24"/>
      <c r="LHK349" s="24"/>
      <c r="LHL349" s="24"/>
      <c r="LHM349" s="24"/>
      <c r="LHN349" s="24"/>
      <c r="LHO349" s="24"/>
      <c r="LHP349" s="24"/>
      <c r="LHQ349" s="24"/>
      <c r="LHR349" s="24"/>
      <c r="LHS349" s="24"/>
      <c r="LHT349" s="24"/>
      <c r="LHU349" s="24"/>
      <c r="LHV349" s="24"/>
      <c r="LHW349" s="24"/>
      <c r="LHX349" s="24"/>
      <c r="LHY349" s="24"/>
      <c r="LHZ349" s="24"/>
      <c r="LIA349" s="24"/>
      <c r="LIB349" s="24"/>
      <c r="LIC349" s="24"/>
      <c r="LID349" s="24"/>
      <c r="LIE349" s="24"/>
      <c r="LIF349" s="24"/>
      <c r="LIG349" s="24"/>
      <c r="LIH349" s="24"/>
      <c r="LII349" s="24"/>
      <c r="LIJ349" s="24"/>
      <c r="LIK349" s="24"/>
      <c r="LIL349" s="24"/>
      <c r="LIM349" s="24"/>
      <c r="LIN349" s="24"/>
      <c r="LIO349" s="24"/>
      <c r="LIP349" s="24"/>
      <c r="LIQ349" s="24"/>
      <c r="LIR349" s="24"/>
      <c r="LIS349" s="24"/>
      <c r="LIT349" s="24"/>
      <c r="LIU349" s="24"/>
      <c r="LIV349" s="24"/>
      <c r="LIW349" s="24"/>
      <c r="LIX349" s="24"/>
      <c r="LIY349" s="24"/>
      <c r="LIZ349" s="24"/>
      <c r="LJA349" s="24"/>
      <c r="LJB349" s="24"/>
      <c r="LJC349" s="24"/>
      <c r="LJD349" s="24"/>
      <c r="LJE349" s="24"/>
      <c r="LJF349" s="24"/>
      <c r="LJG349" s="24"/>
      <c r="LJH349" s="24"/>
      <c r="LJI349" s="24"/>
      <c r="LJJ349" s="24"/>
      <c r="LJK349" s="24"/>
      <c r="LJL349" s="24"/>
      <c r="LJM349" s="24"/>
      <c r="LJN349" s="24"/>
      <c r="LJO349" s="24"/>
      <c r="LJP349" s="24"/>
      <c r="LJQ349" s="24"/>
      <c r="LJR349" s="24"/>
      <c r="LJS349" s="24"/>
      <c r="LJT349" s="24"/>
      <c r="LJU349" s="24"/>
      <c r="LJV349" s="24"/>
      <c r="LJW349" s="24"/>
      <c r="LJX349" s="24"/>
      <c r="LJY349" s="24"/>
      <c r="LJZ349" s="24"/>
      <c r="LKA349" s="24"/>
      <c r="LKB349" s="24"/>
      <c r="LKC349" s="24"/>
      <c r="LKD349" s="24"/>
      <c r="LKE349" s="24"/>
      <c r="LKF349" s="24"/>
      <c r="LKG349" s="24"/>
      <c r="LKH349" s="24"/>
      <c r="LKI349" s="24"/>
      <c r="LKJ349" s="24"/>
      <c r="LKK349" s="24"/>
      <c r="LKL349" s="24"/>
      <c r="LKM349" s="24"/>
      <c r="LKN349" s="24"/>
      <c r="LKO349" s="24"/>
      <c r="LKP349" s="24"/>
      <c r="LKQ349" s="24"/>
      <c r="LKR349" s="24"/>
      <c r="LKS349" s="24"/>
      <c r="LKT349" s="24"/>
      <c r="LKU349" s="24"/>
      <c r="LKV349" s="24"/>
      <c r="LKW349" s="24"/>
      <c r="LKX349" s="24"/>
      <c r="LKY349" s="24"/>
      <c r="LKZ349" s="24"/>
      <c r="LLA349" s="24"/>
      <c r="LLB349" s="24"/>
      <c r="LLC349" s="24"/>
      <c r="LLD349" s="24"/>
      <c r="LLE349" s="24"/>
      <c r="LLF349" s="24"/>
      <c r="LLG349" s="24"/>
      <c r="LLH349" s="24"/>
      <c r="LLI349" s="24"/>
      <c r="LLJ349" s="24"/>
      <c r="LLK349" s="24"/>
      <c r="LLL349" s="24"/>
      <c r="LLM349" s="24"/>
      <c r="LLN349" s="24"/>
      <c r="LLO349" s="24"/>
      <c r="LLP349" s="24"/>
      <c r="LLQ349" s="24"/>
      <c r="LLR349" s="24"/>
      <c r="LLS349" s="24"/>
      <c r="LLT349" s="24"/>
      <c r="LLU349" s="24"/>
      <c r="LLV349" s="24"/>
      <c r="LLW349" s="24"/>
      <c r="LLX349" s="24"/>
      <c r="LLY349" s="24"/>
      <c r="LLZ349" s="24"/>
      <c r="LMA349" s="24"/>
      <c r="LMB349" s="24"/>
      <c r="LMC349" s="24"/>
      <c r="LMD349" s="24"/>
      <c r="LME349" s="24"/>
      <c r="LMF349" s="24"/>
      <c r="LMG349" s="24"/>
      <c r="LMH349" s="24"/>
      <c r="LMI349" s="24"/>
      <c r="LMJ349" s="24"/>
      <c r="LMK349" s="24"/>
      <c r="LML349" s="24"/>
      <c r="LMM349" s="24"/>
      <c r="LMN349" s="24"/>
      <c r="LMO349" s="24"/>
      <c r="LMP349" s="24"/>
      <c r="LMQ349" s="24"/>
      <c r="LMR349" s="24"/>
      <c r="LMS349" s="24"/>
      <c r="LMT349" s="24"/>
      <c r="LMU349" s="24"/>
      <c r="LMV349" s="24"/>
      <c r="LMW349" s="24"/>
      <c r="LMX349" s="24"/>
      <c r="LMY349" s="24"/>
      <c r="LMZ349" s="24"/>
      <c r="LNA349" s="24"/>
      <c r="LNB349" s="24"/>
      <c r="LNC349" s="24"/>
      <c r="LND349" s="24"/>
      <c r="LNE349" s="24"/>
      <c r="LNF349" s="24"/>
      <c r="LNG349" s="24"/>
      <c r="LNH349" s="24"/>
      <c r="LNI349" s="24"/>
      <c r="LNJ349" s="24"/>
      <c r="LNK349" s="24"/>
      <c r="LNL349" s="24"/>
      <c r="LNM349" s="24"/>
      <c r="LNN349" s="24"/>
      <c r="LNO349" s="24"/>
      <c r="LNP349" s="24"/>
      <c r="LNQ349" s="24"/>
      <c r="LNR349" s="24"/>
      <c r="LNS349" s="24"/>
      <c r="LNT349" s="24"/>
      <c r="LNU349" s="24"/>
      <c r="LNV349" s="24"/>
      <c r="LNW349" s="24"/>
      <c r="LNX349" s="24"/>
      <c r="LNY349" s="24"/>
      <c r="LNZ349" s="24"/>
      <c r="LOA349" s="24"/>
      <c r="LOB349" s="24"/>
      <c r="LOC349" s="24"/>
      <c r="LOD349" s="24"/>
      <c r="LOE349" s="24"/>
      <c r="LOF349" s="24"/>
      <c r="LOG349" s="24"/>
      <c r="LOH349" s="24"/>
      <c r="LOI349" s="24"/>
      <c r="LOJ349" s="24"/>
      <c r="LOK349" s="24"/>
      <c r="LOL349" s="24"/>
      <c r="LOM349" s="24"/>
      <c r="LON349" s="24"/>
      <c r="LOO349" s="24"/>
      <c r="LOP349" s="24"/>
      <c r="LOQ349" s="24"/>
      <c r="LOR349" s="24"/>
      <c r="LOS349" s="24"/>
      <c r="LOT349" s="24"/>
      <c r="LOU349" s="24"/>
      <c r="LOV349" s="24"/>
      <c r="LOW349" s="24"/>
      <c r="LOX349" s="24"/>
      <c r="LOY349" s="24"/>
      <c r="LOZ349" s="24"/>
      <c r="LPA349" s="24"/>
      <c r="LPB349" s="24"/>
      <c r="LPC349" s="24"/>
      <c r="LPD349" s="24"/>
      <c r="LPE349" s="24"/>
      <c r="LPF349" s="24"/>
      <c r="LPG349" s="24"/>
      <c r="LPH349" s="24"/>
      <c r="LPI349" s="24"/>
      <c r="LPJ349" s="24"/>
      <c r="LPK349" s="24"/>
      <c r="LPL349" s="24"/>
      <c r="LPM349" s="24"/>
      <c r="LPN349" s="24"/>
      <c r="LPO349" s="24"/>
      <c r="LPP349" s="24"/>
      <c r="LPQ349" s="24"/>
      <c r="LPR349" s="24"/>
      <c r="LPS349" s="24"/>
      <c r="LPT349" s="24"/>
      <c r="LPU349" s="24"/>
      <c r="LPV349" s="24"/>
      <c r="LPW349" s="24"/>
      <c r="LPX349" s="24"/>
      <c r="LPY349" s="24"/>
      <c r="LPZ349" s="24"/>
      <c r="LQA349" s="24"/>
      <c r="LQB349" s="24"/>
      <c r="LQC349" s="24"/>
      <c r="LQD349" s="24"/>
      <c r="LQE349" s="24"/>
      <c r="LQF349" s="24"/>
      <c r="LQG349" s="24"/>
      <c r="LQH349" s="24"/>
      <c r="LQI349" s="24"/>
      <c r="LQJ349" s="24"/>
      <c r="LQK349" s="24"/>
      <c r="LQL349" s="24"/>
      <c r="LQM349" s="24"/>
      <c r="LQN349" s="24"/>
      <c r="LQO349" s="24"/>
      <c r="LQP349" s="24"/>
      <c r="LQQ349" s="24"/>
      <c r="LQR349" s="24"/>
      <c r="LQS349" s="24"/>
      <c r="LQT349" s="24"/>
      <c r="LQU349" s="24"/>
      <c r="LQV349" s="24"/>
      <c r="LQW349" s="24"/>
      <c r="LQX349" s="24"/>
      <c r="LQY349" s="24"/>
      <c r="LQZ349" s="24"/>
      <c r="LRA349" s="24"/>
      <c r="LRB349" s="24"/>
      <c r="LRC349" s="24"/>
      <c r="LRD349" s="24"/>
      <c r="LRE349" s="24"/>
      <c r="LRF349" s="24"/>
      <c r="LRG349" s="24"/>
      <c r="LRH349" s="24"/>
      <c r="LRI349" s="24"/>
      <c r="LRJ349" s="24"/>
      <c r="LRK349" s="24"/>
      <c r="LRL349" s="24"/>
      <c r="LRM349" s="24"/>
      <c r="LRN349" s="24"/>
      <c r="LRO349" s="24"/>
      <c r="LRP349" s="24"/>
      <c r="LRQ349" s="24"/>
      <c r="LRR349" s="24"/>
      <c r="LRS349" s="24"/>
      <c r="LRT349" s="24"/>
      <c r="LRU349" s="24"/>
      <c r="LRV349" s="24"/>
      <c r="LRW349" s="24"/>
      <c r="LRX349" s="24"/>
      <c r="LRY349" s="24"/>
      <c r="LRZ349" s="24"/>
      <c r="LSA349" s="24"/>
      <c r="LSB349" s="24"/>
      <c r="LSC349" s="24"/>
      <c r="LSD349" s="24"/>
      <c r="LSE349" s="24"/>
      <c r="LSF349" s="24"/>
      <c r="LSG349" s="24"/>
      <c r="LSH349" s="24"/>
      <c r="LSI349" s="24"/>
      <c r="LSJ349" s="24"/>
      <c r="LSK349" s="24"/>
      <c r="LSL349" s="24"/>
      <c r="LSM349" s="24"/>
      <c r="LSN349" s="24"/>
      <c r="LSO349" s="24"/>
      <c r="LSP349" s="24"/>
      <c r="LSQ349" s="24"/>
      <c r="LSR349" s="24"/>
      <c r="LSS349" s="24"/>
      <c r="LST349" s="24"/>
      <c r="LSU349" s="24"/>
      <c r="LSV349" s="24"/>
      <c r="LSW349" s="24"/>
      <c r="LSX349" s="24"/>
      <c r="LSY349" s="24"/>
      <c r="LSZ349" s="24"/>
      <c r="LTA349" s="24"/>
      <c r="LTB349" s="24"/>
      <c r="LTC349" s="24"/>
      <c r="LTD349" s="24"/>
      <c r="LTE349" s="24"/>
      <c r="LTF349" s="24"/>
      <c r="LTG349" s="24"/>
      <c r="LTH349" s="24"/>
      <c r="LTI349" s="24"/>
      <c r="LTJ349" s="24"/>
      <c r="LTK349" s="24"/>
      <c r="LTL349" s="24"/>
      <c r="LTM349" s="24"/>
      <c r="LTN349" s="24"/>
      <c r="LTO349" s="24"/>
      <c r="LTP349" s="24"/>
      <c r="LTQ349" s="24"/>
      <c r="LTR349" s="24"/>
      <c r="LTS349" s="24"/>
      <c r="LTT349" s="24"/>
      <c r="LTU349" s="24"/>
      <c r="LTV349" s="24"/>
      <c r="LTW349" s="24"/>
      <c r="LTX349" s="24"/>
      <c r="LTY349" s="24"/>
      <c r="LTZ349" s="24"/>
      <c r="LUA349" s="24"/>
      <c r="LUB349" s="24"/>
      <c r="LUC349" s="24"/>
      <c r="LUD349" s="24"/>
      <c r="LUE349" s="24"/>
      <c r="LUF349" s="24"/>
      <c r="LUG349" s="24"/>
      <c r="LUH349" s="24"/>
      <c r="LUI349" s="24"/>
      <c r="LUJ349" s="24"/>
      <c r="LUK349" s="24"/>
      <c r="LUL349" s="24"/>
      <c r="LUM349" s="24"/>
      <c r="LUN349" s="24"/>
      <c r="LUO349" s="24"/>
      <c r="LUP349" s="24"/>
      <c r="LUQ349" s="24"/>
      <c r="LUR349" s="24"/>
      <c r="LUS349" s="24"/>
      <c r="LUT349" s="24"/>
      <c r="LUU349" s="24"/>
      <c r="LUV349" s="24"/>
      <c r="LUW349" s="24"/>
      <c r="LUX349" s="24"/>
      <c r="LUY349" s="24"/>
      <c r="LUZ349" s="24"/>
      <c r="LVA349" s="24"/>
      <c r="LVB349" s="24"/>
      <c r="LVC349" s="24"/>
      <c r="LVD349" s="24"/>
      <c r="LVE349" s="24"/>
      <c r="LVF349" s="24"/>
      <c r="LVG349" s="24"/>
      <c r="LVH349" s="24"/>
      <c r="LVI349" s="24"/>
      <c r="LVJ349" s="24"/>
      <c r="LVK349" s="24"/>
      <c r="LVL349" s="24"/>
      <c r="LVM349" s="24"/>
      <c r="LVN349" s="24"/>
      <c r="LVO349" s="24"/>
      <c r="LVP349" s="24"/>
      <c r="LVQ349" s="24"/>
      <c r="LVR349" s="24"/>
      <c r="LVS349" s="24"/>
      <c r="LVT349" s="24"/>
      <c r="LVU349" s="24"/>
      <c r="LVV349" s="24"/>
      <c r="LVW349" s="24"/>
      <c r="LVX349" s="24"/>
      <c r="LVY349" s="24"/>
      <c r="LVZ349" s="24"/>
      <c r="LWA349" s="24"/>
      <c r="LWB349" s="24"/>
      <c r="LWC349" s="24"/>
      <c r="LWD349" s="24"/>
      <c r="LWE349" s="24"/>
      <c r="LWF349" s="24"/>
      <c r="LWG349" s="24"/>
      <c r="LWH349" s="24"/>
      <c r="LWI349" s="24"/>
      <c r="LWJ349" s="24"/>
      <c r="LWK349" s="24"/>
      <c r="LWL349" s="24"/>
      <c r="LWM349" s="24"/>
      <c r="LWN349" s="24"/>
      <c r="LWO349" s="24"/>
      <c r="LWP349" s="24"/>
      <c r="LWQ349" s="24"/>
      <c r="LWR349" s="24"/>
      <c r="LWS349" s="24"/>
      <c r="LWT349" s="24"/>
      <c r="LWU349" s="24"/>
      <c r="LWV349" s="24"/>
      <c r="LWW349" s="24"/>
      <c r="LWX349" s="24"/>
      <c r="LWY349" s="24"/>
      <c r="LWZ349" s="24"/>
      <c r="LXA349" s="24"/>
      <c r="LXB349" s="24"/>
      <c r="LXC349" s="24"/>
      <c r="LXD349" s="24"/>
      <c r="LXE349" s="24"/>
      <c r="LXF349" s="24"/>
      <c r="LXG349" s="24"/>
      <c r="LXH349" s="24"/>
      <c r="LXI349" s="24"/>
      <c r="LXJ349" s="24"/>
      <c r="LXK349" s="24"/>
      <c r="LXL349" s="24"/>
      <c r="LXM349" s="24"/>
      <c r="LXN349" s="24"/>
      <c r="LXO349" s="24"/>
      <c r="LXP349" s="24"/>
      <c r="LXQ349" s="24"/>
      <c r="LXR349" s="24"/>
      <c r="LXS349" s="24"/>
      <c r="LXT349" s="24"/>
      <c r="LXU349" s="24"/>
      <c r="LXV349" s="24"/>
      <c r="LXW349" s="24"/>
      <c r="LXX349" s="24"/>
      <c r="LXY349" s="24"/>
      <c r="LXZ349" s="24"/>
      <c r="LYA349" s="24"/>
      <c r="LYB349" s="24"/>
      <c r="LYC349" s="24"/>
      <c r="LYD349" s="24"/>
      <c r="LYE349" s="24"/>
      <c r="LYF349" s="24"/>
      <c r="LYG349" s="24"/>
      <c r="LYH349" s="24"/>
      <c r="LYI349" s="24"/>
      <c r="LYJ349" s="24"/>
      <c r="LYK349" s="24"/>
      <c r="LYL349" s="24"/>
      <c r="LYM349" s="24"/>
      <c r="LYN349" s="24"/>
      <c r="LYO349" s="24"/>
      <c r="LYP349" s="24"/>
      <c r="LYQ349" s="24"/>
      <c r="LYR349" s="24"/>
      <c r="LYS349" s="24"/>
      <c r="LYT349" s="24"/>
      <c r="LYU349" s="24"/>
      <c r="LYV349" s="24"/>
      <c r="LYW349" s="24"/>
      <c r="LYX349" s="24"/>
      <c r="LYY349" s="24"/>
      <c r="LYZ349" s="24"/>
      <c r="LZA349" s="24"/>
      <c r="LZB349" s="24"/>
      <c r="LZC349" s="24"/>
      <c r="LZD349" s="24"/>
      <c r="LZE349" s="24"/>
      <c r="LZF349" s="24"/>
      <c r="LZG349" s="24"/>
      <c r="LZH349" s="24"/>
      <c r="LZI349" s="24"/>
      <c r="LZJ349" s="24"/>
      <c r="LZK349" s="24"/>
      <c r="LZL349" s="24"/>
      <c r="LZM349" s="24"/>
      <c r="LZN349" s="24"/>
      <c r="LZO349" s="24"/>
      <c r="LZP349" s="24"/>
      <c r="LZQ349" s="24"/>
      <c r="LZR349" s="24"/>
      <c r="LZS349" s="24"/>
      <c r="LZT349" s="24"/>
      <c r="LZU349" s="24"/>
      <c r="LZV349" s="24"/>
      <c r="LZW349" s="24"/>
      <c r="LZX349" s="24"/>
      <c r="LZY349" s="24"/>
      <c r="LZZ349" s="24"/>
      <c r="MAA349" s="24"/>
      <c r="MAB349" s="24"/>
      <c r="MAC349" s="24"/>
      <c r="MAD349" s="24"/>
      <c r="MAE349" s="24"/>
      <c r="MAF349" s="24"/>
      <c r="MAG349" s="24"/>
      <c r="MAH349" s="24"/>
      <c r="MAI349" s="24"/>
      <c r="MAJ349" s="24"/>
      <c r="MAK349" s="24"/>
      <c r="MAL349" s="24"/>
      <c r="MAM349" s="24"/>
      <c r="MAN349" s="24"/>
      <c r="MAO349" s="24"/>
      <c r="MAP349" s="24"/>
      <c r="MAQ349" s="24"/>
      <c r="MAR349" s="24"/>
      <c r="MAS349" s="24"/>
      <c r="MAT349" s="24"/>
      <c r="MAU349" s="24"/>
      <c r="MAV349" s="24"/>
      <c r="MAW349" s="24"/>
      <c r="MAX349" s="24"/>
      <c r="MAY349" s="24"/>
      <c r="MAZ349" s="24"/>
      <c r="MBA349" s="24"/>
      <c r="MBB349" s="24"/>
      <c r="MBC349" s="24"/>
      <c r="MBD349" s="24"/>
      <c r="MBE349" s="24"/>
      <c r="MBF349" s="24"/>
      <c r="MBG349" s="24"/>
      <c r="MBH349" s="24"/>
      <c r="MBI349" s="24"/>
      <c r="MBJ349" s="24"/>
      <c r="MBK349" s="24"/>
      <c r="MBL349" s="24"/>
      <c r="MBM349" s="24"/>
      <c r="MBN349" s="24"/>
      <c r="MBO349" s="24"/>
      <c r="MBP349" s="24"/>
      <c r="MBQ349" s="24"/>
      <c r="MBR349" s="24"/>
      <c r="MBS349" s="24"/>
      <c r="MBT349" s="24"/>
      <c r="MBU349" s="24"/>
      <c r="MBV349" s="24"/>
      <c r="MBW349" s="24"/>
      <c r="MBX349" s="24"/>
      <c r="MBY349" s="24"/>
      <c r="MBZ349" s="24"/>
      <c r="MCA349" s="24"/>
      <c r="MCB349" s="24"/>
      <c r="MCC349" s="24"/>
      <c r="MCD349" s="24"/>
      <c r="MCE349" s="24"/>
      <c r="MCF349" s="24"/>
      <c r="MCG349" s="24"/>
      <c r="MCH349" s="24"/>
      <c r="MCI349" s="24"/>
      <c r="MCJ349" s="24"/>
      <c r="MCK349" s="24"/>
      <c r="MCL349" s="24"/>
      <c r="MCM349" s="24"/>
      <c r="MCN349" s="24"/>
      <c r="MCO349" s="24"/>
      <c r="MCP349" s="24"/>
      <c r="MCQ349" s="24"/>
      <c r="MCR349" s="24"/>
      <c r="MCS349" s="24"/>
      <c r="MCT349" s="24"/>
      <c r="MCU349" s="24"/>
      <c r="MCV349" s="24"/>
      <c r="MCW349" s="24"/>
      <c r="MCX349" s="24"/>
      <c r="MCY349" s="24"/>
      <c r="MCZ349" s="24"/>
      <c r="MDA349" s="24"/>
      <c r="MDB349" s="24"/>
      <c r="MDC349" s="24"/>
      <c r="MDD349" s="24"/>
      <c r="MDE349" s="24"/>
      <c r="MDF349" s="24"/>
      <c r="MDG349" s="24"/>
      <c r="MDH349" s="24"/>
      <c r="MDI349" s="24"/>
      <c r="MDJ349" s="24"/>
      <c r="MDK349" s="24"/>
      <c r="MDL349" s="24"/>
      <c r="MDM349" s="24"/>
      <c r="MDN349" s="24"/>
      <c r="MDO349" s="24"/>
      <c r="MDP349" s="24"/>
      <c r="MDQ349" s="24"/>
      <c r="MDR349" s="24"/>
      <c r="MDS349" s="24"/>
      <c r="MDT349" s="24"/>
      <c r="MDU349" s="24"/>
      <c r="MDV349" s="24"/>
      <c r="MDW349" s="24"/>
      <c r="MDX349" s="24"/>
      <c r="MDY349" s="24"/>
      <c r="MDZ349" s="24"/>
      <c r="MEA349" s="24"/>
      <c r="MEB349" s="24"/>
      <c r="MEC349" s="24"/>
      <c r="MED349" s="24"/>
      <c r="MEE349" s="24"/>
      <c r="MEF349" s="24"/>
      <c r="MEG349" s="24"/>
      <c r="MEH349" s="24"/>
      <c r="MEI349" s="24"/>
      <c r="MEJ349" s="24"/>
      <c r="MEK349" s="24"/>
      <c r="MEL349" s="24"/>
      <c r="MEM349" s="24"/>
      <c r="MEN349" s="24"/>
      <c r="MEO349" s="24"/>
      <c r="MEP349" s="24"/>
      <c r="MEQ349" s="24"/>
      <c r="MER349" s="24"/>
      <c r="MES349" s="24"/>
      <c r="MET349" s="24"/>
      <c r="MEU349" s="24"/>
      <c r="MEV349" s="24"/>
      <c r="MEW349" s="24"/>
      <c r="MEX349" s="24"/>
      <c r="MEY349" s="24"/>
      <c r="MEZ349" s="24"/>
      <c r="MFA349" s="24"/>
      <c r="MFB349" s="24"/>
      <c r="MFC349" s="24"/>
      <c r="MFD349" s="24"/>
      <c r="MFE349" s="24"/>
      <c r="MFF349" s="24"/>
      <c r="MFG349" s="24"/>
      <c r="MFH349" s="24"/>
      <c r="MFI349" s="24"/>
      <c r="MFJ349" s="24"/>
      <c r="MFK349" s="24"/>
      <c r="MFL349" s="24"/>
      <c r="MFM349" s="24"/>
      <c r="MFN349" s="24"/>
      <c r="MFO349" s="24"/>
      <c r="MFP349" s="24"/>
      <c r="MFQ349" s="24"/>
      <c r="MFR349" s="24"/>
      <c r="MFS349" s="24"/>
      <c r="MFT349" s="24"/>
      <c r="MFU349" s="24"/>
      <c r="MFV349" s="24"/>
      <c r="MFW349" s="24"/>
      <c r="MFX349" s="24"/>
      <c r="MFY349" s="24"/>
      <c r="MFZ349" s="24"/>
      <c r="MGA349" s="24"/>
      <c r="MGB349" s="24"/>
      <c r="MGC349" s="24"/>
      <c r="MGD349" s="24"/>
      <c r="MGE349" s="24"/>
      <c r="MGF349" s="24"/>
      <c r="MGG349" s="24"/>
      <c r="MGH349" s="24"/>
      <c r="MGI349" s="24"/>
      <c r="MGJ349" s="24"/>
      <c r="MGK349" s="24"/>
      <c r="MGL349" s="24"/>
      <c r="MGM349" s="24"/>
      <c r="MGN349" s="24"/>
      <c r="MGO349" s="24"/>
      <c r="MGP349" s="24"/>
      <c r="MGQ349" s="24"/>
      <c r="MGR349" s="24"/>
      <c r="MGS349" s="24"/>
      <c r="MGT349" s="24"/>
      <c r="MGU349" s="24"/>
      <c r="MGV349" s="24"/>
      <c r="MGW349" s="24"/>
      <c r="MGX349" s="24"/>
      <c r="MGY349" s="24"/>
      <c r="MGZ349" s="24"/>
      <c r="MHA349" s="24"/>
      <c r="MHB349" s="24"/>
      <c r="MHC349" s="24"/>
      <c r="MHD349" s="24"/>
      <c r="MHE349" s="24"/>
      <c r="MHF349" s="24"/>
      <c r="MHG349" s="24"/>
      <c r="MHH349" s="24"/>
      <c r="MHI349" s="24"/>
      <c r="MHJ349" s="24"/>
      <c r="MHK349" s="24"/>
      <c r="MHL349" s="24"/>
      <c r="MHM349" s="24"/>
      <c r="MHN349" s="24"/>
      <c r="MHO349" s="24"/>
      <c r="MHP349" s="24"/>
      <c r="MHQ349" s="24"/>
      <c r="MHR349" s="24"/>
      <c r="MHS349" s="24"/>
      <c r="MHT349" s="24"/>
      <c r="MHU349" s="24"/>
      <c r="MHV349" s="24"/>
      <c r="MHW349" s="24"/>
      <c r="MHX349" s="24"/>
      <c r="MHY349" s="24"/>
      <c r="MHZ349" s="24"/>
      <c r="MIA349" s="24"/>
      <c r="MIB349" s="24"/>
      <c r="MIC349" s="24"/>
      <c r="MID349" s="24"/>
      <c r="MIE349" s="24"/>
      <c r="MIF349" s="24"/>
      <c r="MIG349" s="24"/>
      <c r="MIH349" s="24"/>
      <c r="MII349" s="24"/>
      <c r="MIJ349" s="24"/>
      <c r="MIK349" s="24"/>
      <c r="MIL349" s="24"/>
      <c r="MIM349" s="24"/>
      <c r="MIN349" s="24"/>
      <c r="MIO349" s="24"/>
      <c r="MIP349" s="24"/>
      <c r="MIQ349" s="24"/>
      <c r="MIR349" s="24"/>
      <c r="MIS349" s="24"/>
      <c r="MIT349" s="24"/>
      <c r="MIU349" s="24"/>
      <c r="MIV349" s="24"/>
      <c r="MIW349" s="24"/>
      <c r="MIX349" s="24"/>
      <c r="MIY349" s="24"/>
      <c r="MIZ349" s="24"/>
      <c r="MJA349" s="24"/>
      <c r="MJB349" s="24"/>
      <c r="MJC349" s="24"/>
      <c r="MJD349" s="24"/>
      <c r="MJE349" s="24"/>
      <c r="MJF349" s="24"/>
      <c r="MJG349" s="24"/>
      <c r="MJH349" s="24"/>
      <c r="MJI349" s="24"/>
      <c r="MJJ349" s="24"/>
      <c r="MJK349" s="24"/>
      <c r="MJL349" s="24"/>
      <c r="MJM349" s="24"/>
      <c r="MJN349" s="24"/>
      <c r="MJO349" s="24"/>
      <c r="MJP349" s="24"/>
      <c r="MJQ349" s="24"/>
      <c r="MJR349" s="24"/>
      <c r="MJS349" s="24"/>
      <c r="MJT349" s="24"/>
      <c r="MJU349" s="24"/>
      <c r="MJV349" s="24"/>
      <c r="MJW349" s="24"/>
      <c r="MJX349" s="24"/>
      <c r="MJY349" s="24"/>
      <c r="MJZ349" s="24"/>
      <c r="MKA349" s="24"/>
      <c r="MKB349" s="24"/>
      <c r="MKC349" s="24"/>
      <c r="MKD349" s="24"/>
      <c r="MKE349" s="24"/>
      <c r="MKF349" s="24"/>
      <c r="MKG349" s="24"/>
      <c r="MKH349" s="24"/>
      <c r="MKI349" s="24"/>
      <c r="MKJ349" s="24"/>
      <c r="MKK349" s="24"/>
      <c r="MKL349" s="24"/>
      <c r="MKM349" s="24"/>
      <c r="MKN349" s="24"/>
      <c r="MKO349" s="24"/>
      <c r="MKP349" s="24"/>
      <c r="MKQ349" s="24"/>
      <c r="MKR349" s="24"/>
      <c r="MKS349" s="24"/>
      <c r="MKT349" s="24"/>
      <c r="MKU349" s="24"/>
      <c r="MKV349" s="24"/>
      <c r="MKW349" s="24"/>
      <c r="MKX349" s="24"/>
      <c r="MKY349" s="24"/>
      <c r="MKZ349" s="24"/>
      <c r="MLA349" s="24"/>
      <c r="MLB349" s="24"/>
      <c r="MLC349" s="24"/>
      <c r="MLD349" s="24"/>
      <c r="MLE349" s="24"/>
      <c r="MLF349" s="24"/>
      <c r="MLG349" s="24"/>
      <c r="MLH349" s="24"/>
      <c r="MLI349" s="24"/>
      <c r="MLJ349" s="24"/>
      <c r="MLK349" s="24"/>
      <c r="MLL349" s="24"/>
      <c r="MLM349" s="24"/>
      <c r="MLN349" s="24"/>
      <c r="MLO349" s="24"/>
      <c r="MLP349" s="24"/>
      <c r="MLQ349" s="24"/>
      <c r="MLR349" s="24"/>
      <c r="MLS349" s="24"/>
      <c r="MLT349" s="24"/>
      <c r="MLU349" s="24"/>
      <c r="MLV349" s="24"/>
      <c r="MLW349" s="24"/>
      <c r="MLX349" s="24"/>
      <c r="MLY349" s="24"/>
      <c r="MLZ349" s="24"/>
      <c r="MMA349" s="24"/>
      <c r="MMB349" s="24"/>
      <c r="MMC349" s="24"/>
      <c r="MMD349" s="24"/>
      <c r="MME349" s="24"/>
      <c r="MMF349" s="24"/>
      <c r="MMG349" s="24"/>
      <c r="MMH349" s="24"/>
      <c r="MMI349" s="24"/>
      <c r="MMJ349" s="24"/>
      <c r="MMK349" s="24"/>
      <c r="MML349" s="24"/>
      <c r="MMM349" s="24"/>
      <c r="MMN349" s="24"/>
      <c r="MMO349" s="24"/>
      <c r="MMP349" s="24"/>
      <c r="MMQ349" s="24"/>
      <c r="MMR349" s="24"/>
      <c r="MMS349" s="24"/>
      <c r="MMT349" s="24"/>
      <c r="MMU349" s="24"/>
      <c r="MMV349" s="24"/>
      <c r="MMW349" s="24"/>
      <c r="MMX349" s="24"/>
      <c r="MMY349" s="24"/>
      <c r="MMZ349" s="24"/>
      <c r="MNA349" s="24"/>
      <c r="MNB349" s="24"/>
      <c r="MNC349" s="24"/>
      <c r="MND349" s="24"/>
      <c r="MNE349" s="24"/>
      <c r="MNF349" s="24"/>
      <c r="MNG349" s="24"/>
      <c r="MNH349" s="24"/>
      <c r="MNI349" s="24"/>
      <c r="MNJ349" s="24"/>
      <c r="MNK349" s="24"/>
      <c r="MNL349" s="24"/>
      <c r="MNM349" s="24"/>
      <c r="MNN349" s="24"/>
      <c r="MNO349" s="24"/>
      <c r="MNP349" s="24"/>
      <c r="MNQ349" s="24"/>
      <c r="MNR349" s="24"/>
      <c r="MNS349" s="24"/>
      <c r="MNT349" s="24"/>
      <c r="MNU349" s="24"/>
      <c r="MNV349" s="24"/>
      <c r="MNW349" s="24"/>
      <c r="MNX349" s="24"/>
      <c r="MNY349" s="24"/>
      <c r="MNZ349" s="24"/>
      <c r="MOA349" s="24"/>
      <c r="MOB349" s="24"/>
      <c r="MOC349" s="24"/>
      <c r="MOD349" s="24"/>
      <c r="MOE349" s="24"/>
      <c r="MOF349" s="24"/>
      <c r="MOG349" s="24"/>
      <c r="MOH349" s="24"/>
      <c r="MOI349" s="24"/>
      <c r="MOJ349" s="24"/>
      <c r="MOK349" s="24"/>
      <c r="MOL349" s="24"/>
      <c r="MOM349" s="24"/>
      <c r="MON349" s="24"/>
      <c r="MOO349" s="24"/>
      <c r="MOP349" s="24"/>
      <c r="MOQ349" s="24"/>
      <c r="MOR349" s="24"/>
      <c r="MOS349" s="24"/>
      <c r="MOT349" s="24"/>
      <c r="MOU349" s="24"/>
      <c r="MOV349" s="24"/>
      <c r="MOW349" s="24"/>
      <c r="MOX349" s="24"/>
      <c r="MOY349" s="24"/>
      <c r="MOZ349" s="24"/>
      <c r="MPA349" s="24"/>
      <c r="MPB349" s="24"/>
      <c r="MPC349" s="24"/>
      <c r="MPD349" s="24"/>
      <c r="MPE349" s="24"/>
      <c r="MPF349" s="24"/>
      <c r="MPG349" s="24"/>
      <c r="MPH349" s="24"/>
      <c r="MPI349" s="24"/>
      <c r="MPJ349" s="24"/>
      <c r="MPK349" s="24"/>
      <c r="MPL349" s="24"/>
      <c r="MPM349" s="24"/>
      <c r="MPN349" s="24"/>
      <c r="MPO349" s="24"/>
      <c r="MPP349" s="24"/>
      <c r="MPQ349" s="24"/>
      <c r="MPR349" s="24"/>
      <c r="MPS349" s="24"/>
      <c r="MPT349" s="24"/>
      <c r="MPU349" s="24"/>
      <c r="MPV349" s="24"/>
      <c r="MPW349" s="24"/>
      <c r="MPX349" s="24"/>
      <c r="MPY349" s="24"/>
      <c r="MPZ349" s="24"/>
      <c r="MQA349" s="24"/>
      <c r="MQB349" s="24"/>
      <c r="MQC349" s="24"/>
      <c r="MQD349" s="24"/>
      <c r="MQE349" s="24"/>
      <c r="MQF349" s="24"/>
      <c r="MQG349" s="24"/>
      <c r="MQH349" s="24"/>
      <c r="MQI349" s="24"/>
      <c r="MQJ349" s="24"/>
      <c r="MQK349" s="24"/>
      <c r="MQL349" s="24"/>
      <c r="MQM349" s="24"/>
      <c r="MQN349" s="24"/>
      <c r="MQO349" s="24"/>
      <c r="MQP349" s="24"/>
      <c r="MQQ349" s="24"/>
      <c r="MQR349" s="24"/>
      <c r="MQS349" s="24"/>
      <c r="MQT349" s="24"/>
      <c r="MQU349" s="24"/>
      <c r="MQV349" s="24"/>
      <c r="MQW349" s="24"/>
      <c r="MQX349" s="24"/>
      <c r="MQY349" s="24"/>
      <c r="MQZ349" s="24"/>
      <c r="MRA349" s="24"/>
      <c r="MRB349" s="24"/>
      <c r="MRC349" s="24"/>
      <c r="MRD349" s="24"/>
      <c r="MRE349" s="24"/>
      <c r="MRF349" s="24"/>
      <c r="MRG349" s="24"/>
      <c r="MRH349" s="24"/>
      <c r="MRI349" s="24"/>
      <c r="MRJ349" s="24"/>
      <c r="MRK349" s="24"/>
      <c r="MRL349" s="24"/>
      <c r="MRM349" s="24"/>
      <c r="MRN349" s="24"/>
      <c r="MRO349" s="24"/>
      <c r="MRP349" s="24"/>
      <c r="MRQ349" s="24"/>
      <c r="MRR349" s="24"/>
      <c r="MRS349" s="24"/>
      <c r="MRT349" s="24"/>
      <c r="MRU349" s="24"/>
      <c r="MRV349" s="24"/>
      <c r="MRW349" s="24"/>
      <c r="MRX349" s="24"/>
      <c r="MRY349" s="24"/>
      <c r="MRZ349" s="24"/>
      <c r="MSA349" s="24"/>
      <c r="MSB349" s="24"/>
      <c r="MSC349" s="24"/>
      <c r="MSD349" s="24"/>
      <c r="MSE349" s="24"/>
      <c r="MSF349" s="24"/>
      <c r="MSG349" s="24"/>
      <c r="MSH349" s="24"/>
      <c r="MSI349" s="24"/>
      <c r="MSJ349" s="24"/>
      <c r="MSK349" s="24"/>
      <c r="MSL349" s="24"/>
      <c r="MSM349" s="24"/>
      <c r="MSN349" s="24"/>
      <c r="MSO349" s="24"/>
      <c r="MSP349" s="24"/>
      <c r="MSQ349" s="24"/>
      <c r="MSR349" s="24"/>
      <c r="MSS349" s="24"/>
      <c r="MST349" s="24"/>
      <c r="MSU349" s="24"/>
      <c r="MSV349" s="24"/>
      <c r="MSW349" s="24"/>
      <c r="MSX349" s="24"/>
      <c r="MSY349" s="24"/>
      <c r="MSZ349" s="24"/>
      <c r="MTA349" s="24"/>
      <c r="MTB349" s="24"/>
      <c r="MTC349" s="24"/>
      <c r="MTD349" s="24"/>
      <c r="MTE349" s="24"/>
      <c r="MTF349" s="24"/>
      <c r="MTG349" s="24"/>
      <c r="MTH349" s="24"/>
      <c r="MTI349" s="24"/>
      <c r="MTJ349" s="24"/>
      <c r="MTK349" s="24"/>
      <c r="MTL349" s="24"/>
      <c r="MTM349" s="24"/>
      <c r="MTN349" s="24"/>
      <c r="MTO349" s="24"/>
      <c r="MTP349" s="24"/>
      <c r="MTQ349" s="24"/>
      <c r="MTR349" s="24"/>
      <c r="MTS349" s="24"/>
      <c r="MTT349" s="24"/>
      <c r="MTU349" s="24"/>
      <c r="MTV349" s="24"/>
      <c r="MTW349" s="24"/>
      <c r="MTX349" s="24"/>
      <c r="MTY349" s="24"/>
      <c r="MTZ349" s="24"/>
      <c r="MUA349" s="24"/>
      <c r="MUB349" s="24"/>
      <c r="MUC349" s="24"/>
      <c r="MUD349" s="24"/>
      <c r="MUE349" s="24"/>
      <c r="MUF349" s="24"/>
      <c r="MUG349" s="24"/>
      <c r="MUH349" s="24"/>
      <c r="MUI349" s="24"/>
      <c r="MUJ349" s="24"/>
      <c r="MUK349" s="24"/>
      <c r="MUL349" s="24"/>
      <c r="MUM349" s="24"/>
      <c r="MUN349" s="24"/>
      <c r="MUO349" s="24"/>
      <c r="MUP349" s="24"/>
      <c r="MUQ349" s="24"/>
      <c r="MUR349" s="24"/>
      <c r="MUS349" s="24"/>
      <c r="MUT349" s="24"/>
      <c r="MUU349" s="24"/>
      <c r="MUV349" s="24"/>
      <c r="MUW349" s="24"/>
      <c r="MUX349" s="24"/>
      <c r="MUY349" s="24"/>
      <c r="MUZ349" s="24"/>
      <c r="MVA349" s="24"/>
      <c r="MVB349" s="24"/>
      <c r="MVC349" s="24"/>
      <c r="MVD349" s="24"/>
      <c r="MVE349" s="24"/>
      <c r="MVF349" s="24"/>
      <c r="MVG349" s="24"/>
      <c r="MVH349" s="24"/>
      <c r="MVI349" s="24"/>
      <c r="MVJ349" s="24"/>
      <c r="MVK349" s="24"/>
      <c r="MVL349" s="24"/>
      <c r="MVM349" s="24"/>
      <c r="MVN349" s="24"/>
      <c r="MVO349" s="24"/>
      <c r="MVP349" s="24"/>
      <c r="MVQ349" s="24"/>
      <c r="MVR349" s="24"/>
      <c r="MVS349" s="24"/>
      <c r="MVT349" s="24"/>
      <c r="MVU349" s="24"/>
      <c r="MVV349" s="24"/>
      <c r="MVW349" s="24"/>
      <c r="MVX349" s="24"/>
      <c r="MVY349" s="24"/>
      <c r="MVZ349" s="24"/>
      <c r="MWA349" s="24"/>
      <c r="MWB349" s="24"/>
      <c r="MWC349" s="24"/>
      <c r="MWD349" s="24"/>
      <c r="MWE349" s="24"/>
      <c r="MWF349" s="24"/>
      <c r="MWG349" s="24"/>
      <c r="MWH349" s="24"/>
      <c r="MWI349" s="24"/>
      <c r="MWJ349" s="24"/>
      <c r="MWK349" s="24"/>
      <c r="MWL349" s="24"/>
      <c r="MWM349" s="24"/>
      <c r="MWN349" s="24"/>
      <c r="MWO349" s="24"/>
      <c r="MWP349" s="24"/>
      <c r="MWQ349" s="24"/>
      <c r="MWR349" s="24"/>
      <c r="MWS349" s="24"/>
      <c r="MWT349" s="24"/>
      <c r="MWU349" s="24"/>
      <c r="MWV349" s="24"/>
      <c r="MWW349" s="24"/>
      <c r="MWX349" s="24"/>
      <c r="MWY349" s="24"/>
      <c r="MWZ349" s="24"/>
      <c r="MXA349" s="24"/>
      <c r="MXB349" s="24"/>
      <c r="MXC349" s="24"/>
      <c r="MXD349" s="24"/>
      <c r="MXE349" s="24"/>
      <c r="MXF349" s="24"/>
      <c r="MXG349" s="24"/>
      <c r="MXH349" s="24"/>
      <c r="MXI349" s="24"/>
      <c r="MXJ349" s="24"/>
      <c r="MXK349" s="24"/>
      <c r="MXL349" s="24"/>
      <c r="MXM349" s="24"/>
      <c r="MXN349" s="24"/>
      <c r="MXO349" s="24"/>
      <c r="MXP349" s="24"/>
      <c r="MXQ349" s="24"/>
      <c r="MXR349" s="24"/>
      <c r="MXS349" s="24"/>
      <c r="MXT349" s="24"/>
      <c r="MXU349" s="24"/>
      <c r="MXV349" s="24"/>
      <c r="MXW349" s="24"/>
      <c r="MXX349" s="24"/>
      <c r="MXY349" s="24"/>
      <c r="MXZ349" s="24"/>
      <c r="MYA349" s="24"/>
      <c r="MYB349" s="24"/>
      <c r="MYC349" s="24"/>
      <c r="MYD349" s="24"/>
      <c r="MYE349" s="24"/>
      <c r="MYF349" s="24"/>
      <c r="MYG349" s="24"/>
      <c r="MYH349" s="24"/>
      <c r="MYI349" s="24"/>
      <c r="MYJ349" s="24"/>
      <c r="MYK349" s="24"/>
      <c r="MYL349" s="24"/>
      <c r="MYM349" s="24"/>
      <c r="MYN349" s="24"/>
      <c r="MYO349" s="24"/>
      <c r="MYP349" s="24"/>
      <c r="MYQ349" s="24"/>
      <c r="MYR349" s="24"/>
      <c r="MYS349" s="24"/>
      <c r="MYT349" s="24"/>
      <c r="MYU349" s="24"/>
      <c r="MYV349" s="24"/>
      <c r="MYW349" s="24"/>
      <c r="MYX349" s="24"/>
      <c r="MYY349" s="24"/>
      <c r="MYZ349" s="24"/>
      <c r="MZA349" s="24"/>
      <c r="MZB349" s="24"/>
      <c r="MZC349" s="24"/>
      <c r="MZD349" s="24"/>
      <c r="MZE349" s="24"/>
      <c r="MZF349" s="24"/>
      <c r="MZG349" s="24"/>
      <c r="MZH349" s="24"/>
      <c r="MZI349" s="24"/>
      <c r="MZJ349" s="24"/>
      <c r="MZK349" s="24"/>
      <c r="MZL349" s="24"/>
      <c r="MZM349" s="24"/>
      <c r="MZN349" s="24"/>
      <c r="MZO349" s="24"/>
      <c r="MZP349" s="24"/>
      <c r="MZQ349" s="24"/>
      <c r="MZR349" s="24"/>
      <c r="MZS349" s="24"/>
      <c r="MZT349" s="24"/>
      <c r="MZU349" s="24"/>
      <c r="MZV349" s="24"/>
      <c r="MZW349" s="24"/>
      <c r="MZX349" s="24"/>
      <c r="MZY349" s="24"/>
      <c r="MZZ349" s="24"/>
      <c r="NAA349" s="24"/>
      <c r="NAB349" s="24"/>
      <c r="NAC349" s="24"/>
      <c r="NAD349" s="24"/>
      <c r="NAE349" s="24"/>
      <c r="NAF349" s="24"/>
      <c r="NAG349" s="24"/>
      <c r="NAH349" s="24"/>
      <c r="NAI349" s="24"/>
      <c r="NAJ349" s="24"/>
      <c r="NAK349" s="24"/>
      <c r="NAL349" s="24"/>
      <c r="NAM349" s="24"/>
      <c r="NAN349" s="24"/>
      <c r="NAO349" s="24"/>
      <c r="NAP349" s="24"/>
      <c r="NAQ349" s="24"/>
      <c r="NAR349" s="24"/>
      <c r="NAS349" s="24"/>
      <c r="NAT349" s="24"/>
      <c r="NAU349" s="24"/>
      <c r="NAV349" s="24"/>
      <c r="NAW349" s="24"/>
      <c r="NAX349" s="24"/>
      <c r="NAY349" s="24"/>
      <c r="NAZ349" s="24"/>
      <c r="NBA349" s="24"/>
      <c r="NBB349" s="24"/>
      <c r="NBC349" s="24"/>
      <c r="NBD349" s="24"/>
      <c r="NBE349" s="24"/>
      <c r="NBF349" s="24"/>
      <c r="NBG349" s="24"/>
      <c r="NBH349" s="24"/>
      <c r="NBI349" s="24"/>
      <c r="NBJ349" s="24"/>
      <c r="NBK349" s="24"/>
      <c r="NBL349" s="24"/>
      <c r="NBM349" s="24"/>
      <c r="NBN349" s="24"/>
      <c r="NBO349" s="24"/>
      <c r="NBP349" s="24"/>
      <c r="NBQ349" s="24"/>
      <c r="NBR349" s="24"/>
      <c r="NBS349" s="24"/>
      <c r="NBT349" s="24"/>
      <c r="NBU349" s="24"/>
      <c r="NBV349" s="24"/>
      <c r="NBW349" s="24"/>
      <c r="NBX349" s="24"/>
      <c r="NBY349" s="24"/>
      <c r="NBZ349" s="24"/>
      <c r="NCA349" s="24"/>
      <c r="NCB349" s="24"/>
      <c r="NCC349" s="24"/>
      <c r="NCD349" s="24"/>
      <c r="NCE349" s="24"/>
      <c r="NCF349" s="24"/>
      <c r="NCG349" s="24"/>
      <c r="NCH349" s="24"/>
      <c r="NCI349" s="24"/>
      <c r="NCJ349" s="24"/>
      <c r="NCK349" s="24"/>
      <c r="NCL349" s="24"/>
      <c r="NCM349" s="24"/>
      <c r="NCN349" s="24"/>
      <c r="NCO349" s="24"/>
      <c r="NCP349" s="24"/>
      <c r="NCQ349" s="24"/>
      <c r="NCR349" s="24"/>
      <c r="NCS349" s="24"/>
      <c r="NCT349" s="24"/>
      <c r="NCU349" s="24"/>
      <c r="NCV349" s="24"/>
      <c r="NCW349" s="24"/>
      <c r="NCX349" s="24"/>
      <c r="NCY349" s="24"/>
      <c r="NCZ349" s="24"/>
      <c r="NDA349" s="24"/>
      <c r="NDB349" s="24"/>
      <c r="NDC349" s="24"/>
      <c r="NDD349" s="24"/>
      <c r="NDE349" s="24"/>
      <c r="NDF349" s="24"/>
      <c r="NDG349" s="24"/>
      <c r="NDH349" s="24"/>
      <c r="NDI349" s="24"/>
      <c r="NDJ349" s="24"/>
      <c r="NDK349" s="24"/>
      <c r="NDL349" s="24"/>
      <c r="NDM349" s="24"/>
      <c r="NDN349" s="24"/>
      <c r="NDO349" s="24"/>
      <c r="NDP349" s="24"/>
      <c r="NDQ349" s="24"/>
      <c r="NDR349" s="24"/>
      <c r="NDS349" s="24"/>
      <c r="NDT349" s="24"/>
      <c r="NDU349" s="24"/>
      <c r="NDV349" s="24"/>
      <c r="NDW349" s="24"/>
      <c r="NDX349" s="24"/>
      <c r="NDY349" s="24"/>
      <c r="NDZ349" s="24"/>
      <c r="NEA349" s="24"/>
      <c r="NEB349" s="24"/>
      <c r="NEC349" s="24"/>
      <c r="NED349" s="24"/>
      <c r="NEE349" s="24"/>
      <c r="NEF349" s="24"/>
      <c r="NEG349" s="24"/>
      <c r="NEH349" s="24"/>
      <c r="NEI349" s="24"/>
      <c r="NEJ349" s="24"/>
      <c r="NEK349" s="24"/>
      <c r="NEL349" s="24"/>
      <c r="NEM349" s="24"/>
      <c r="NEN349" s="24"/>
      <c r="NEO349" s="24"/>
      <c r="NEP349" s="24"/>
      <c r="NEQ349" s="24"/>
      <c r="NER349" s="24"/>
      <c r="NES349" s="24"/>
      <c r="NET349" s="24"/>
      <c r="NEU349" s="24"/>
      <c r="NEV349" s="24"/>
      <c r="NEW349" s="24"/>
      <c r="NEX349" s="24"/>
      <c r="NEY349" s="24"/>
      <c r="NEZ349" s="24"/>
      <c r="NFA349" s="24"/>
      <c r="NFB349" s="24"/>
      <c r="NFC349" s="24"/>
      <c r="NFD349" s="24"/>
      <c r="NFE349" s="24"/>
      <c r="NFF349" s="24"/>
      <c r="NFG349" s="24"/>
      <c r="NFH349" s="24"/>
      <c r="NFI349" s="24"/>
      <c r="NFJ349" s="24"/>
      <c r="NFK349" s="24"/>
      <c r="NFL349" s="24"/>
      <c r="NFM349" s="24"/>
      <c r="NFN349" s="24"/>
      <c r="NFO349" s="24"/>
      <c r="NFP349" s="24"/>
      <c r="NFQ349" s="24"/>
      <c r="NFR349" s="24"/>
      <c r="NFS349" s="24"/>
      <c r="NFT349" s="24"/>
      <c r="NFU349" s="24"/>
      <c r="NFV349" s="24"/>
      <c r="NFW349" s="24"/>
      <c r="NFX349" s="24"/>
      <c r="NFY349" s="24"/>
      <c r="NFZ349" s="24"/>
      <c r="NGA349" s="24"/>
      <c r="NGB349" s="24"/>
      <c r="NGC349" s="24"/>
      <c r="NGD349" s="24"/>
      <c r="NGE349" s="24"/>
      <c r="NGF349" s="24"/>
      <c r="NGG349" s="24"/>
      <c r="NGH349" s="24"/>
      <c r="NGI349" s="24"/>
      <c r="NGJ349" s="24"/>
      <c r="NGK349" s="24"/>
      <c r="NGL349" s="24"/>
      <c r="NGM349" s="24"/>
      <c r="NGN349" s="24"/>
      <c r="NGO349" s="24"/>
      <c r="NGP349" s="24"/>
      <c r="NGQ349" s="24"/>
      <c r="NGR349" s="24"/>
      <c r="NGS349" s="24"/>
      <c r="NGT349" s="24"/>
      <c r="NGU349" s="24"/>
      <c r="NGV349" s="24"/>
      <c r="NGW349" s="24"/>
      <c r="NGX349" s="24"/>
      <c r="NGY349" s="24"/>
      <c r="NGZ349" s="24"/>
      <c r="NHA349" s="24"/>
      <c r="NHB349" s="24"/>
      <c r="NHC349" s="24"/>
      <c r="NHD349" s="24"/>
      <c r="NHE349" s="24"/>
      <c r="NHF349" s="24"/>
      <c r="NHG349" s="24"/>
      <c r="NHH349" s="24"/>
      <c r="NHI349" s="24"/>
      <c r="NHJ349" s="24"/>
      <c r="NHK349" s="24"/>
      <c r="NHL349" s="24"/>
      <c r="NHM349" s="24"/>
      <c r="NHN349" s="24"/>
      <c r="NHO349" s="24"/>
      <c r="NHP349" s="24"/>
      <c r="NHQ349" s="24"/>
      <c r="NHR349" s="24"/>
      <c r="NHS349" s="24"/>
      <c r="NHT349" s="24"/>
      <c r="NHU349" s="24"/>
      <c r="NHV349" s="24"/>
      <c r="NHW349" s="24"/>
      <c r="NHX349" s="24"/>
      <c r="NHY349" s="24"/>
      <c r="NHZ349" s="24"/>
      <c r="NIA349" s="24"/>
      <c r="NIB349" s="24"/>
      <c r="NIC349" s="24"/>
      <c r="NID349" s="24"/>
      <c r="NIE349" s="24"/>
      <c r="NIF349" s="24"/>
      <c r="NIG349" s="24"/>
      <c r="NIH349" s="24"/>
      <c r="NII349" s="24"/>
      <c r="NIJ349" s="24"/>
      <c r="NIK349" s="24"/>
      <c r="NIL349" s="24"/>
      <c r="NIM349" s="24"/>
      <c r="NIN349" s="24"/>
      <c r="NIO349" s="24"/>
      <c r="NIP349" s="24"/>
      <c r="NIQ349" s="24"/>
      <c r="NIR349" s="24"/>
      <c r="NIS349" s="24"/>
      <c r="NIT349" s="24"/>
      <c r="NIU349" s="24"/>
      <c r="NIV349" s="24"/>
      <c r="NIW349" s="24"/>
      <c r="NIX349" s="24"/>
      <c r="NIY349" s="24"/>
      <c r="NIZ349" s="24"/>
      <c r="NJA349" s="24"/>
      <c r="NJB349" s="24"/>
      <c r="NJC349" s="24"/>
      <c r="NJD349" s="24"/>
      <c r="NJE349" s="24"/>
      <c r="NJF349" s="24"/>
      <c r="NJG349" s="24"/>
      <c r="NJH349" s="24"/>
      <c r="NJI349" s="24"/>
      <c r="NJJ349" s="24"/>
      <c r="NJK349" s="24"/>
      <c r="NJL349" s="24"/>
      <c r="NJM349" s="24"/>
      <c r="NJN349" s="24"/>
      <c r="NJO349" s="24"/>
      <c r="NJP349" s="24"/>
      <c r="NJQ349" s="24"/>
      <c r="NJR349" s="24"/>
      <c r="NJS349" s="24"/>
      <c r="NJT349" s="24"/>
      <c r="NJU349" s="24"/>
      <c r="NJV349" s="24"/>
      <c r="NJW349" s="24"/>
      <c r="NJX349" s="24"/>
      <c r="NJY349" s="24"/>
      <c r="NJZ349" s="24"/>
      <c r="NKA349" s="24"/>
      <c r="NKB349" s="24"/>
      <c r="NKC349" s="24"/>
      <c r="NKD349" s="24"/>
      <c r="NKE349" s="24"/>
      <c r="NKF349" s="24"/>
      <c r="NKG349" s="24"/>
      <c r="NKH349" s="24"/>
      <c r="NKI349" s="24"/>
      <c r="NKJ349" s="24"/>
      <c r="NKK349" s="24"/>
      <c r="NKL349" s="24"/>
      <c r="NKM349" s="24"/>
      <c r="NKN349" s="24"/>
      <c r="NKO349" s="24"/>
      <c r="NKP349" s="24"/>
      <c r="NKQ349" s="24"/>
      <c r="NKR349" s="24"/>
      <c r="NKS349" s="24"/>
      <c r="NKT349" s="24"/>
      <c r="NKU349" s="24"/>
      <c r="NKV349" s="24"/>
      <c r="NKW349" s="24"/>
      <c r="NKX349" s="24"/>
      <c r="NKY349" s="24"/>
      <c r="NKZ349" s="24"/>
      <c r="NLA349" s="24"/>
      <c r="NLB349" s="24"/>
      <c r="NLC349" s="24"/>
      <c r="NLD349" s="24"/>
      <c r="NLE349" s="24"/>
      <c r="NLF349" s="24"/>
      <c r="NLG349" s="24"/>
      <c r="NLH349" s="24"/>
      <c r="NLI349" s="24"/>
      <c r="NLJ349" s="24"/>
      <c r="NLK349" s="24"/>
      <c r="NLL349" s="24"/>
      <c r="NLM349" s="24"/>
      <c r="NLN349" s="24"/>
      <c r="NLO349" s="24"/>
      <c r="NLP349" s="24"/>
      <c r="NLQ349" s="24"/>
      <c r="NLR349" s="24"/>
      <c r="NLS349" s="24"/>
      <c r="NLT349" s="24"/>
      <c r="NLU349" s="24"/>
      <c r="NLV349" s="24"/>
      <c r="NLW349" s="24"/>
      <c r="NLX349" s="24"/>
      <c r="NLY349" s="24"/>
      <c r="NLZ349" s="24"/>
      <c r="NMA349" s="24"/>
      <c r="NMB349" s="24"/>
      <c r="NMC349" s="24"/>
      <c r="NMD349" s="24"/>
      <c r="NME349" s="24"/>
      <c r="NMF349" s="24"/>
      <c r="NMG349" s="24"/>
      <c r="NMH349" s="24"/>
      <c r="NMI349" s="24"/>
      <c r="NMJ349" s="24"/>
      <c r="NMK349" s="24"/>
      <c r="NML349" s="24"/>
      <c r="NMM349" s="24"/>
      <c r="NMN349" s="24"/>
      <c r="NMO349" s="24"/>
      <c r="NMP349" s="24"/>
      <c r="NMQ349" s="24"/>
      <c r="NMR349" s="24"/>
      <c r="NMS349" s="24"/>
      <c r="NMT349" s="24"/>
      <c r="NMU349" s="24"/>
      <c r="NMV349" s="24"/>
      <c r="NMW349" s="24"/>
      <c r="NMX349" s="24"/>
      <c r="NMY349" s="24"/>
      <c r="NMZ349" s="24"/>
      <c r="NNA349" s="24"/>
      <c r="NNB349" s="24"/>
      <c r="NNC349" s="24"/>
      <c r="NND349" s="24"/>
      <c r="NNE349" s="24"/>
      <c r="NNF349" s="24"/>
      <c r="NNG349" s="24"/>
      <c r="NNH349" s="24"/>
      <c r="NNI349" s="24"/>
      <c r="NNJ349" s="24"/>
      <c r="NNK349" s="24"/>
      <c r="NNL349" s="24"/>
      <c r="NNM349" s="24"/>
      <c r="NNN349" s="24"/>
      <c r="NNO349" s="24"/>
      <c r="NNP349" s="24"/>
      <c r="NNQ349" s="24"/>
      <c r="NNR349" s="24"/>
      <c r="NNS349" s="24"/>
      <c r="NNT349" s="24"/>
      <c r="NNU349" s="24"/>
      <c r="NNV349" s="24"/>
      <c r="NNW349" s="24"/>
      <c r="NNX349" s="24"/>
      <c r="NNY349" s="24"/>
      <c r="NNZ349" s="24"/>
      <c r="NOA349" s="24"/>
      <c r="NOB349" s="24"/>
      <c r="NOC349" s="24"/>
      <c r="NOD349" s="24"/>
      <c r="NOE349" s="24"/>
      <c r="NOF349" s="24"/>
      <c r="NOG349" s="24"/>
      <c r="NOH349" s="24"/>
      <c r="NOI349" s="24"/>
      <c r="NOJ349" s="24"/>
      <c r="NOK349" s="24"/>
      <c r="NOL349" s="24"/>
      <c r="NOM349" s="24"/>
      <c r="NON349" s="24"/>
      <c r="NOO349" s="24"/>
      <c r="NOP349" s="24"/>
      <c r="NOQ349" s="24"/>
      <c r="NOR349" s="24"/>
      <c r="NOS349" s="24"/>
      <c r="NOT349" s="24"/>
      <c r="NOU349" s="24"/>
      <c r="NOV349" s="24"/>
      <c r="NOW349" s="24"/>
      <c r="NOX349" s="24"/>
      <c r="NOY349" s="24"/>
      <c r="NOZ349" s="24"/>
      <c r="NPA349" s="24"/>
      <c r="NPB349" s="24"/>
      <c r="NPC349" s="24"/>
      <c r="NPD349" s="24"/>
      <c r="NPE349" s="24"/>
      <c r="NPF349" s="24"/>
      <c r="NPG349" s="24"/>
      <c r="NPH349" s="24"/>
      <c r="NPI349" s="24"/>
      <c r="NPJ349" s="24"/>
      <c r="NPK349" s="24"/>
      <c r="NPL349" s="24"/>
      <c r="NPM349" s="24"/>
      <c r="NPN349" s="24"/>
      <c r="NPO349" s="24"/>
      <c r="NPP349" s="24"/>
      <c r="NPQ349" s="24"/>
      <c r="NPR349" s="24"/>
      <c r="NPS349" s="24"/>
      <c r="NPT349" s="24"/>
      <c r="NPU349" s="24"/>
      <c r="NPV349" s="24"/>
      <c r="NPW349" s="24"/>
      <c r="NPX349" s="24"/>
      <c r="NPY349" s="24"/>
      <c r="NPZ349" s="24"/>
      <c r="NQA349" s="24"/>
      <c r="NQB349" s="24"/>
      <c r="NQC349" s="24"/>
      <c r="NQD349" s="24"/>
      <c r="NQE349" s="24"/>
      <c r="NQF349" s="24"/>
      <c r="NQG349" s="24"/>
      <c r="NQH349" s="24"/>
      <c r="NQI349" s="24"/>
      <c r="NQJ349" s="24"/>
      <c r="NQK349" s="24"/>
      <c r="NQL349" s="24"/>
      <c r="NQM349" s="24"/>
      <c r="NQN349" s="24"/>
      <c r="NQO349" s="24"/>
      <c r="NQP349" s="24"/>
      <c r="NQQ349" s="24"/>
      <c r="NQR349" s="24"/>
      <c r="NQS349" s="24"/>
      <c r="NQT349" s="24"/>
      <c r="NQU349" s="24"/>
      <c r="NQV349" s="24"/>
      <c r="NQW349" s="24"/>
      <c r="NQX349" s="24"/>
      <c r="NQY349" s="24"/>
      <c r="NQZ349" s="24"/>
      <c r="NRA349" s="24"/>
      <c r="NRB349" s="24"/>
      <c r="NRC349" s="24"/>
      <c r="NRD349" s="24"/>
      <c r="NRE349" s="24"/>
      <c r="NRF349" s="24"/>
      <c r="NRG349" s="24"/>
      <c r="NRH349" s="24"/>
      <c r="NRI349" s="24"/>
      <c r="NRJ349" s="24"/>
      <c r="NRK349" s="24"/>
      <c r="NRL349" s="24"/>
      <c r="NRM349" s="24"/>
      <c r="NRN349" s="24"/>
      <c r="NRO349" s="24"/>
      <c r="NRP349" s="24"/>
      <c r="NRQ349" s="24"/>
      <c r="NRR349" s="24"/>
      <c r="NRS349" s="24"/>
      <c r="NRT349" s="24"/>
      <c r="NRU349" s="24"/>
      <c r="NRV349" s="24"/>
      <c r="NRW349" s="24"/>
      <c r="NRX349" s="24"/>
      <c r="NRY349" s="24"/>
      <c r="NRZ349" s="24"/>
      <c r="NSA349" s="24"/>
      <c r="NSB349" s="24"/>
      <c r="NSC349" s="24"/>
      <c r="NSD349" s="24"/>
      <c r="NSE349" s="24"/>
      <c r="NSF349" s="24"/>
      <c r="NSG349" s="24"/>
      <c r="NSH349" s="24"/>
      <c r="NSI349" s="24"/>
      <c r="NSJ349" s="24"/>
      <c r="NSK349" s="24"/>
      <c r="NSL349" s="24"/>
      <c r="NSM349" s="24"/>
      <c r="NSN349" s="24"/>
      <c r="NSO349" s="24"/>
      <c r="NSP349" s="24"/>
      <c r="NSQ349" s="24"/>
      <c r="NSR349" s="24"/>
      <c r="NSS349" s="24"/>
      <c r="NST349" s="24"/>
      <c r="NSU349" s="24"/>
      <c r="NSV349" s="24"/>
      <c r="NSW349" s="24"/>
      <c r="NSX349" s="24"/>
      <c r="NSY349" s="24"/>
      <c r="NSZ349" s="24"/>
      <c r="NTA349" s="24"/>
      <c r="NTB349" s="24"/>
      <c r="NTC349" s="24"/>
      <c r="NTD349" s="24"/>
      <c r="NTE349" s="24"/>
      <c r="NTF349" s="24"/>
      <c r="NTG349" s="24"/>
      <c r="NTH349" s="24"/>
      <c r="NTI349" s="24"/>
      <c r="NTJ349" s="24"/>
      <c r="NTK349" s="24"/>
      <c r="NTL349" s="24"/>
      <c r="NTM349" s="24"/>
      <c r="NTN349" s="24"/>
      <c r="NTO349" s="24"/>
      <c r="NTP349" s="24"/>
      <c r="NTQ349" s="24"/>
      <c r="NTR349" s="24"/>
      <c r="NTS349" s="24"/>
      <c r="NTT349" s="24"/>
      <c r="NTU349" s="24"/>
      <c r="NTV349" s="24"/>
      <c r="NTW349" s="24"/>
      <c r="NTX349" s="24"/>
      <c r="NTY349" s="24"/>
      <c r="NTZ349" s="24"/>
      <c r="NUA349" s="24"/>
      <c r="NUB349" s="24"/>
      <c r="NUC349" s="24"/>
      <c r="NUD349" s="24"/>
      <c r="NUE349" s="24"/>
      <c r="NUF349" s="24"/>
      <c r="NUG349" s="24"/>
      <c r="NUH349" s="24"/>
      <c r="NUI349" s="24"/>
      <c r="NUJ349" s="24"/>
      <c r="NUK349" s="24"/>
      <c r="NUL349" s="24"/>
      <c r="NUM349" s="24"/>
      <c r="NUN349" s="24"/>
      <c r="NUO349" s="24"/>
      <c r="NUP349" s="24"/>
      <c r="NUQ349" s="24"/>
      <c r="NUR349" s="24"/>
      <c r="NUS349" s="24"/>
      <c r="NUT349" s="24"/>
      <c r="NUU349" s="24"/>
      <c r="NUV349" s="24"/>
      <c r="NUW349" s="24"/>
      <c r="NUX349" s="24"/>
      <c r="NUY349" s="24"/>
      <c r="NUZ349" s="24"/>
      <c r="NVA349" s="24"/>
      <c r="NVB349" s="24"/>
      <c r="NVC349" s="24"/>
      <c r="NVD349" s="24"/>
      <c r="NVE349" s="24"/>
      <c r="NVF349" s="24"/>
      <c r="NVG349" s="24"/>
      <c r="NVH349" s="24"/>
      <c r="NVI349" s="24"/>
      <c r="NVJ349" s="24"/>
      <c r="NVK349" s="24"/>
      <c r="NVL349" s="24"/>
      <c r="NVM349" s="24"/>
      <c r="NVN349" s="24"/>
      <c r="NVO349" s="24"/>
      <c r="NVP349" s="24"/>
      <c r="NVQ349" s="24"/>
      <c r="NVR349" s="24"/>
      <c r="NVS349" s="24"/>
      <c r="NVT349" s="24"/>
      <c r="NVU349" s="24"/>
      <c r="NVV349" s="24"/>
      <c r="NVW349" s="24"/>
      <c r="NVX349" s="24"/>
      <c r="NVY349" s="24"/>
      <c r="NVZ349" s="24"/>
      <c r="NWA349" s="24"/>
      <c r="NWB349" s="24"/>
      <c r="NWC349" s="24"/>
      <c r="NWD349" s="24"/>
      <c r="NWE349" s="24"/>
      <c r="NWF349" s="24"/>
      <c r="NWG349" s="24"/>
      <c r="NWH349" s="24"/>
      <c r="NWI349" s="24"/>
      <c r="NWJ349" s="24"/>
      <c r="NWK349" s="24"/>
      <c r="NWL349" s="24"/>
      <c r="NWM349" s="24"/>
      <c r="NWN349" s="24"/>
      <c r="NWO349" s="24"/>
      <c r="NWP349" s="24"/>
      <c r="NWQ349" s="24"/>
      <c r="NWR349" s="24"/>
      <c r="NWS349" s="24"/>
      <c r="NWT349" s="24"/>
      <c r="NWU349" s="24"/>
      <c r="NWV349" s="24"/>
      <c r="NWW349" s="24"/>
      <c r="NWX349" s="24"/>
      <c r="NWY349" s="24"/>
      <c r="NWZ349" s="24"/>
      <c r="NXA349" s="24"/>
      <c r="NXB349" s="24"/>
      <c r="NXC349" s="24"/>
      <c r="NXD349" s="24"/>
      <c r="NXE349" s="24"/>
      <c r="NXF349" s="24"/>
      <c r="NXG349" s="24"/>
      <c r="NXH349" s="24"/>
      <c r="NXI349" s="24"/>
      <c r="NXJ349" s="24"/>
      <c r="NXK349" s="24"/>
      <c r="NXL349" s="24"/>
      <c r="NXM349" s="24"/>
      <c r="NXN349" s="24"/>
      <c r="NXO349" s="24"/>
      <c r="NXP349" s="24"/>
      <c r="NXQ349" s="24"/>
      <c r="NXR349" s="24"/>
      <c r="NXS349" s="24"/>
      <c r="NXT349" s="24"/>
      <c r="NXU349" s="24"/>
      <c r="NXV349" s="24"/>
      <c r="NXW349" s="24"/>
      <c r="NXX349" s="24"/>
      <c r="NXY349" s="24"/>
      <c r="NXZ349" s="24"/>
      <c r="NYA349" s="24"/>
      <c r="NYB349" s="24"/>
      <c r="NYC349" s="24"/>
      <c r="NYD349" s="24"/>
      <c r="NYE349" s="24"/>
      <c r="NYF349" s="24"/>
      <c r="NYG349" s="24"/>
      <c r="NYH349" s="24"/>
      <c r="NYI349" s="24"/>
      <c r="NYJ349" s="24"/>
      <c r="NYK349" s="24"/>
      <c r="NYL349" s="24"/>
      <c r="NYM349" s="24"/>
      <c r="NYN349" s="24"/>
      <c r="NYO349" s="24"/>
      <c r="NYP349" s="24"/>
      <c r="NYQ349" s="24"/>
      <c r="NYR349" s="24"/>
      <c r="NYS349" s="24"/>
      <c r="NYT349" s="24"/>
      <c r="NYU349" s="24"/>
      <c r="NYV349" s="24"/>
      <c r="NYW349" s="24"/>
      <c r="NYX349" s="24"/>
      <c r="NYY349" s="24"/>
      <c r="NYZ349" s="24"/>
      <c r="NZA349" s="24"/>
      <c r="NZB349" s="24"/>
      <c r="NZC349" s="24"/>
      <c r="NZD349" s="24"/>
      <c r="NZE349" s="24"/>
      <c r="NZF349" s="24"/>
      <c r="NZG349" s="24"/>
      <c r="NZH349" s="24"/>
      <c r="NZI349" s="24"/>
      <c r="NZJ349" s="24"/>
      <c r="NZK349" s="24"/>
      <c r="NZL349" s="24"/>
      <c r="NZM349" s="24"/>
      <c r="NZN349" s="24"/>
      <c r="NZO349" s="24"/>
      <c r="NZP349" s="24"/>
      <c r="NZQ349" s="24"/>
      <c r="NZR349" s="24"/>
      <c r="NZS349" s="24"/>
      <c r="NZT349" s="24"/>
      <c r="NZU349" s="24"/>
      <c r="NZV349" s="24"/>
      <c r="NZW349" s="24"/>
      <c r="NZX349" s="24"/>
      <c r="NZY349" s="24"/>
      <c r="NZZ349" s="24"/>
      <c r="OAA349" s="24"/>
      <c r="OAB349" s="24"/>
      <c r="OAC349" s="24"/>
      <c r="OAD349" s="24"/>
      <c r="OAE349" s="24"/>
      <c r="OAF349" s="24"/>
      <c r="OAG349" s="24"/>
      <c r="OAH349" s="24"/>
      <c r="OAI349" s="24"/>
      <c r="OAJ349" s="24"/>
      <c r="OAK349" s="24"/>
      <c r="OAL349" s="24"/>
      <c r="OAM349" s="24"/>
      <c r="OAN349" s="24"/>
      <c r="OAO349" s="24"/>
      <c r="OAP349" s="24"/>
      <c r="OAQ349" s="24"/>
      <c r="OAR349" s="24"/>
      <c r="OAS349" s="24"/>
      <c r="OAT349" s="24"/>
      <c r="OAU349" s="24"/>
      <c r="OAV349" s="24"/>
      <c r="OAW349" s="24"/>
      <c r="OAX349" s="24"/>
      <c r="OAY349" s="24"/>
      <c r="OAZ349" s="24"/>
      <c r="OBA349" s="24"/>
      <c r="OBB349" s="24"/>
      <c r="OBC349" s="24"/>
      <c r="OBD349" s="24"/>
      <c r="OBE349" s="24"/>
      <c r="OBF349" s="24"/>
      <c r="OBG349" s="24"/>
      <c r="OBH349" s="24"/>
      <c r="OBI349" s="24"/>
      <c r="OBJ349" s="24"/>
      <c r="OBK349" s="24"/>
      <c r="OBL349" s="24"/>
      <c r="OBM349" s="24"/>
      <c r="OBN349" s="24"/>
      <c r="OBO349" s="24"/>
      <c r="OBP349" s="24"/>
      <c r="OBQ349" s="24"/>
      <c r="OBR349" s="24"/>
      <c r="OBS349" s="24"/>
      <c r="OBT349" s="24"/>
      <c r="OBU349" s="24"/>
      <c r="OBV349" s="24"/>
      <c r="OBW349" s="24"/>
      <c r="OBX349" s="24"/>
      <c r="OBY349" s="24"/>
      <c r="OBZ349" s="24"/>
      <c r="OCA349" s="24"/>
      <c r="OCB349" s="24"/>
      <c r="OCC349" s="24"/>
      <c r="OCD349" s="24"/>
      <c r="OCE349" s="24"/>
      <c r="OCF349" s="24"/>
      <c r="OCG349" s="24"/>
      <c r="OCH349" s="24"/>
      <c r="OCI349" s="24"/>
      <c r="OCJ349" s="24"/>
      <c r="OCK349" s="24"/>
      <c r="OCL349" s="24"/>
      <c r="OCM349" s="24"/>
      <c r="OCN349" s="24"/>
      <c r="OCO349" s="24"/>
      <c r="OCP349" s="24"/>
      <c r="OCQ349" s="24"/>
      <c r="OCR349" s="24"/>
      <c r="OCS349" s="24"/>
      <c r="OCT349" s="24"/>
      <c r="OCU349" s="24"/>
      <c r="OCV349" s="24"/>
      <c r="OCW349" s="24"/>
      <c r="OCX349" s="24"/>
      <c r="OCY349" s="24"/>
      <c r="OCZ349" s="24"/>
      <c r="ODA349" s="24"/>
      <c r="ODB349" s="24"/>
      <c r="ODC349" s="24"/>
      <c r="ODD349" s="24"/>
      <c r="ODE349" s="24"/>
      <c r="ODF349" s="24"/>
      <c r="ODG349" s="24"/>
      <c r="ODH349" s="24"/>
      <c r="ODI349" s="24"/>
      <c r="ODJ349" s="24"/>
      <c r="ODK349" s="24"/>
      <c r="ODL349" s="24"/>
      <c r="ODM349" s="24"/>
      <c r="ODN349" s="24"/>
      <c r="ODO349" s="24"/>
      <c r="ODP349" s="24"/>
      <c r="ODQ349" s="24"/>
      <c r="ODR349" s="24"/>
      <c r="ODS349" s="24"/>
      <c r="ODT349" s="24"/>
      <c r="ODU349" s="24"/>
      <c r="ODV349" s="24"/>
      <c r="ODW349" s="24"/>
      <c r="ODX349" s="24"/>
      <c r="ODY349" s="24"/>
      <c r="ODZ349" s="24"/>
      <c r="OEA349" s="24"/>
      <c r="OEB349" s="24"/>
      <c r="OEC349" s="24"/>
      <c r="OED349" s="24"/>
      <c r="OEE349" s="24"/>
      <c r="OEF349" s="24"/>
      <c r="OEG349" s="24"/>
      <c r="OEH349" s="24"/>
      <c r="OEI349" s="24"/>
      <c r="OEJ349" s="24"/>
      <c r="OEK349" s="24"/>
      <c r="OEL349" s="24"/>
      <c r="OEM349" s="24"/>
      <c r="OEN349" s="24"/>
      <c r="OEO349" s="24"/>
      <c r="OEP349" s="24"/>
      <c r="OEQ349" s="24"/>
      <c r="OER349" s="24"/>
      <c r="OES349" s="24"/>
      <c r="OET349" s="24"/>
      <c r="OEU349" s="24"/>
      <c r="OEV349" s="24"/>
      <c r="OEW349" s="24"/>
      <c r="OEX349" s="24"/>
      <c r="OEY349" s="24"/>
      <c r="OEZ349" s="24"/>
      <c r="OFA349" s="24"/>
      <c r="OFB349" s="24"/>
      <c r="OFC349" s="24"/>
      <c r="OFD349" s="24"/>
      <c r="OFE349" s="24"/>
      <c r="OFF349" s="24"/>
      <c r="OFG349" s="24"/>
      <c r="OFH349" s="24"/>
      <c r="OFI349" s="24"/>
      <c r="OFJ349" s="24"/>
      <c r="OFK349" s="24"/>
      <c r="OFL349" s="24"/>
      <c r="OFM349" s="24"/>
      <c r="OFN349" s="24"/>
      <c r="OFO349" s="24"/>
      <c r="OFP349" s="24"/>
      <c r="OFQ349" s="24"/>
      <c r="OFR349" s="24"/>
      <c r="OFS349" s="24"/>
      <c r="OFT349" s="24"/>
      <c r="OFU349" s="24"/>
      <c r="OFV349" s="24"/>
      <c r="OFW349" s="24"/>
      <c r="OFX349" s="24"/>
      <c r="OFY349" s="24"/>
      <c r="OFZ349" s="24"/>
      <c r="OGA349" s="24"/>
      <c r="OGB349" s="24"/>
      <c r="OGC349" s="24"/>
      <c r="OGD349" s="24"/>
      <c r="OGE349" s="24"/>
      <c r="OGF349" s="24"/>
      <c r="OGG349" s="24"/>
      <c r="OGH349" s="24"/>
      <c r="OGI349" s="24"/>
      <c r="OGJ349" s="24"/>
      <c r="OGK349" s="24"/>
      <c r="OGL349" s="24"/>
      <c r="OGM349" s="24"/>
      <c r="OGN349" s="24"/>
      <c r="OGO349" s="24"/>
      <c r="OGP349" s="24"/>
      <c r="OGQ349" s="24"/>
      <c r="OGR349" s="24"/>
      <c r="OGS349" s="24"/>
      <c r="OGT349" s="24"/>
      <c r="OGU349" s="24"/>
      <c r="OGV349" s="24"/>
      <c r="OGW349" s="24"/>
      <c r="OGX349" s="24"/>
      <c r="OGY349" s="24"/>
      <c r="OGZ349" s="24"/>
      <c r="OHA349" s="24"/>
      <c r="OHB349" s="24"/>
      <c r="OHC349" s="24"/>
      <c r="OHD349" s="24"/>
      <c r="OHE349" s="24"/>
      <c r="OHF349" s="24"/>
      <c r="OHG349" s="24"/>
      <c r="OHH349" s="24"/>
      <c r="OHI349" s="24"/>
      <c r="OHJ349" s="24"/>
      <c r="OHK349" s="24"/>
      <c r="OHL349" s="24"/>
      <c r="OHM349" s="24"/>
      <c r="OHN349" s="24"/>
      <c r="OHO349" s="24"/>
      <c r="OHP349" s="24"/>
      <c r="OHQ349" s="24"/>
      <c r="OHR349" s="24"/>
      <c r="OHS349" s="24"/>
      <c r="OHT349" s="24"/>
      <c r="OHU349" s="24"/>
      <c r="OHV349" s="24"/>
      <c r="OHW349" s="24"/>
      <c r="OHX349" s="24"/>
      <c r="OHY349" s="24"/>
      <c r="OHZ349" s="24"/>
      <c r="OIA349" s="24"/>
      <c r="OIB349" s="24"/>
      <c r="OIC349" s="24"/>
      <c r="OID349" s="24"/>
      <c r="OIE349" s="24"/>
      <c r="OIF349" s="24"/>
      <c r="OIG349" s="24"/>
      <c r="OIH349" s="24"/>
      <c r="OII349" s="24"/>
      <c r="OIJ349" s="24"/>
      <c r="OIK349" s="24"/>
      <c r="OIL349" s="24"/>
      <c r="OIM349" s="24"/>
      <c r="OIN349" s="24"/>
      <c r="OIO349" s="24"/>
      <c r="OIP349" s="24"/>
      <c r="OIQ349" s="24"/>
      <c r="OIR349" s="24"/>
      <c r="OIS349" s="24"/>
      <c r="OIT349" s="24"/>
      <c r="OIU349" s="24"/>
      <c r="OIV349" s="24"/>
      <c r="OIW349" s="24"/>
      <c r="OIX349" s="24"/>
      <c r="OIY349" s="24"/>
      <c r="OIZ349" s="24"/>
      <c r="OJA349" s="24"/>
      <c r="OJB349" s="24"/>
      <c r="OJC349" s="24"/>
      <c r="OJD349" s="24"/>
      <c r="OJE349" s="24"/>
      <c r="OJF349" s="24"/>
      <c r="OJG349" s="24"/>
      <c r="OJH349" s="24"/>
      <c r="OJI349" s="24"/>
      <c r="OJJ349" s="24"/>
      <c r="OJK349" s="24"/>
      <c r="OJL349" s="24"/>
      <c r="OJM349" s="24"/>
      <c r="OJN349" s="24"/>
      <c r="OJO349" s="24"/>
      <c r="OJP349" s="24"/>
      <c r="OJQ349" s="24"/>
      <c r="OJR349" s="24"/>
      <c r="OJS349" s="24"/>
      <c r="OJT349" s="24"/>
      <c r="OJU349" s="24"/>
      <c r="OJV349" s="24"/>
      <c r="OJW349" s="24"/>
      <c r="OJX349" s="24"/>
      <c r="OJY349" s="24"/>
      <c r="OJZ349" s="24"/>
      <c r="OKA349" s="24"/>
      <c r="OKB349" s="24"/>
      <c r="OKC349" s="24"/>
      <c r="OKD349" s="24"/>
      <c r="OKE349" s="24"/>
      <c r="OKF349" s="24"/>
      <c r="OKG349" s="24"/>
      <c r="OKH349" s="24"/>
      <c r="OKI349" s="24"/>
      <c r="OKJ349" s="24"/>
      <c r="OKK349" s="24"/>
      <c r="OKL349" s="24"/>
      <c r="OKM349" s="24"/>
      <c r="OKN349" s="24"/>
      <c r="OKO349" s="24"/>
      <c r="OKP349" s="24"/>
      <c r="OKQ349" s="24"/>
      <c r="OKR349" s="24"/>
      <c r="OKS349" s="24"/>
      <c r="OKT349" s="24"/>
      <c r="OKU349" s="24"/>
      <c r="OKV349" s="24"/>
      <c r="OKW349" s="24"/>
      <c r="OKX349" s="24"/>
      <c r="OKY349" s="24"/>
      <c r="OKZ349" s="24"/>
      <c r="OLA349" s="24"/>
      <c r="OLB349" s="24"/>
      <c r="OLC349" s="24"/>
      <c r="OLD349" s="24"/>
      <c r="OLE349" s="24"/>
      <c r="OLF349" s="24"/>
      <c r="OLG349" s="24"/>
      <c r="OLH349" s="24"/>
      <c r="OLI349" s="24"/>
      <c r="OLJ349" s="24"/>
      <c r="OLK349" s="24"/>
      <c r="OLL349" s="24"/>
      <c r="OLM349" s="24"/>
      <c r="OLN349" s="24"/>
      <c r="OLO349" s="24"/>
      <c r="OLP349" s="24"/>
      <c r="OLQ349" s="24"/>
      <c r="OLR349" s="24"/>
      <c r="OLS349" s="24"/>
      <c r="OLT349" s="24"/>
      <c r="OLU349" s="24"/>
      <c r="OLV349" s="24"/>
      <c r="OLW349" s="24"/>
      <c r="OLX349" s="24"/>
      <c r="OLY349" s="24"/>
      <c r="OLZ349" s="24"/>
      <c r="OMA349" s="24"/>
      <c r="OMB349" s="24"/>
      <c r="OMC349" s="24"/>
      <c r="OMD349" s="24"/>
      <c r="OME349" s="24"/>
      <c r="OMF349" s="24"/>
      <c r="OMG349" s="24"/>
      <c r="OMH349" s="24"/>
      <c r="OMI349" s="24"/>
      <c r="OMJ349" s="24"/>
      <c r="OMK349" s="24"/>
      <c r="OML349" s="24"/>
      <c r="OMM349" s="24"/>
      <c r="OMN349" s="24"/>
      <c r="OMO349" s="24"/>
      <c r="OMP349" s="24"/>
      <c r="OMQ349" s="24"/>
      <c r="OMR349" s="24"/>
      <c r="OMS349" s="24"/>
      <c r="OMT349" s="24"/>
      <c r="OMU349" s="24"/>
      <c r="OMV349" s="24"/>
      <c r="OMW349" s="24"/>
      <c r="OMX349" s="24"/>
      <c r="OMY349" s="24"/>
      <c r="OMZ349" s="24"/>
      <c r="ONA349" s="24"/>
      <c r="ONB349" s="24"/>
      <c r="ONC349" s="24"/>
      <c r="OND349" s="24"/>
      <c r="ONE349" s="24"/>
      <c r="ONF349" s="24"/>
      <c r="ONG349" s="24"/>
      <c r="ONH349" s="24"/>
      <c r="ONI349" s="24"/>
      <c r="ONJ349" s="24"/>
      <c r="ONK349" s="24"/>
      <c r="ONL349" s="24"/>
      <c r="ONM349" s="24"/>
      <c r="ONN349" s="24"/>
      <c r="ONO349" s="24"/>
      <c r="ONP349" s="24"/>
      <c r="ONQ349" s="24"/>
      <c r="ONR349" s="24"/>
      <c r="ONS349" s="24"/>
      <c r="ONT349" s="24"/>
      <c r="ONU349" s="24"/>
      <c r="ONV349" s="24"/>
      <c r="ONW349" s="24"/>
      <c r="ONX349" s="24"/>
      <c r="ONY349" s="24"/>
      <c r="ONZ349" s="24"/>
      <c r="OOA349" s="24"/>
      <c r="OOB349" s="24"/>
      <c r="OOC349" s="24"/>
      <c r="OOD349" s="24"/>
      <c r="OOE349" s="24"/>
      <c r="OOF349" s="24"/>
      <c r="OOG349" s="24"/>
      <c r="OOH349" s="24"/>
      <c r="OOI349" s="24"/>
      <c r="OOJ349" s="24"/>
      <c r="OOK349" s="24"/>
      <c r="OOL349" s="24"/>
      <c r="OOM349" s="24"/>
      <c r="OON349" s="24"/>
      <c r="OOO349" s="24"/>
      <c r="OOP349" s="24"/>
      <c r="OOQ349" s="24"/>
      <c r="OOR349" s="24"/>
      <c r="OOS349" s="24"/>
      <c r="OOT349" s="24"/>
      <c r="OOU349" s="24"/>
      <c r="OOV349" s="24"/>
      <c r="OOW349" s="24"/>
      <c r="OOX349" s="24"/>
      <c r="OOY349" s="24"/>
      <c r="OOZ349" s="24"/>
      <c r="OPA349" s="24"/>
      <c r="OPB349" s="24"/>
      <c r="OPC349" s="24"/>
      <c r="OPD349" s="24"/>
      <c r="OPE349" s="24"/>
      <c r="OPF349" s="24"/>
      <c r="OPG349" s="24"/>
      <c r="OPH349" s="24"/>
      <c r="OPI349" s="24"/>
      <c r="OPJ349" s="24"/>
      <c r="OPK349" s="24"/>
      <c r="OPL349" s="24"/>
      <c r="OPM349" s="24"/>
      <c r="OPN349" s="24"/>
      <c r="OPO349" s="24"/>
      <c r="OPP349" s="24"/>
      <c r="OPQ349" s="24"/>
      <c r="OPR349" s="24"/>
      <c r="OPS349" s="24"/>
      <c r="OPT349" s="24"/>
      <c r="OPU349" s="24"/>
      <c r="OPV349" s="24"/>
      <c r="OPW349" s="24"/>
      <c r="OPX349" s="24"/>
      <c r="OPY349" s="24"/>
      <c r="OPZ349" s="24"/>
      <c r="OQA349" s="24"/>
      <c r="OQB349" s="24"/>
      <c r="OQC349" s="24"/>
      <c r="OQD349" s="24"/>
      <c r="OQE349" s="24"/>
      <c r="OQF349" s="24"/>
      <c r="OQG349" s="24"/>
      <c r="OQH349" s="24"/>
      <c r="OQI349" s="24"/>
      <c r="OQJ349" s="24"/>
      <c r="OQK349" s="24"/>
      <c r="OQL349" s="24"/>
      <c r="OQM349" s="24"/>
      <c r="OQN349" s="24"/>
      <c r="OQO349" s="24"/>
      <c r="OQP349" s="24"/>
      <c r="OQQ349" s="24"/>
      <c r="OQR349" s="24"/>
      <c r="OQS349" s="24"/>
      <c r="OQT349" s="24"/>
      <c r="OQU349" s="24"/>
      <c r="OQV349" s="24"/>
      <c r="OQW349" s="24"/>
      <c r="OQX349" s="24"/>
      <c r="OQY349" s="24"/>
      <c r="OQZ349" s="24"/>
      <c r="ORA349" s="24"/>
      <c r="ORB349" s="24"/>
      <c r="ORC349" s="24"/>
      <c r="ORD349" s="24"/>
      <c r="ORE349" s="24"/>
      <c r="ORF349" s="24"/>
      <c r="ORG349" s="24"/>
      <c r="ORH349" s="24"/>
      <c r="ORI349" s="24"/>
      <c r="ORJ349" s="24"/>
      <c r="ORK349" s="24"/>
      <c r="ORL349" s="24"/>
      <c r="ORM349" s="24"/>
      <c r="ORN349" s="24"/>
      <c r="ORO349" s="24"/>
      <c r="ORP349" s="24"/>
      <c r="ORQ349" s="24"/>
      <c r="ORR349" s="24"/>
      <c r="ORS349" s="24"/>
      <c r="ORT349" s="24"/>
      <c r="ORU349" s="24"/>
      <c r="ORV349" s="24"/>
      <c r="ORW349" s="24"/>
      <c r="ORX349" s="24"/>
      <c r="ORY349" s="24"/>
      <c r="ORZ349" s="24"/>
      <c r="OSA349" s="24"/>
      <c r="OSB349" s="24"/>
      <c r="OSC349" s="24"/>
      <c r="OSD349" s="24"/>
      <c r="OSE349" s="24"/>
      <c r="OSF349" s="24"/>
      <c r="OSG349" s="24"/>
      <c r="OSH349" s="24"/>
      <c r="OSI349" s="24"/>
      <c r="OSJ349" s="24"/>
      <c r="OSK349" s="24"/>
      <c r="OSL349" s="24"/>
      <c r="OSM349" s="24"/>
      <c r="OSN349" s="24"/>
      <c r="OSO349" s="24"/>
      <c r="OSP349" s="24"/>
      <c r="OSQ349" s="24"/>
      <c r="OSR349" s="24"/>
      <c r="OSS349" s="24"/>
      <c r="OST349" s="24"/>
      <c r="OSU349" s="24"/>
      <c r="OSV349" s="24"/>
      <c r="OSW349" s="24"/>
      <c r="OSX349" s="24"/>
      <c r="OSY349" s="24"/>
      <c r="OSZ349" s="24"/>
      <c r="OTA349" s="24"/>
      <c r="OTB349" s="24"/>
      <c r="OTC349" s="24"/>
      <c r="OTD349" s="24"/>
      <c r="OTE349" s="24"/>
      <c r="OTF349" s="24"/>
      <c r="OTG349" s="24"/>
      <c r="OTH349" s="24"/>
      <c r="OTI349" s="24"/>
      <c r="OTJ349" s="24"/>
      <c r="OTK349" s="24"/>
      <c r="OTL349" s="24"/>
      <c r="OTM349" s="24"/>
      <c r="OTN349" s="24"/>
      <c r="OTO349" s="24"/>
      <c r="OTP349" s="24"/>
      <c r="OTQ349" s="24"/>
      <c r="OTR349" s="24"/>
      <c r="OTS349" s="24"/>
      <c r="OTT349" s="24"/>
      <c r="OTU349" s="24"/>
      <c r="OTV349" s="24"/>
      <c r="OTW349" s="24"/>
      <c r="OTX349" s="24"/>
      <c r="OTY349" s="24"/>
      <c r="OTZ349" s="24"/>
      <c r="OUA349" s="24"/>
      <c r="OUB349" s="24"/>
      <c r="OUC349" s="24"/>
      <c r="OUD349" s="24"/>
      <c r="OUE349" s="24"/>
      <c r="OUF349" s="24"/>
      <c r="OUG349" s="24"/>
      <c r="OUH349" s="24"/>
      <c r="OUI349" s="24"/>
      <c r="OUJ349" s="24"/>
      <c r="OUK349" s="24"/>
      <c r="OUL349" s="24"/>
      <c r="OUM349" s="24"/>
      <c r="OUN349" s="24"/>
      <c r="OUO349" s="24"/>
      <c r="OUP349" s="24"/>
      <c r="OUQ349" s="24"/>
      <c r="OUR349" s="24"/>
      <c r="OUS349" s="24"/>
      <c r="OUT349" s="24"/>
      <c r="OUU349" s="24"/>
      <c r="OUV349" s="24"/>
      <c r="OUW349" s="24"/>
      <c r="OUX349" s="24"/>
      <c r="OUY349" s="24"/>
      <c r="OUZ349" s="24"/>
      <c r="OVA349" s="24"/>
      <c r="OVB349" s="24"/>
      <c r="OVC349" s="24"/>
      <c r="OVD349" s="24"/>
      <c r="OVE349" s="24"/>
      <c r="OVF349" s="24"/>
      <c r="OVG349" s="24"/>
      <c r="OVH349" s="24"/>
      <c r="OVI349" s="24"/>
      <c r="OVJ349" s="24"/>
      <c r="OVK349" s="24"/>
      <c r="OVL349" s="24"/>
      <c r="OVM349" s="24"/>
      <c r="OVN349" s="24"/>
      <c r="OVO349" s="24"/>
      <c r="OVP349" s="24"/>
      <c r="OVQ349" s="24"/>
      <c r="OVR349" s="24"/>
      <c r="OVS349" s="24"/>
      <c r="OVT349" s="24"/>
      <c r="OVU349" s="24"/>
      <c r="OVV349" s="24"/>
      <c r="OVW349" s="24"/>
      <c r="OVX349" s="24"/>
      <c r="OVY349" s="24"/>
      <c r="OVZ349" s="24"/>
      <c r="OWA349" s="24"/>
      <c r="OWB349" s="24"/>
      <c r="OWC349" s="24"/>
      <c r="OWD349" s="24"/>
      <c r="OWE349" s="24"/>
      <c r="OWF349" s="24"/>
      <c r="OWG349" s="24"/>
      <c r="OWH349" s="24"/>
      <c r="OWI349" s="24"/>
      <c r="OWJ349" s="24"/>
      <c r="OWK349" s="24"/>
      <c r="OWL349" s="24"/>
      <c r="OWM349" s="24"/>
      <c r="OWN349" s="24"/>
      <c r="OWO349" s="24"/>
      <c r="OWP349" s="24"/>
      <c r="OWQ349" s="24"/>
      <c r="OWR349" s="24"/>
      <c r="OWS349" s="24"/>
      <c r="OWT349" s="24"/>
      <c r="OWU349" s="24"/>
      <c r="OWV349" s="24"/>
      <c r="OWW349" s="24"/>
      <c r="OWX349" s="24"/>
      <c r="OWY349" s="24"/>
      <c r="OWZ349" s="24"/>
      <c r="OXA349" s="24"/>
      <c r="OXB349" s="24"/>
      <c r="OXC349" s="24"/>
      <c r="OXD349" s="24"/>
      <c r="OXE349" s="24"/>
      <c r="OXF349" s="24"/>
      <c r="OXG349" s="24"/>
      <c r="OXH349" s="24"/>
      <c r="OXI349" s="24"/>
      <c r="OXJ349" s="24"/>
      <c r="OXK349" s="24"/>
      <c r="OXL349" s="24"/>
      <c r="OXM349" s="24"/>
      <c r="OXN349" s="24"/>
      <c r="OXO349" s="24"/>
      <c r="OXP349" s="24"/>
      <c r="OXQ349" s="24"/>
      <c r="OXR349" s="24"/>
      <c r="OXS349" s="24"/>
      <c r="OXT349" s="24"/>
      <c r="OXU349" s="24"/>
      <c r="OXV349" s="24"/>
      <c r="OXW349" s="24"/>
      <c r="OXX349" s="24"/>
      <c r="OXY349" s="24"/>
      <c r="OXZ349" s="24"/>
      <c r="OYA349" s="24"/>
      <c r="OYB349" s="24"/>
      <c r="OYC349" s="24"/>
      <c r="OYD349" s="24"/>
      <c r="OYE349" s="24"/>
      <c r="OYF349" s="24"/>
      <c r="OYG349" s="24"/>
      <c r="OYH349" s="24"/>
      <c r="OYI349" s="24"/>
      <c r="OYJ349" s="24"/>
      <c r="OYK349" s="24"/>
      <c r="OYL349" s="24"/>
      <c r="OYM349" s="24"/>
      <c r="OYN349" s="24"/>
      <c r="OYO349" s="24"/>
      <c r="OYP349" s="24"/>
      <c r="OYQ349" s="24"/>
      <c r="OYR349" s="24"/>
      <c r="OYS349" s="24"/>
      <c r="OYT349" s="24"/>
      <c r="OYU349" s="24"/>
      <c r="OYV349" s="24"/>
      <c r="OYW349" s="24"/>
      <c r="OYX349" s="24"/>
      <c r="OYY349" s="24"/>
      <c r="OYZ349" s="24"/>
      <c r="OZA349" s="24"/>
      <c r="OZB349" s="24"/>
      <c r="OZC349" s="24"/>
      <c r="OZD349" s="24"/>
      <c r="OZE349" s="24"/>
      <c r="OZF349" s="24"/>
      <c r="OZG349" s="24"/>
      <c r="OZH349" s="24"/>
      <c r="OZI349" s="24"/>
      <c r="OZJ349" s="24"/>
      <c r="OZK349" s="24"/>
      <c r="OZL349" s="24"/>
      <c r="OZM349" s="24"/>
      <c r="OZN349" s="24"/>
      <c r="OZO349" s="24"/>
      <c r="OZP349" s="24"/>
      <c r="OZQ349" s="24"/>
      <c r="OZR349" s="24"/>
      <c r="OZS349" s="24"/>
      <c r="OZT349" s="24"/>
      <c r="OZU349" s="24"/>
      <c r="OZV349" s="24"/>
      <c r="OZW349" s="24"/>
      <c r="OZX349" s="24"/>
      <c r="OZY349" s="24"/>
      <c r="OZZ349" s="24"/>
      <c r="PAA349" s="24"/>
      <c r="PAB349" s="24"/>
      <c r="PAC349" s="24"/>
      <c r="PAD349" s="24"/>
      <c r="PAE349" s="24"/>
      <c r="PAF349" s="24"/>
      <c r="PAG349" s="24"/>
      <c r="PAH349" s="24"/>
      <c r="PAI349" s="24"/>
      <c r="PAJ349" s="24"/>
      <c r="PAK349" s="24"/>
      <c r="PAL349" s="24"/>
      <c r="PAM349" s="24"/>
      <c r="PAN349" s="24"/>
      <c r="PAO349" s="24"/>
      <c r="PAP349" s="24"/>
      <c r="PAQ349" s="24"/>
      <c r="PAR349" s="24"/>
      <c r="PAS349" s="24"/>
      <c r="PAT349" s="24"/>
      <c r="PAU349" s="24"/>
      <c r="PAV349" s="24"/>
      <c r="PAW349" s="24"/>
      <c r="PAX349" s="24"/>
      <c r="PAY349" s="24"/>
      <c r="PAZ349" s="24"/>
      <c r="PBA349" s="24"/>
      <c r="PBB349" s="24"/>
      <c r="PBC349" s="24"/>
      <c r="PBD349" s="24"/>
      <c r="PBE349" s="24"/>
      <c r="PBF349" s="24"/>
      <c r="PBG349" s="24"/>
      <c r="PBH349" s="24"/>
      <c r="PBI349" s="24"/>
      <c r="PBJ349" s="24"/>
      <c r="PBK349" s="24"/>
      <c r="PBL349" s="24"/>
      <c r="PBM349" s="24"/>
      <c r="PBN349" s="24"/>
      <c r="PBO349" s="24"/>
      <c r="PBP349" s="24"/>
      <c r="PBQ349" s="24"/>
      <c r="PBR349" s="24"/>
      <c r="PBS349" s="24"/>
      <c r="PBT349" s="24"/>
      <c r="PBU349" s="24"/>
      <c r="PBV349" s="24"/>
      <c r="PBW349" s="24"/>
      <c r="PBX349" s="24"/>
      <c r="PBY349" s="24"/>
      <c r="PBZ349" s="24"/>
      <c r="PCA349" s="24"/>
      <c r="PCB349" s="24"/>
      <c r="PCC349" s="24"/>
      <c r="PCD349" s="24"/>
      <c r="PCE349" s="24"/>
      <c r="PCF349" s="24"/>
      <c r="PCG349" s="24"/>
      <c r="PCH349" s="24"/>
      <c r="PCI349" s="24"/>
      <c r="PCJ349" s="24"/>
      <c r="PCK349" s="24"/>
      <c r="PCL349" s="24"/>
      <c r="PCM349" s="24"/>
      <c r="PCN349" s="24"/>
      <c r="PCO349" s="24"/>
      <c r="PCP349" s="24"/>
      <c r="PCQ349" s="24"/>
      <c r="PCR349" s="24"/>
      <c r="PCS349" s="24"/>
      <c r="PCT349" s="24"/>
      <c r="PCU349" s="24"/>
      <c r="PCV349" s="24"/>
      <c r="PCW349" s="24"/>
      <c r="PCX349" s="24"/>
      <c r="PCY349" s="24"/>
      <c r="PCZ349" s="24"/>
      <c r="PDA349" s="24"/>
      <c r="PDB349" s="24"/>
      <c r="PDC349" s="24"/>
      <c r="PDD349" s="24"/>
      <c r="PDE349" s="24"/>
      <c r="PDF349" s="24"/>
      <c r="PDG349" s="24"/>
      <c r="PDH349" s="24"/>
      <c r="PDI349" s="24"/>
      <c r="PDJ349" s="24"/>
      <c r="PDK349" s="24"/>
      <c r="PDL349" s="24"/>
      <c r="PDM349" s="24"/>
      <c r="PDN349" s="24"/>
      <c r="PDO349" s="24"/>
      <c r="PDP349" s="24"/>
      <c r="PDQ349" s="24"/>
      <c r="PDR349" s="24"/>
      <c r="PDS349" s="24"/>
      <c r="PDT349" s="24"/>
      <c r="PDU349" s="24"/>
      <c r="PDV349" s="24"/>
      <c r="PDW349" s="24"/>
      <c r="PDX349" s="24"/>
      <c r="PDY349" s="24"/>
      <c r="PDZ349" s="24"/>
      <c r="PEA349" s="24"/>
      <c r="PEB349" s="24"/>
      <c r="PEC349" s="24"/>
      <c r="PED349" s="24"/>
      <c r="PEE349" s="24"/>
      <c r="PEF349" s="24"/>
      <c r="PEG349" s="24"/>
      <c r="PEH349" s="24"/>
      <c r="PEI349" s="24"/>
      <c r="PEJ349" s="24"/>
      <c r="PEK349" s="24"/>
      <c r="PEL349" s="24"/>
      <c r="PEM349" s="24"/>
      <c r="PEN349" s="24"/>
      <c r="PEO349" s="24"/>
      <c r="PEP349" s="24"/>
      <c r="PEQ349" s="24"/>
      <c r="PER349" s="24"/>
      <c r="PES349" s="24"/>
      <c r="PET349" s="24"/>
      <c r="PEU349" s="24"/>
      <c r="PEV349" s="24"/>
      <c r="PEW349" s="24"/>
      <c r="PEX349" s="24"/>
      <c r="PEY349" s="24"/>
      <c r="PEZ349" s="24"/>
      <c r="PFA349" s="24"/>
      <c r="PFB349" s="24"/>
      <c r="PFC349" s="24"/>
      <c r="PFD349" s="24"/>
      <c r="PFE349" s="24"/>
      <c r="PFF349" s="24"/>
      <c r="PFG349" s="24"/>
      <c r="PFH349" s="24"/>
      <c r="PFI349" s="24"/>
      <c r="PFJ349" s="24"/>
      <c r="PFK349" s="24"/>
      <c r="PFL349" s="24"/>
      <c r="PFM349" s="24"/>
      <c r="PFN349" s="24"/>
      <c r="PFO349" s="24"/>
      <c r="PFP349" s="24"/>
      <c r="PFQ349" s="24"/>
      <c r="PFR349" s="24"/>
      <c r="PFS349" s="24"/>
      <c r="PFT349" s="24"/>
      <c r="PFU349" s="24"/>
      <c r="PFV349" s="24"/>
      <c r="PFW349" s="24"/>
      <c r="PFX349" s="24"/>
      <c r="PFY349" s="24"/>
      <c r="PFZ349" s="24"/>
      <c r="PGA349" s="24"/>
      <c r="PGB349" s="24"/>
      <c r="PGC349" s="24"/>
      <c r="PGD349" s="24"/>
      <c r="PGE349" s="24"/>
      <c r="PGF349" s="24"/>
      <c r="PGG349" s="24"/>
      <c r="PGH349" s="24"/>
      <c r="PGI349" s="24"/>
      <c r="PGJ349" s="24"/>
      <c r="PGK349" s="24"/>
      <c r="PGL349" s="24"/>
      <c r="PGM349" s="24"/>
      <c r="PGN349" s="24"/>
      <c r="PGO349" s="24"/>
      <c r="PGP349" s="24"/>
      <c r="PGQ349" s="24"/>
      <c r="PGR349" s="24"/>
      <c r="PGS349" s="24"/>
      <c r="PGT349" s="24"/>
      <c r="PGU349" s="24"/>
      <c r="PGV349" s="24"/>
      <c r="PGW349" s="24"/>
      <c r="PGX349" s="24"/>
      <c r="PGY349" s="24"/>
      <c r="PGZ349" s="24"/>
      <c r="PHA349" s="24"/>
      <c r="PHB349" s="24"/>
      <c r="PHC349" s="24"/>
      <c r="PHD349" s="24"/>
      <c r="PHE349" s="24"/>
      <c r="PHF349" s="24"/>
      <c r="PHG349" s="24"/>
      <c r="PHH349" s="24"/>
      <c r="PHI349" s="24"/>
      <c r="PHJ349" s="24"/>
      <c r="PHK349" s="24"/>
      <c r="PHL349" s="24"/>
      <c r="PHM349" s="24"/>
      <c r="PHN349" s="24"/>
      <c r="PHO349" s="24"/>
      <c r="PHP349" s="24"/>
      <c r="PHQ349" s="24"/>
      <c r="PHR349" s="24"/>
      <c r="PHS349" s="24"/>
      <c r="PHT349" s="24"/>
      <c r="PHU349" s="24"/>
      <c r="PHV349" s="24"/>
      <c r="PHW349" s="24"/>
      <c r="PHX349" s="24"/>
      <c r="PHY349" s="24"/>
      <c r="PHZ349" s="24"/>
      <c r="PIA349" s="24"/>
      <c r="PIB349" s="24"/>
      <c r="PIC349" s="24"/>
      <c r="PID349" s="24"/>
      <c r="PIE349" s="24"/>
      <c r="PIF349" s="24"/>
      <c r="PIG349" s="24"/>
      <c r="PIH349" s="24"/>
      <c r="PII349" s="24"/>
      <c r="PIJ349" s="24"/>
      <c r="PIK349" s="24"/>
      <c r="PIL349" s="24"/>
      <c r="PIM349" s="24"/>
      <c r="PIN349" s="24"/>
      <c r="PIO349" s="24"/>
      <c r="PIP349" s="24"/>
      <c r="PIQ349" s="24"/>
      <c r="PIR349" s="24"/>
      <c r="PIS349" s="24"/>
      <c r="PIT349" s="24"/>
      <c r="PIU349" s="24"/>
      <c r="PIV349" s="24"/>
      <c r="PIW349" s="24"/>
      <c r="PIX349" s="24"/>
      <c r="PIY349" s="24"/>
      <c r="PIZ349" s="24"/>
      <c r="PJA349" s="24"/>
      <c r="PJB349" s="24"/>
      <c r="PJC349" s="24"/>
      <c r="PJD349" s="24"/>
      <c r="PJE349" s="24"/>
      <c r="PJF349" s="24"/>
      <c r="PJG349" s="24"/>
      <c r="PJH349" s="24"/>
      <c r="PJI349" s="24"/>
      <c r="PJJ349" s="24"/>
      <c r="PJK349" s="24"/>
      <c r="PJL349" s="24"/>
      <c r="PJM349" s="24"/>
      <c r="PJN349" s="24"/>
      <c r="PJO349" s="24"/>
      <c r="PJP349" s="24"/>
      <c r="PJQ349" s="24"/>
      <c r="PJR349" s="24"/>
      <c r="PJS349" s="24"/>
      <c r="PJT349" s="24"/>
      <c r="PJU349" s="24"/>
      <c r="PJV349" s="24"/>
      <c r="PJW349" s="24"/>
      <c r="PJX349" s="24"/>
      <c r="PJY349" s="24"/>
      <c r="PJZ349" s="24"/>
      <c r="PKA349" s="24"/>
      <c r="PKB349" s="24"/>
      <c r="PKC349" s="24"/>
      <c r="PKD349" s="24"/>
      <c r="PKE349" s="24"/>
      <c r="PKF349" s="24"/>
      <c r="PKG349" s="24"/>
      <c r="PKH349" s="24"/>
      <c r="PKI349" s="24"/>
      <c r="PKJ349" s="24"/>
      <c r="PKK349" s="24"/>
      <c r="PKL349" s="24"/>
      <c r="PKM349" s="24"/>
      <c r="PKN349" s="24"/>
      <c r="PKO349" s="24"/>
      <c r="PKP349" s="24"/>
      <c r="PKQ349" s="24"/>
      <c r="PKR349" s="24"/>
      <c r="PKS349" s="24"/>
      <c r="PKT349" s="24"/>
      <c r="PKU349" s="24"/>
      <c r="PKV349" s="24"/>
      <c r="PKW349" s="24"/>
      <c r="PKX349" s="24"/>
      <c r="PKY349" s="24"/>
      <c r="PKZ349" s="24"/>
      <c r="PLA349" s="24"/>
      <c r="PLB349" s="24"/>
      <c r="PLC349" s="24"/>
      <c r="PLD349" s="24"/>
      <c r="PLE349" s="24"/>
      <c r="PLF349" s="24"/>
      <c r="PLG349" s="24"/>
      <c r="PLH349" s="24"/>
      <c r="PLI349" s="24"/>
      <c r="PLJ349" s="24"/>
      <c r="PLK349" s="24"/>
      <c r="PLL349" s="24"/>
      <c r="PLM349" s="24"/>
      <c r="PLN349" s="24"/>
      <c r="PLO349" s="24"/>
      <c r="PLP349" s="24"/>
      <c r="PLQ349" s="24"/>
      <c r="PLR349" s="24"/>
      <c r="PLS349" s="24"/>
      <c r="PLT349" s="24"/>
      <c r="PLU349" s="24"/>
      <c r="PLV349" s="24"/>
      <c r="PLW349" s="24"/>
      <c r="PLX349" s="24"/>
      <c r="PLY349" s="24"/>
      <c r="PLZ349" s="24"/>
      <c r="PMA349" s="24"/>
      <c r="PMB349" s="24"/>
      <c r="PMC349" s="24"/>
      <c r="PMD349" s="24"/>
      <c r="PME349" s="24"/>
      <c r="PMF349" s="24"/>
      <c r="PMG349" s="24"/>
      <c r="PMH349" s="24"/>
      <c r="PMI349" s="24"/>
      <c r="PMJ349" s="24"/>
      <c r="PMK349" s="24"/>
      <c r="PML349" s="24"/>
      <c r="PMM349" s="24"/>
      <c r="PMN349" s="24"/>
      <c r="PMO349" s="24"/>
      <c r="PMP349" s="24"/>
      <c r="PMQ349" s="24"/>
      <c r="PMR349" s="24"/>
      <c r="PMS349" s="24"/>
      <c r="PMT349" s="24"/>
      <c r="PMU349" s="24"/>
      <c r="PMV349" s="24"/>
      <c r="PMW349" s="24"/>
      <c r="PMX349" s="24"/>
      <c r="PMY349" s="24"/>
      <c r="PMZ349" s="24"/>
      <c r="PNA349" s="24"/>
      <c r="PNB349" s="24"/>
      <c r="PNC349" s="24"/>
      <c r="PND349" s="24"/>
      <c r="PNE349" s="24"/>
      <c r="PNF349" s="24"/>
      <c r="PNG349" s="24"/>
      <c r="PNH349" s="24"/>
      <c r="PNI349" s="24"/>
      <c r="PNJ349" s="24"/>
      <c r="PNK349" s="24"/>
      <c r="PNL349" s="24"/>
      <c r="PNM349" s="24"/>
      <c r="PNN349" s="24"/>
      <c r="PNO349" s="24"/>
      <c r="PNP349" s="24"/>
      <c r="PNQ349" s="24"/>
      <c r="PNR349" s="24"/>
      <c r="PNS349" s="24"/>
      <c r="PNT349" s="24"/>
      <c r="PNU349" s="24"/>
      <c r="PNV349" s="24"/>
      <c r="PNW349" s="24"/>
      <c r="PNX349" s="24"/>
      <c r="PNY349" s="24"/>
      <c r="PNZ349" s="24"/>
      <c r="POA349" s="24"/>
      <c r="POB349" s="24"/>
      <c r="POC349" s="24"/>
      <c r="POD349" s="24"/>
      <c r="POE349" s="24"/>
      <c r="POF349" s="24"/>
      <c r="POG349" s="24"/>
      <c r="POH349" s="24"/>
      <c r="POI349" s="24"/>
      <c r="POJ349" s="24"/>
      <c r="POK349" s="24"/>
      <c r="POL349" s="24"/>
      <c r="POM349" s="24"/>
      <c r="PON349" s="24"/>
      <c r="POO349" s="24"/>
      <c r="POP349" s="24"/>
      <c r="POQ349" s="24"/>
      <c r="POR349" s="24"/>
      <c r="POS349" s="24"/>
      <c r="POT349" s="24"/>
      <c r="POU349" s="24"/>
      <c r="POV349" s="24"/>
      <c r="POW349" s="24"/>
      <c r="POX349" s="24"/>
      <c r="POY349" s="24"/>
      <c r="POZ349" s="24"/>
      <c r="PPA349" s="24"/>
      <c r="PPB349" s="24"/>
      <c r="PPC349" s="24"/>
      <c r="PPD349" s="24"/>
      <c r="PPE349" s="24"/>
      <c r="PPF349" s="24"/>
      <c r="PPG349" s="24"/>
      <c r="PPH349" s="24"/>
      <c r="PPI349" s="24"/>
      <c r="PPJ349" s="24"/>
      <c r="PPK349" s="24"/>
      <c r="PPL349" s="24"/>
      <c r="PPM349" s="24"/>
      <c r="PPN349" s="24"/>
      <c r="PPO349" s="24"/>
      <c r="PPP349" s="24"/>
      <c r="PPQ349" s="24"/>
      <c r="PPR349" s="24"/>
      <c r="PPS349" s="24"/>
      <c r="PPT349" s="24"/>
      <c r="PPU349" s="24"/>
      <c r="PPV349" s="24"/>
      <c r="PPW349" s="24"/>
      <c r="PPX349" s="24"/>
      <c r="PPY349" s="24"/>
      <c r="PPZ349" s="24"/>
      <c r="PQA349" s="24"/>
      <c r="PQB349" s="24"/>
      <c r="PQC349" s="24"/>
      <c r="PQD349" s="24"/>
      <c r="PQE349" s="24"/>
      <c r="PQF349" s="24"/>
      <c r="PQG349" s="24"/>
      <c r="PQH349" s="24"/>
      <c r="PQI349" s="24"/>
      <c r="PQJ349" s="24"/>
      <c r="PQK349" s="24"/>
      <c r="PQL349" s="24"/>
      <c r="PQM349" s="24"/>
      <c r="PQN349" s="24"/>
      <c r="PQO349" s="24"/>
      <c r="PQP349" s="24"/>
      <c r="PQQ349" s="24"/>
      <c r="PQR349" s="24"/>
      <c r="PQS349" s="24"/>
      <c r="PQT349" s="24"/>
      <c r="PQU349" s="24"/>
      <c r="PQV349" s="24"/>
      <c r="PQW349" s="24"/>
      <c r="PQX349" s="24"/>
      <c r="PQY349" s="24"/>
      <c r="PQZ349" s="24"/>
      <c r="PRA349" s="24"/>
      <c r="PRB349" s="24"/>
      <c r="PRC349" s="24"/>
      <c r="PRD349" s="24"/>
      <c r="PRE349" s="24"/>
      <c r="PRF349" s="24"/>
      <c r="PRG349" s="24"/>
      <c r="PRH349" s="24"/>
      <c r="PRI349" s="24"/>
      <c r="PRJ349" s="24"/>
      <c r="PRK349" s="24"/>
      <c r="PRL349" s="24"/>
      <c r="PRM349" s="24"/>
      <c r="PRN349" s="24"/>
      <c r="PRO349" s="24"/>
      <c r="PRP349" s="24"/>
      <c r="PRQ349" s="24"/>
      <c r="PRR349" s="24"/>
      <c r="PRS349" s="24"/>
      <c r="PRT349" s="24"/>
      <c r="PRU349" s="24"/>
      <c r="PRV349" s="24"/>
      <c r="PRW349" s="24"/>
      <c r="PRX349" s="24"/>
      <c r="PRY349" s="24"/>
      <c r="PRZ349" s="24"/>
      <c r="PSA349" s="24"/>
      <c r="PSB349" s="24"/>
      <c r="PSC349" s="24"/>
      <c r="PSD349" s="24"/>
      <c r="PSE349" s="24"/>
      <c r="PSF349" s="24"/>
      <c r="PSG349" s="24"/>
      <c r="PSH349" s="24"/>
      <c r="PSI349" s="24"/>
      <c r="PSJ349" s="24"/>
      <c r="PSK349" s="24"/>
      <c r="PSL349" s="24"/>
      <c r="PSM349" s="24"/>
      <c r="PSN349" s="24"/>
      <c r="PSO349" s="24"/>
      <c r="PSP349" s="24"/>
      <c r="PSQ349" s="24"/>
      <c r="PSR349" s="24"/>
      <c r="PSS349" s="24"/>
      <c r="PST349" s="24"/>
      <c r="PSU349" s="24"/>
      <c r="PSV349" s="24"/>
      <c r="PSW349" s="24"/>
      <c r="PSX349" s="24"/>
      <c r="PSY349" s="24"/>
      <c r="PSZ349" s="24"/>
      <c r="PTA349" s="24"/>
      <c r="PTB349" s="24"/>
      <c r="PTC349" s="24"/>
      <c r="PTD349" s="24"/>
      <c r="PTE349" s="24"/>
      <c r="PTF349" s="24"/>
      <c r="PTG349" s="24"/>
      <c r="PTH349" s="24"/>
      <c r="PTI349" s="24"/>
      <c r="PTJ349" s="24"/>
      <c r="PTK349" s="24"/>
      <c r="PTL349" s="24"/>
      <c r="PTM349" s="24"/>
      <c r="PTN349" s="24"/>
      <c r="PTO349" s="24"/>
      <c r="PTP349" s="24"/>
      <c r="PTQ349" s="24"/>
      <c r="PTR349" s="24"/>
      <c r="PTS349" s="24"/>
      <c r="PTT349" s="24"/>
      <c r="PTU349" s="24"/>
      <c r="PTV349" s="24"/>
      <c r="PTW349" s="24"/>
      <c r="PTX349" s="24"/>
      <c r="PTY349" s="24"/>
      <c r="PTZ349" s="24"/>
      <c r="PUA349" s="24"/>
      <c r="PUB349" s="24"/>
      <c r="PUC349" s="24"/>
      <c r="PUD349" s="24"/>
      <c r="PUE349" s="24"/>
      <c r="PUF349" s="24"/>
      <c r="PUG349" s="24"/>
      <c r="PUH349" s="24"/>
      <c r="PUI349" s="24"/>
      <c r="PUJ349" s="24"/>
      <c r="PUK349" s="24"/>
      <c r="PUL349" s="24"/>
      <c r="PUM349" s="24"/>
      <c r="PUN349" s="24"/>
      <c r="PUO349" s="24"/>
      <c r="PUP349" s="24"/>
      <c r="PUQ349" s="24"/>
      <c r="PUR349" s="24"/>
      <c r="PUS349" s="24"/>
      <c r="PUT349" s="24"/>
      <c r="PUU349" s="24"/>
      <c r="PUV349" s="24"/>
      <c r="PUW349" s="24"/>
      <c r="PUX349" s="24"/>
      <c r="PUY349" s="24"/>
      <c r="PUZ349" s="24"/>
      <c r="PVA349" s="24"/>
      <c r="PVB349" s="24"/>
      <c r="PVC349" s="24"/>
      <c r="PVD349" s="24"/>
      <c r="PVE349" s="24"/>
      <c r="PVF349" s="24"/>
      <c r="PVG349" s="24"/>
      <c r="PVH349" s="24"/>
      <c r="PVI349" s="24"/>
      <c r="PVJ349" s="24"/>
      <c r="PVK349" s="24"/>
      <c r="PVL349" s="24"/>
      <c r="PVM349" s="24"/>
      <c r="PVN349" s="24"/>
      <c r="PVO349" s="24"/>
      <c r="PVP349" s="24"/>
      <c r="PVQ349" s="24"/>
      <c r="PVR349" s="24"/>
      <c r="PVS349" s="24"/>
      <c r="PVT349" s="24"/>
      <c r="PVU349" s="24"/>
      <c r="PVV349" s="24"/>
      <c r="PVW349" s="24"/>
      <c r="PVX349" s="24"/>
      <c r="PVY349" s="24"/>
      <c r="PVZ349" s="24"/>
      <c r="PWA349" s="24"/>
      <c r="PWB349" s="24"/>
      <c r="PWC349" s="24"/>
      <c r="PWD349" s="24"/>
      <c r="PWE349" s="24"/>
      <c r="PWF349" s="24"/>
      <c r="PWG349" s="24"/>
      <c r="PWH349" s="24"/>
      <c r="PWI349" s="24"/>
      <c r="PWJ349" s="24"/>
      <c r="PWK349" s="24"/>
      <c r="PWL349" s="24"/>
      <c r="PWM349" s="24"/>
      <c r="PWN349" s="24"/>
      <c r="PWO349" s="24"/>
      <c r="PWP349" s="24"/>
      <c r="PWQ349" s="24"/>
      <c r="PWR349" s="24"/>
      <c r="PWS349" s="24"/>
      <c r="PWT349" s="24"/>
      <c r="PWU349" s="24"/>
      <c r="PWV349" s="24"/>
      <c r="PWW349" s="24"/>
      <c r="PWX349" s="24"/>
      <c r="PWY349" s="24"/>
      <c r="PWZ349" s="24"/>
      <c r="PXA349" s="24"/>
      <c r="PXB349" s="24"/>
      <c r="PXC349" s="24"/>
      <c r="PXD349" s="24"/>
      <c r="PXE349" s="24"/>
      <c r="PXF349" s="24"/>
      <c r="PXG349" s="24"/>
      <c r="PXH349" s="24"/>
      <c r="PXI349" s="24"/>
      <c r="PXJ349" s="24"/>
      <c r="PXK349" s="24"/>
      <c r="PXL349" s="24"/>
      <c r="PXM349" s="24"/>
      <c r="PXN349" s="24"/>
      <c r="PXO349" s="24"/>
      <c r="PXP349" s="24"/>
      <c r="PXQ349" s="24"/>
      <c r="PXR349" s="24"/>
      <c r="PXS349" s="24"/>
      <c r="PXT349" s="24"/>
      <c r="PXU349" s="24"/>
      <c r="PXV349" s="24"/>
      <c r="PXW349" s="24"/>
      <c r="PXX349" s="24"/>
      <c r="PXY349" s="24"/>
      <c r="PXZ349" s="24"/>
      <c r="PYA349" s="24"/>
      <c r="PYB349" s="24"/>
      <c r="PYC349" s="24"/>
      <c r="PYD349" s="24"/>
      <c r="PYE349" s="24"/>
      <c r="PYF349" s="24"/>
      <c r="PYG349" s="24"/>
      <c r="PYH349" s="24"/>
      <c r="PYI349" s="24"/>
      <c r="PYJ349" s="24"/>
      <c r="PYK349" s="24"/>
      <c r="PYL349" s="24"/>
      <c r="PYM349" s="24"/>
      <c r="PYN349" s="24"/>
      <c r="PYO349" s="24"/>
      <c r="PYP349" s="24"/>
      <c r="PYQ349" s="24"/>
      <c r="PYR349" s="24"/>
      <c r="PYS349" s="24"/>
      <c r="PYT349" s="24"/>
      <c r="PYU349" s="24"/>
      <c r="PYV349" s="24"/>
      <c r="PYW349" s="24"/>
      <c r="PYX349" s="24"/>
      <c r="PYY349" s="24"/>
      <c r="PYZ349" s="24"/>
      <c r="PZA349" s="24"/>
      <c r="PZB349" s="24"/>
      <c r="PZC349" s="24"/>
      <c r="PZD349" s="24"/>
      <c r="PZE349" s="24"/>
      <c r="PZF349" s="24"/>
      <c r="PZG349" s="24"/>
      <c r="PZH349" s="24"/>
      <c r="PZI349" s="24"/>
      <c r="PZJ349" s="24"/>
      <c r="PZK349" s="24"/>
      <c r="PZL349" s="24"/>
      <c r="PZM349" s="24"/>
      <c r="PZN349" s="24"/>
      <c r="PZO349" s="24"/>
      <c r="PZP349" s="24"/>
      <c r="PZQ349" s="24"/>
      <c r="PZR349" s="24"/>
      <c r="PZS349" s="24"/>
      <c r="PZT349" s="24"/>
      <c r="PZU349" s="24"/>
      <c r="PZV349" s="24"/>
      <c r="PZW349" s="24"/>
      <c r="PZX349" s="24"/>
      <c r="PZY349" s="24"/>
      <c r="PZZ349" s="24"/>
      <c r="QAA349" s="24"/>
      <c r="QAB349" s="24"/>
      <c r="QAC349" s="24"/>
      <c r="QAD349" s="24"/>
      <c r="QAE349" s="24"/>
      <c r="QAF349" s="24"/>
      <c r="QAG349" s="24"/>
      <c r="QAH349" s="24"/>
      <c r="QAI349" s="24"/>
      <c r="QAJ349" s="24"/>
      <c r="QAK349" s="24"/>
      <c r="QAL349" s="24"/>
      <c r="QAM349" s="24"/>
      <c r="QAN349" s="24"/>
      <c r="QAO349" s="24"/>
      <c r="QAP349" s="24"/>
      <c r="QAQ349" s="24"/>
      <c r="QAR349" s="24"/>
      <c r="QAS349" s="24"/>
      <c r="QAT349" s="24"/>
      <c r="QAU349" s="24"/>
      <c r="QAV349" s="24"/>
      <c r="QAW349" s="24"/>
      <c r="QAX349" s="24"/>
      <c r="QAY349" s="24"/>
      <c r="QAZ349" s="24"/>
      <c r="QBA349" s="24"/>
      <c r="QBB349" s="24"/>
      <c r="QBC349" s="24"/>
      <c r="QBD349" s="24"/>
      <c r="QBE349" s="24"/>
      <c r="QBF349" s="24"/>
      <c r="QBG349" s="24"/>
      <c r="QBH349" s="24"/>
      <c r="QBI349" s="24"/>
      <c r="QBJ349" s="24"/>
      <c r="QBK349" s="24"/>
      <c r="QBL349" s="24"/>
      <c r="QBM349" s="24"/>
      <c r="QBN349" s="24"/>
      <c r="QBO349" s="24"/>
      <c r="QBP349" s="24"/>
      <c r="QBQ349" s="24"/>
      <c r="QBR349" s="24"/>
      <c r="QBS349" s="24"/>
      <c r="QBT349" s="24"/>
      <c r="QBU349" s="24"/>
      <c r="QBV349" s="24"/>
      <c r="QBW349" s="24"/>
      <c r="QBX349" s="24"/>
      <c r="QBY349" s="24"/>
      <c r="QBZ349" s="24"/>
      <c r="QCA349" s="24"/>
      <c r="QCB349" s="24"/>
      <c r="QCC349" s="24"/>
      <c r="QCD349" s="24"/>
      <c r="QCE349" s="24"/>
      <c r="QCF349" s="24"/>
      <c r="QCG349" s="24"/>
      <c r="QCH349" s="24"/>
      <c r="QCI349" s="24"/>
      <c r="QCJ349" s="24"/>
      <c r="QCK349" s="24"/>
      <c r="QCL349" s="24"/>
      <c r="QCM349" s="24"/>
      <c r="QCN349" s="24"/>
      <c r="QCO349" s="24"/>
      <c r="QCP349" s="24"/>
      <c r="QCQ349" s="24"/>
      <c r="QCR349" s="24"/>
      <c r="QCS349" s="24"/>
      <c r="QCT349" s="24"/>
      <c r="QCU349" s="24"/>
      <c r="QCV349" s="24"/>
      <c r="QCW349" s="24"/>
      <c r="QCX349" s="24"/>
      <c r="QCY349" s="24"/>
      <c r="QCZ349" s="24"/>
      <c r="QDA349" s="24"/>
      <c r="QDB349" s="24"/>
      <c r="QDC349" s="24"/>
      <c r="QDD349" s="24"/>
      <c r="QDE349" s="24"/>
      <c r="QDF349" s="24"/>
      <c r="QDG349" s="24"/>
      <c r="QDH349" s="24"/>
      <c r="QDI349" s="24"/>
      <c r="QDJ349" s="24"/>
      <c r="QDK349" s="24"/>
      <c r="QDL349" s="24"/>
      <c r="QDM349" s="24"/>
      <c r="QDN349" s="24"/>
      <c r="QDO349" s="24"/>
      <c r="QDP349" s="24"/>
      <c r="QDQ349" s="24"/>
      <c r="QDR349" s="24"/>
      <c r="QDS349" s="24"/>
      <c r="QDT349" s="24"/>
      <c r="QDU349" s="24"/>
      <c r="QDV349" s="24"/>
      <c r="QDW349" s="24"/>
      <c r="QDX349" s="24"/>
      <c r="QDY349" s="24"/>
      <c r="QDZ349" s="24"/>
      <c r="QEA349" s="24"/>
      <c r="QEB349" s="24"/>
      <c r="QEC349" s="24"/>
      <c r="QED349" s="24"/>
      <c r="QEE349" s="24"/>
      <c r="QEF349" s="24"/>
      <c r="QEG349" s="24"/>
      <c r="QEH349" s="24"/>
      <c r="QEI349" s="24"/>
      <c r="QEJ349" s="24"/>
      <c r="QEK349" s="24"/>
      <c r="QEL349" s="24"/>
      <c r="QEM349" s="24"/>
      <c r="QEN349" s="24"/>
      <c r="QEO349" s="24"/>
      <c r="QEP349" s="24"/>
      <c r="QEQ349" s="24"/>
      <c r="QER349" s="24"/>
      <c r="QES349" s="24"/>
      <c r="QET349" s="24"/>
      <c r="QEU349" s="24"/>
      <c r="QEV349" s="24"/>
      <c r="QEW349" s="24"/>
      <c r="QEX349" s="24"/>
      <c r="QEY349" s="24"/>
      <c r="QEZ349" s="24"/>
      <c r="QFA349" s="24"/>
      <c r="QFB349" s="24"/>
      <c r="QFC349" s="24"/>
      <c r="QFD349" s="24"/>
      <c r="QFE349" s="24"/>
      <c r="QFF349" s="24"/>
      <c r="QFG349" s="24"/>
      <c r="QFH349" s="24"/>
      <c r="QFI349" s="24"/>
      <c r="QFJ349" s="24"/>
      <c r="QFK349" s="24"/>
      <c r="QFL349" s="24"/>
      <c r="QFM349" s="24"/>
      <c r="QFN349" s="24"/>
      <c r="QFO349" s="24"/>
      <c r="QFP349" s="24"/>
      <c r="QFQ349" s="24"/>
      <c r="QFR349" s="24"/>
      <c r="QFS349" s="24"/>
      <c r="QFT349" s="24"/>
      <c r="QFU349" s="24"/>
      <c r="QFV349" s="24"/>
      <c r="QFW349" s="24"/>
      <c r="QFX349" s="24"/>
      <c r="QFY349" s="24"/>
      <c r="QFZ349" s="24"/>
      <c r="QGA349" s="24"/>
      <c r="QGB349" s="24"/>
      <c r="QGC349" s="24"/>
      <c r="QGD349" s="24"/>
      <c r="QGE349" s="24"/>
      <c r="QGF349" s="24"/>
      <c r="QGG349" s="24"/>
      <c r="QGH349" s="24"/>
      <c r="QGI349" s="24"/>
      <c r="QGJ349" s="24"/>
      <c r="QGK349" s="24"/>
      <c r="QGL349" s="24"/>
      <c r="QGM349" s="24"/>
      <c r="QGN349" s="24"/>
      <c r="QGO349" s="24"/>
      <c r="QGP349" s="24"/>
      <c r="QGQ349" s="24"/>
      <c r="QGR349" s="24"/>
      <c r="QGS349" s="24"/>
      <c r="QGT349" s="24"/>
      <c r="QGU349" s="24"/>
      <c r="QGV349" s="24"/>
      <c r="QGW349" s="24"/>
      <c r="QGX349" s="24"/>
      <c r="QGY349" s="24"/>
      <c r="QGZ349" s="24"/>
      <c r="QHA349" s="24"/>
      <c r="QHB349" s="24"/>
      <c r="QHC349" s="24"/>
      <c r="QHD349" s="24"/>
      <c r="QHE349" s="24"/>
      <c r="QHF349" s="24"/>
      <c r="QHG349" s="24"/>
      <c r="QHH349" s="24"/>
      <c r="QHI349" s="24"/>
      <c r="QHJ349" s="24"/>
      <c r="QHK349" s="24"/>
      <c r="QHL349" s="24"/>
      <c r="QHM349" s="24"/>
      <c r="QHN349" s="24"/>
      <c r="QHO349" s="24"/>
      <c r="QHP349" s="24"/>
      <c r="QHQ349" s="24"/>
      <c r="QHR349" s="24"/>
      <c r="QHS349" s="24"/>
      <c r="QHT349" s="24"/>
      <c r="QHU349" s="24"/>
      <c r="QHV349" s="24"/>
      <c r="QHW349" s="24"/>
      <c r="QHX349" s="24"/>
      <c r="QHY349" s="24"/>
      <c r="QHZ349" s="24"/>
      <c r="QIA349" s="24"/>
      <c r="QIB349" s="24"/>
      <c r="QIC349" s="24"/>
      <c r="QID349" s="24"/>
      <c r="QIE349" s="24"/>
      <c r="QIF349" s="24"/>
      <c r="QIG349" s="24"/>
      <c r="QIH349" s="24"/>
      <c r="QII349" s="24"/>
      <c r="QIJ349" s="24"/>
      <c r="QIK349" s="24"/>
      <c r="QIL349" s="24"/>
      <c r="QIM349" s="24"/>
      <c r="QIN349" s="24"/>
      <c r="QIO349" s="24"/>
      <c r="QIP349" s="24"/>
      <c r="QIQ349" s="24"/>
      <c r="QIR349" s="24"/>
      <c r="QIS349" s="24"/>
      <c r="QIT349" s="24"/>
      <c r="QIU349" s="24"/>
      <c r="QIV349" s="24"/>
      <c r="QIW349" s="24"/>
      <c r="QIX349" s="24"/>
      <c r="QIY349" s="24"/>
      <c r="QIZ349" s="24"/>
      <c r="QJA349" s="24"/>
      <c r="QJB349" s="24"/>
      <c r="QJC349" s="24"/>
      <c r="QJD349" s="24"/>
      <c r="QJE349" s="24"/>
      <c r="QJF349" s="24"/>
      <c r="QJG349" s="24"/>
      <c r="QJH349" s="24"/>
      <c r="QJI349" s="24"/>
      <c r="QJJ349" s="24"/>
      <c r="QJK349" s="24"/>
      <c r="QJL349" s="24"/>
      <c r="QJM349" s="24"/>
      <c r="QJN349" s="24"/>
      <c r="QJO349" s="24"/>
      <c r="QJP349" s="24"/>
      <c r="QJQ349" s="24"/>
      <c r="QJR349" s="24"/>
      <c r="QJS349" s="24"/>
      <c r="QJT349" s="24"/>
      <c r="QJU349" s="24"/>
      <c r="QJV349" s="24"/>
      <c r="QJW349" s="24"/>
      <c r="QJX349" s="24"/>
      <c r="QJY349" s="24"/>
      <c r="QJZ349" s="24"/>
      <c r="QKA349" s="24"/>
      <c r="QKB349" s="24"/>
      <c r="QKC349" s="24"/>
      <c r="QKD349" s="24"/>
      <c r="QKE349" s="24"/>
      <c r="QKF349" s="24"/>
      <c r="QKG349" s="24"/>
      <c r="QKH349" s="24"/>
      <c r="QKI349" s="24"/>
      <c r="QKJ349" s="24"/>
      <c r="QKK349" s="24"/>
      <c r="QKL349" s="24"/>
      <c r="QKM349" s="24"/>
      <c r="QKN349" s="24"/>
      <c r="QKO349" s="24"/>
      <c r="QKP349" s="24"/>
      <c r="QKQ349" s="24"/>
      <c r="QKR349" s="24"/>
      <c r="QKS349" s="24"/>
      <c r="QKT349" s="24"/>
      <c r="QKU349" s="24"/>
      <c r="QKV349" s="24"/>
      <c r="QKW349" s="24"/>
      <c r="QKX349" s="24"/>
      <c r="QKY349" s="24"/>
      <c r="QKZ349" s="24"/>
      <c r="QLA349" s="24"/>
      <c r="QLB349" s="24"/>
      <c r="QLC349" s="24"/>
      <c r="QLD349" s="24"/>
      <c r="QLE349" s="24"/>
      <c r="QLF349" s="24"/>
      <c r="QLG349" s="24"/>
      <c r="QLH349" s="24"/>
      <c r="QLI349" s="24"/>
      <c r="QLJ349" s="24"/>
      <c r="QLK349" s="24"/>
      <c r="QLL349" s="24"/>
      <c r="QLM349" s="24"/>
      <c r="QLN349" s="24"/>
      <c r="QLO349" s="24"/>
      <c r="QLP349" s="24"/>
      <c r="QLQ349" s="24"/>
      <c r="QLR349" s="24"/>
      <c r="QLS349" s="24"/>
      <c r="QLT349" s="24"/>
      <c r="QLU349" s="24"/>
      <c r="QLV349" s="24"/>
      <c r="QLW349" s="24"/>
      <c r="QLX349" s="24"/>
      <c r="QLY349" s="24"/>
      <c r="QLZ349" s="24"/>
      <c r="QMA349" s="24"/>
      <c r="QMB349" s="24"/>
      <c r="QMC349" s="24"/>
      <c r="QMD349" s="24"/>
      <c r="QME349" s="24"/>
      <c r="QMF349" s="24"/>
      <c r="QMG349" s="24"/>
      <c r="QMH349" s="24"/>
      <c r="QMI349" s="24"/>
      <c r="QMJ349" s="24"/>
      <c r="QMK349" s="24"/>
      <c r="QML349" s="24"/>
      <c r="QMM349" s="24"/>
      <c r="QMN349" s="24"/>
      <c r="QMO349" s="24"/>
      <c r="QMP349" s="24"/>
      <c r="QMQ349" s="24"/>
      <c r="QMR349" s="24"/>
      <c r="QMS349" s="24"/>
      <c r="QMT349" s="24"/>
      <c r="QMU349" s="24"/>
      <c r="QMV349" s="24"/>
      <c r="QMW349" s="24"/>
      <c r="QMX349" s="24"/>
      <c r="QMY349" s="24"/>
      <c r="QMZ349" s="24"/>
      <c r="QNA349" s="24"/>
      <c r="QNB349" s="24"/>
      <c r="QNC349" s="24"/>
      <c r="QND349" s="24"/>
      <c r="QNE349" s="24"/>
      <c r="QNF349" s="24"/>
      <c r="QNG349" s="24"/>
      <c r="QNH349" s="24"/>
      <c r="QNI349" s="24"/>
      <c r="QNJ349" s="24"/>
      <c r="QNK349" s="24"/>
      <c r="QNL349" s="24"/>
      <c r="QNM349" s="24"/>
      <c r="QNN349" s="24"/>
      <c r="QNO349" s="24"/>
      <c r="QNP349" s="24"/>
      <c r="QNQ349" s="24"/>
      <c r="QNR349" s="24"/>
      <c r="QNS349" s="24"/>
      <c r="QNT349" s="24"/>
      <c r="QNU349" s="24"/>
      <c r="QNV349" s="24"/>
      <c r="QNW349" s="24"/>
      <c r="QNX349" s="24"/>
      <c r="QNY349" s="24"/>
      <c r="QNZ349" s="24"/>
      <c r="QOA349" s="24"/>
      <c r="QOB349" s="24"/>
      <c r="QOC349" s="24"/>
      <c r="QOD349" s="24"/>
      <c r="QOE349" s="24"/>
      <c r="QOF349" s="24"/>
      <c r="QOG349" s="24"/>
      <c r="QOH349" s="24"/>
      <c r="QOI349" s="24"/>
      <c r="QOJ349" s="24"/>
      <c r="QOK349" s="24"/>
      <c r="QOL349" s="24"/>
      <c r="QOM349" s="24"/>
      <c r="QON349" s="24"/>
      <c r="QOO349" s="24"/>
      <c r="QOP349" s="24"/>
      <c r="QOQ349" s="24"/>
      <c r="QOR349" s="24"/>
      <c r="QOS349" s="24"/>
      <c r="QOT349" s="24"/>
      <c r="QOU349" s="24"/>
      <c r="QOV349" s="24"/>
      <c r="QOW349" s="24"/>
      <c r="QOX349" s="24"/>
      <c r="QOY349" s="24"/>
      <c r="QOZ349" s="24"/>
      <c r="QPA349" s="24"/>
      <c r="QPB349" s="24"/>
      <c r="QPC349" s="24"/>
      <c r="QPD349" s="24"/>
      <c r="QPE349" s="24"/>
      <c r="QPF349" s="24"/>
      <c r="QPG349" s="24"/>
      <c r="QPH349" s="24"/>
      <c r="QPI349" s="24"/>
      <c r="QPJ349" s="24"/>
      <c r="QPK349" s="24"/>
      <c r="QPL349" s="24"/>
      <c r="QPM349" s="24"/>
      <c r="QPN349" s="24"/>
      <c r="QPO349" s="24"/>
      <c r="QPP349" s="24"/>
      <c r="QPQ349" s="24"/>
      <c r="QPR349" s="24"/>
      <c r="QPS349" s="24"/>
      <c r="QPT349" s="24"/>
      <c r="QPU349" s="24"/>
      <c r="QPV349" s="24"/>
      <c r="QPW349" s="24"/>
      <c r="QPX349" s="24"/>
      <c r="QPY349" s="24"/>
      <c r="QPZ349" s="24"/>
      <c r="QQA349" s="24"/>
      <c r="QQB349" s="24"/>
      <c r="QQC349" s="24"/>
      <c r="QQD349" s="24"/>
      <c r="QQE349" s="24"/>
      <c r="QQF349" s="24"/>
      <c r="QQG349" s="24"/>
      <c r="QQH349" s="24"/>
      <c r="QQI349" s="24"/>
      <c r="QQJ349" s="24"/>
      <c r="QQK349" s="24"/>
      <c r="QQL349" s="24"/>
      <c r="QQM349" s="24"/>
      <c r="QQN349" s="24"/>
      <c r="QQO349" s="24"/>
      <c r="QQP349" s="24"/>
      <c r="QQQ349" s="24"/>
      <c r="QQR349" s="24"/>
      <c r="QQS349" s="24"/>
      <c r="QQT349" s="24"/>
      <c r="QQU349" s="24"/>
      <c r="QQV349" s="24"/>
      <c r="QQW349" s="24"/>
      <c r="QQX349" s="24"/>
      <c r="QQY349" s="24"/>
      <c r="QQZ349" s="24"/>
      <c r="QRA349" s="24"/>
      <c r="QRB349" s="24"/>
      <c r="QRC349" s="24"/>
      <c r="QRD349" s="24"/>
      <c r="QRE349" s="24"/>
      <c r="QRF349" s="24"/>
      <c r="QRG349" s="24"/>
      <c r="QRH349" s="24"/>
      <c r="QRI349" s="24"/>
      <c r="QRJ349" s="24"/>
      <c r="QRK349" s="24"/>
      <c r="QRL349" s="24"/>
      <c r="QRM349" s="24"/>
      <c r="QRN349" s="24"/>
      <c r="QRO349" s="24"/>
      <c r="QRP349" s="24"/>
      <c r="QRQ349" s="24"/>
      <c r="QRR349" s="24"/>
      <c r="QRS349" s="24"/>
      <c r="QRT349" s="24"/>
      <c r="QRU349" s="24"/>
      <c r="QRV349" s="24"/>
      <c r="QRW349" s="24"/>
      <c r="QRX349" s="24"/>
      <c r="QRY349" s="24"/>
      <c r="QRZ349" s="24"/>
      <c r="QSA349" s="24"/>
      <c r="QSB349" s="24"/>
      <c r="QSC349" s="24"/>
      <c r="QSD349" s="24"/>
      <c r="QSE349" s="24"/>
      <c r="QSF349" s="24"/>
      <c r="QSG349" s="24"/>
      <c r="QSH349" s="24"/>
      <c r="QSI349" s="24"/>
      <c r="QSJ349" s="24"/>
      <c r="QSK349" s="24"/>
      <c r="QSL349" s="24"/>
      <c r="QSM349" s="24"/>
      <c r="QSN349" s="24"/>
      <c r="QSO349" s="24"/>
      <c r="QSP349" s="24"/>
      <c r="QSQ349" s="24"/>
      <c r="QSR349" s="24"/>
      <c r="QSS349" s="24"/>
      <c r="QST349" s="24"/>
      <c r="QSU349" s="24"/>
      <c r="QSV349" s="24"/>
      <c r="QSW349" s="24"/>
      <c r="QSX349" s="24"/>
      <c r="QSY349" s="24"/>
      <c r="QSZ349" s="24"/>
      <c r="QTA349" s="24"/>
      <c r="QTB349" s="24"/>
      <c r="QTC349" s="24"/>
      <c r="QTD349" s="24"/>
      <c r="QTE349" s="24"/>
      <c r="QTF349" s="24"/>
      <c r="QTG349" s="24"/>
      <c r="QTH349" s="24"/>
      <c r="QTI349" s="24"/>
      <c r="QTJ349" s="24"/>
      <c r="QTK349" s="24"/>
      <c r="QTL349" s="24"/>
      <c r="QTM349" s="24"/>
      <c r="QTN349" s="24"/>
      <c r="QTO349" s="24"/>
      <c r="QTP349" s="24"/>
      <c r="QTQ349" s="24"/>
      <c r="QTR349" s="24"/>
      <c r="QTS349" s="24"/>
      <c r="QTT349" s="24"/>
      <c r="QTU349" s="24"/>
      <c r="QTV349" s="24"/>
      <c r="QTW349" s="24"/>
      <c r="QTX349" s="24"/>
      <c r="QTY349" s="24"/>
      <c r="QTZ349" s="24"/>
      <c r="QUA349" s="24"/>
      <c r="QUB349" s="24"/>
      <c r="QUC349" s="24"/>
      <c r="QUD349" s="24"/>
      <c r="QUE349" s="24"/>
      <c r="QUF349" s="24"/>
      <c r="QUG349" s="24"/>
      <c r="QUH349" s="24"/>
      <c r="QUI349" s="24"/>
      <c r="QUJ349" s="24"/>
      <c r="QUK349" s="24"/>
      <c r="QUL349" s="24"/>
      <c r="QUM349" s="24"/>
      <c r="QUN349" s="24"/>
      <c r="QUO349" s="24"/>
      <c r="QUP349" s="24"/>
      <c r="QUQ349" s="24"/>
      <c r="QUR349" s="24"/>
      <c r="QUS349" s="24"/>
      <c r="QUT349" s="24"/>
      <c r="QUU349" s="24"/>
      <c r="QUV349" s="24"/>
      <c r="QUW349" s="24"/>
      <c r="QUX349" s="24"/>
      <c r="QUY349" s="24"/>
      <c r="QUZ349" s="24"/>
      <c r="QVA349" s="24"/>
      <c r="QVB349" s="24"/>
      <c r="QVC349" s="24"/>
      <c r="QVD349" s="24"/>
      <c r="QVE349" s="24"/>
      <c r="QVF349" s="24"/>
      <c r="QVG349" s="24"/>
      <c r="QVH349" s="24"/>
      <c r="QVI349" s="24"/>
      <c r="QVJ349" s="24"/>
      <c r="QVK349" s="24"/>
      <c r="QVL349" s="24"/>
      <c r="QVM349" s="24"/>
      <c r="QVN349" s="24"/>
      <c r="QVO349" s="24"/>
      <c r="QVP349" s="24"/>
      <c r="QVQ349" s="24"/>
      <c r="QVR349" s="24"/>
      <c r="QVS349" s="24"/>
      <c r="QVT349" s="24"/>
      <c r="QVU349" s="24"/>
      <c r="QVV349" s="24"/>
      <c r="QVW349" s="24"/>
      <c r="QVX349" s="24"/>
      <c r="QVY349" s="24"/>
      <c r="QVZ349" s="24"/>
      <c r="QWA349" s="24"/>
      <c r="QWB349" s="24"/>
      <c r="QWC349" s="24"/>
      <c r="QWD349" s="24"/>
      <c r="QWE349" s="24"/>
      <c r="QWF349" s="24"/>
      <c r="QWG349" s="24"/>
      <c r="QWH349" s="24"/>
      <c r="QWI349" s="24"/>
      <c r="QWJ349" s="24"/>
      <c r="QWK349" s="24"/>
      <c r="QWL349" s="24"/>
      <c r="QWM349" s="24"/>
      <c r="QWN349" s="24"/>
      <c r="QWO349" s="24"/>
      <c r="QWP349" s="24"/>
      <c r="QWQ349" s="24"/>
      <c r="QWR349" s="24"/>
      <c r="QWS349" s="24"/>
      <c r="QWT349" s="24"/>
      <c r="QWU349" s="24"/>
      <c r="QWV349" s="24"/>
      <c r="QWW349" s="24"/>
      <c r="QWX349" s="24"/>
      <c r="QWY349" s="24"/>
      <c r="QWZ349" s="24"/>
      <c r="QXA349" s="24"/>
      <c r="QXB349" s="24"/>
      <c r="QXC349" s="24"/>
      <c r="QXD349" s="24"/>
      <c r="QXE349" s="24"/>
      <c r="QXF349" s="24"/>
      <c r="QXG349" s="24"/>
      <c r="QXH349" s="24"/>
      <c r="QXI349" s="24"/>
      <c r="QXJ349" s="24"/>
      <c r="QXK349" s="24"/>
      <c r="QXL349" s="24"/>
      <c r="QXM349" s="24"/>
      <c r="QXN349" s="24"/>
      <c r="QXO349" s="24"/>
      <c r="QXP349" s="24"/>
      <c r="QXQ349" s="24"/>
      <c r="QXR349" s="24"/>
      <c r="QXS349" s="24"/>
      <c r="QXT349" s="24"/>
      <c r="QXU349" s="24"/>
      <c r="QXV349" s="24"/>
      <c r="QXW349" s="24"/>
      <c r="QXX349" s="24"/>
      <c r="QXY349" s="24"/>
      <c r="QXZ349" s="24"/>
      <c r="QYA349" s="24"/>
      <c r="QYB349" s="24"/>
      <c r="QYC349" s="24"/>
      <c r="QYD349" s="24"/>
      <c r="QYE349" s="24"/>
      <c r="QYF349" s="24"/>
      <c r="QYG349" s="24"/>
      <c r="QYH349" s="24"/>
      <c r="QYI349" s="24"/>
      <c r="QYJ349" s="24"/>
      <c r="QYK349" s="24"/>
      <c r="QYL349" s="24"/>
      <c r="QYM349" s="24"/>
      <c r="QYN349" s="24"/>
      <c r="QYO349" s="24"/>
      <c r="QYP349" s="24"/>
      <c r="QYQ349" s="24"/>
      <c r="QYR349" s="24"/>
      <c r="QYS349" s="24"/>
      <c r="QYT349" s="24"/>
      <c r="QYU349" s="24"/>
      <c r="QYV349" s="24"/>
      <c r="QYW349" s="24"/>
      <c r="QYX349" s="24"/>
      <c r="QYY349" s="24"/>
      <c r="QYZ349" s="24"/>
      <c r="QZA349" s="24"/>
      <c r="QZB349" s="24"/>
      <c r="QZC349" s="24"/>
      <c r="QZD349" s="24"/>
      <c r="QZE349" s="24"/>
      <c r="QZF349" s="24"/>
      <c r="QZG349" s="24"/>
      <c r="QZH349" s="24"/>
      <c r="QZI349" s="24"/>
      <c r="QZJ349" s="24"/>
      <c r="QZK349" s="24"/>
      <c r="QZL349" s="24"/>
      <c r="QZM349" s="24"/>
      <c r="QZN349" s="24"/>
      <c r="QZO349" s="24"/>
      <c r="QZP349" s="24"/>
      <c r="QZQ349" s="24"/>
      <c r="QZR349" s="24"/>
      <c r="QZS349" s="24"/>
      <c r="QZT349" s="24"/>
      <c r="QZU349" s="24"/>
      <c r="QZV349" s="24"/>
      <c r="QZW349" s="24"/>
      <c r="QZX349" s="24"/>
      <c r="QZY349" s="24"/>
      <c r="QZZ349" s="24"/>
      <c r="RAA349" s="24"/>
      <c r="RAB349" s="24"/>
      <c r="RAC349" s="24"/>
      <c r="RAD349" s="24"/>
      <c r="RAE349" s="24"/>
      <c r="RAF349" s="24"/>
      <c r="RAG349" s="24"/>
      <c r="RAH349" s="24"/>
      <c r="RAI349" s="24"/>
      <c r="RAJ349" s="24"/>
      <c r="RAK349" s="24"/>
      <c r="RAL349" s="24"/>
      <c r="RAM349" s="24"/>
      <c r="RAN349" s="24"/>
      <c r="RAO349" s="24"/>
      <c r="RAP349" s="24"/>
      <c r="RAQ349" s="24"/>
      <c r="RAR349" s="24"/>
      <c r="RAS349" s="24"/>
      <c r="RAT349" s="24"/>
      <c r="RAU349" s="24"/>
      <c r="RAV349" s="24"/>
      <c r="RAW349" s="24"/>
      <c r="RAX349" s="24"/>
      <c r="RAY349" s="24"/>
      <c r="RAZ349" s="24"/>
      <c r="RBA349" s="24"/>
      <c r="RBB349" s="24"/>
      <c r="RBC349" s="24"/>
      <c r="RBD349" s="24"/>
      <c r="RBE349" s="24"/>
      <c r="RBF349" s="24"/>
      <c r="RBG349" s="24"/>
      <c r="RBH349" s="24"/>
      <c r="RBI349" s="24"/>
      <c r="RBJ349" s="24"/>
      <c r="RBK349" s="24"/>
      <c r="RBL349" s="24"/>
      <c r="RBM349" s="24"/>
      <c r="RBN349" s="24"/>
      <c r="RBO349" s="24"/>
      <c r="RBP349" s="24"/>
      <c r="RBQ349" s="24"/>
      <c r="RBR349" s="24"/>
      <c r="RBS349" s="24"/>
      <c r="RBT349" s="24"/>
      <c r="RBU349" s="24"/>
      <c r="RBV349" s="24"/>
      <c r="RBW349" s="24"/>
      <c r="RBX349" s="24"/>
      <c r="RBY349" s="24"/>
      <c r="RBZ349" s="24"/>
      <c r="RCA349" s="24"/>
      <c r="RCB349" s="24"/>
      <c r="RCC349" s="24"/>
      <c r="RCD349" s="24"/>
      <c r="RCE349" s="24"/>
      <c r="RCF349" s="24"/>
      <c r="RCG349" s="24"/>
      <c r="RCH349" s="24"/>
      <c r="RCI349" s="24"/>
      <c r="RCJ349" s="24"/>
      <c r="RCK349" s="24"/>
      <c r="RCL349" s="24"/>
      <c r="RCM349" s="24"/>
      <c r="RCN349" s="24"/>
      <c r="RCO349" s="24"/>
      <c r="RCP349" s="24"/>
      <c r="RCQ349" s="24"/>
      <c r="RCR349" s="24"/>
      <c r="RCS349" s="24"/>
      <c r="RCT349" s="24"/>
      <c r="RCU349" s="24"/>
      <c r="RCV349" s="24"/>
      <c r="RCW349" s="24"/>
      <c r="RCX349" s="24"/>
      <c r="RCY349" s="24"/>
      <c r="RCZ349" s="24"/>
      <c r="RDA349" s="24"/>
      <c r="RDB349" s="24"/>
      <c r="RDC349" s="24"/>
      <c r="RDD349" s="24"/>
      <c r="RDE349" s="24"/>
      <c r="RDF349" s="24"/>
      <c r="RDG349" s="24"/>
      <c r="RDH349" s="24"/>
      <c r="RDI349" s="24"/>
      <c r="RDJ349" s="24"/>
      <c r="RDK349" s="24"/>
      <c r="RDL349" s="24"/>
      <c r="RDM349" s="24"/>
      <c r="RDN349" s="24"/>
      <c r="RDO349" s="24"/>
      <c r="RDP349" s="24"/>
      <c r="RDQ349" s="24"/>
      <c r="RDR349" s="24"/>
      <c r="RDS349" s="24"/>
      <c r="RDT349" s="24"/>
      <c r="RDU349" s="24"/>
      <c r="RDV349" s="24"/>
      <c r="RDW349" s="24"/>
      <c r="RDX349" s="24"/>
      <c r="RDY349" s="24"/>
      <c r="RDZ349" s="24"/>
      <c r="REA349" s="24"/>
      <c r="REB349" s="24"/>
      <c r="REC349" s="24"/>
      <c r="RED349" s="24"/>
      <c r="REE349" s="24"/>
      <c r="REF349" s="24"/>
      <c r="REG349" s="24"/>
      <c r="REH349" s="24"/>
      <c r="REI349" s="24"/>
      <c r="REJ349" s="24"/>
      <c r="REK349" s="24"/>
      <c r="REL349" s="24"/>
      <c r="REM349" s="24"/>
      <c r="REN349" s="24"/>
      <c r="REO349" s="24"/>
      <c r="REP349" s="24"/>
      <c r="REQ349" s="24"/>
      <c r="RER349" s="24"/>
      <c r="RES349" s="24"/>
      <c r="RET349" s="24"/>
      <c r="REU349" s="24"/>
      <c r="REV349" s="24"/>
      <c r="REW349" s="24"/>
      <c r="REX349" s="24"/>
      <c r="REY349" s="24"/>
      <c r="REZ349" s="24"/>
      <c r="RFA349" s="24"/>
      <c r="RFB349" s="24"/>
      <c r="RFC349" s="24"/>
      <c r="RFD349" s="24"/>
      <c r="RFE349" s="24"/>
      <c r="RFF349" s="24"/>
      <c r="RFG349" s="24"/>
      <c r="RFH349" s="24"/>
      <c r="RFI349" s="24"/>
      <c r="RFJ349" s="24"/>
      <c r="RFK349" s="24"/>
      <c r="RFL349" s="24"/>
      <c r="RFM349" s="24"/>
      <c r="RFN349" s="24"/>
      <c r="RFO349" s="24"/>
      <c r="RFP349" s="24"/>
      <c r="RFQ349" s="24"/>
      <c r="RFR349" s="24"/>
      <c r="RFS349" s="24"/>
      <c r="RFT349" s="24"/>
      <c r="RFU349" s="24"/>
      <c r="RFV349" s="24"/>
      <c r="RFW349" s="24"/>
      <c r="RFX349" s="24"/>
      <c r="RFY349" s="24"/>
      <c r="RFZ349" s="24"/>
      <c r="RGA349" s="24"/>
      <c r="RGB349" s="24"/>
      <c r="RGC349" s="24"/>
      <c r="RGD349" s="24"/>
      <c r="RGE349" s="24"/>
      <c r="RGF349" s="24"/>
      <c r="RGG349" s="24"/>
      <c r="RGH349" s="24"/>
      <c r="RGI349" s="24"/>
      <c r="RGJ349" s="24"/>
      <c r="RGK349" s="24"/>
      <c r="RGL349" s="24"/>
      <c r="RGM349" s="24"/>
      <c r="RGN349" s="24"/>
      <c r="RGO349" s="24"/>
      <c r="RGP349" s="24"/>
      <c r="RGQ349" s="24"/>
      <c r="RGR349" s="24"/>
      <c r="RGS349" s="24"/>
      <c r="RGT349" s="24"/>
      <c r="RGU349" s="24"/>
      <c r="RGV349" s="24"/>
      <c r="RGW349" s="24"/>
      <c r="RGX349" s="24"/>
      <c r="RGY349" s="24"/>
      <c r="RGZ349" s="24"/>
      <c r="RHA349" s="24"/>
      <c r="RHB349" s="24"/>
      <c r="RHC349" s="24"/>
      <c r="RHD349" s="24"/>
      <c r="RHE349" s="24"/>
      <c r="RHF349" s="24"/>
      <c r="RHG349" s="24"/>
      <c r="RHH349" s="24"/>
      <c r="RHI349" s="24"/>
      <c r="RHJ349" s="24"/>
      <c r="RHK349" s="24"/>
      <c r="RHL349" s="24"/>
      <c r="RHM349" s="24"/>
      <c r="RHN349" s="24"/>
      <c r="RHO349" s="24"/>
      <c r="RHP349" s="24"/>
      <c r="RHQ349" s="24"/>
      <c r="RHR349" s="24"/>
      <c r="RHS349" s="24"/>
      <c r="RHT349" s="24"/>
      <c r="RHU349" s="24"/>
      <c r="RHV349" s="24"/>
      <c r="RHW349" s="24"/>
      <c r="RHX349" s="24"/>
      <c r="RHY349" s="24"/>
      <c r="RHZ349" s="24"/>
      <c r="RIA349" s="24"/>
      <c r="RIB349" s="24"/>
      <c r="RIC349" s="24"/>
      <c r="RID349" s="24"/>
      <c r="RIE349" s="24"/>
      <c r="RIF349" s="24"/>
      <c r="RIG349" s="24"/>
      <c r="RIH349" s="24"/>
      <c r="RII349" s="24"/>
      <c r="RIJ349" s="24"/>
      <c r="RIK349" s="24"/>
      <c r="RIL349" s="24"/>
      <c r="RIM349" s="24"/>
      <c r="RIN349" s="24"/>
      <c r="RIO349" s="24"/>
      <c r="RIP349" s="24"/>
      <c r="RIQ349" s="24"/>
      <c r="RIR349" s="24"/>
      <c r="RIS349" s="24"/>
      <c r="RIT349" s="24"/>
      <c r="RIU349" s="24"/>
      <c r="RIV349" s="24"/>
      <c r="RIW349" s="24"/>
      <c r="RIX349" s="24"/>
      <c r="RIY349" s="24"/>
      <c r="RIZ349" s="24"/>
      <c r="RJA349" s="24"/>
      <c r="RJB349" s="24"/>
      <c r="RJC349" s="24"/>
      <c r="RJD349" s="24"/>
      <c r="RJE349" s="24"/>
      <c r="RJF349" s="24"/>
      <c r="RJG349" s="24"/>
      <c r="RJH349" s="24"/>
      <c r="RJI349" s="24"/>
      <c r="RJJ349" s="24"/>
      <c r="RJK349" s="24"/>
      <c r="RJL349" s="24"/>
      <c r="RJM349" s="24"/>
      <c r="RJN349" s="24"/>
      <c r="RJO349" s="24"/>
      <c r="RJP349" s="24"/>
      <c r="RJQ349" s="24"/>
      <c r="RJR349" s="24"/>
      <c r="RJS349" s="24"/>
      <c r="RJT349" s="24"/>
      <c r="RJU349" s="24"/>
      <c r="RJV349" s="24"/>
      <c r="RJW349" s="24"/>
      <c r="RJX349" s="24"/>
      <c r="RJY349" s="24"/>
      <c r="RJZ349" s="24"/>
      <c r="RKA349" s="24"/>
      <c r="RKB349" s="24"/>
      <c r="RKC349" s="24"/>
      <c r="RKD349" s="24"/>
      <c r="RKE349" s="24"/>
      <c r="RKF349" s="24"/>
      <c r="RKG349" s="24"/>
      <c r="RKH349" s="24"/>
      <c r="RKI349" s="24"/>
      <c r="RKJ349" s="24"/>
      <c r="RKK349" s="24"/>
      <c r="RKL349" s="24"/>
      <c r="RKM349" s="24"/>
      <c r="RKN349" s="24"/>
      <c r="RKO349" s="24"/>
      <c r="RKP349" s="24"/>
      <c r="RKQ349" s="24"/>
      <c r="RKR349" s="24"/>
      <c r="RKS349" s="24"/>
      <c r="RKT349" s="24"/>
      <c r="RKU349" s="24"/>
      <c r="RKV349" s="24"/>
      <c r="RKW349" s="24"/>
      <c r="RKX349" s="24"/>
      <c r="RKY349" s="24"/>
      <c r="RKZ349" s="24"/>
      <c r="RLA349" s="24"/>
      <c r="RLB349" s="24"/>
      <c r="RLC349" s="24"/>
      <c r="RLD349" s="24"/>
      <c r="RLE349" s="24"/>
      <c r="RLF349" s="24"/>
      <c r="RLG349" s="24"/>
      <c r="RLH349" s="24"/>
      <c r="RLI349" s="24"/>
      <c r="RLJ349" s="24"/>
      <c r="RLK349" s="24"/>
      <c r="RLL349" s="24"/>
      <c r="RLM349" s="24"/>
      <c r="RLN349" s="24"/>
      <c r="RLO349" s="24"/>
      <c r="RLP349" s="24"/>
      <c r="RLQ349" s="24"/>
      <c r="RLR349" s="24"/>
      <c r="RLS349" s="24"/>
      <c r="RLT349" s="24"/>
      <c r="RLU349" s="24"/>
      <c r="RLV349" s="24"/>
      <c r="RLW349" s="24"/>
      <c r="RLX349" s="24"/>
      <c r="RLY349" s="24"/>
      <c r="RLZ349" s="24"/>
      <c r="RMA349" s="24"/>
      <c r="RMB349" s="24"/>
      <c r="RMC349" s="24"/>
      <c r="RMD349" s="24"/>
      <c r="RME349" s="24"/>
      <c r="RMF349" s="24"/>
      <c r="RMG349" s="24"/>
      <c r="RMH349" s="24"/>
      <c r="RMI349" s="24"/>
      <c r="RMJ349" s="24"/>
      <c r="RMK349" s="24"/>
      <c r="RML349" s="24"/>
      <c r="RMM349" s="24"/>
      <c r="RMN349" s="24"/>
      <c r="RMO349" s="24"/>
      <c r="RMP349" s="24"/>
      <c r="RMQ349" s="24"/>
      <c r="RMR349" s="24"/>
      <c r="RMS349" s="24"/>
      <c r="RMT349" s="24"/>
      <c r="RMU349" s="24"/>
      <c r="RMV349" s="24"/>
      <c r="RMW349" s="24"/>
      <c r="RMX349" s="24"/>
      <c r="RMY349" s="24"/>
      <c r="RMZ349" s="24"/>
      <c r="RNA349" s="24"/>
      <c r="RNB349" s="24"/>
      <c r="RNC349" s="24"/>
      <c r="RND349" s="24"/>
      <c r="RNE349" s="24"/>
      <c r="RNF349" s="24"/>
      <c r="RNG349" s="24"/>
      <c r="RNH349" s="24"/>
      <c r="RNI349" s="24"/>
      <c r="RNJ349" s="24"/>
      <c r="RNK349" s="24"/>
      <c r="RNL349" s="24"/>
      <c r="RNM349" s="24"/>
      <c r="RNN349" s="24"/>
      <c r="RNO349" s="24"/>
      <c r="RNP349" s="24"/>
      <c r="RNQ349" s="24"/>
      <c r="RNR349" s="24"/>
      <c r="RNS349" s="24"/>
      <c r="RNT349" s="24"/>
      <c r="RNU349" s="24"/>
      <c r="RNV349" s="24"/>
      <c r="RNW349" s="24"/>
      <c r="RNX349" s="24"/>
      <c r="RNY349" s="24"/>
      <c r="RNZ349" s="24"/>
      <c r="ROA349" s="24"/>
      <c r="ROB349" s="24"/>
      <c r="ROC349" s="24"/>
      <c r="ROD349" s="24"/>
      <c r="ROE349" s="24"/>
      <c r="ROF349" s="24"/>
      <c r="ROG349" s="24"/>
      <c r="ROH349" s="24"/>
      <c r="ROI349" s="24"/>
      <c r="ROJ349" s="24"/>
      <c r="ROK349" s="24"/>
      <c r="ROL349" s="24"/>
      <c r="ROM349" s="24"/>
      <c r="RON349" s="24"/>
      <c r="ROO349" s="24"/>
      <c r="ROP349" s="24"/>
      <c r="ROQ349" s="24"/>
      <c r="ROR349" s="24"/>
      <c r="ROS349" s="24"/>
      <c r="ROT349" s="24"/>
      <c r="ROU349" s="24"/>
      <c r="ROV349" s="24"/>
      <c r="ROW349" s="24"/>
      <c r="ROX349" s="24"/>
      <c r="ROY349" s="24"/>
      <c r="ROZ349" s="24"/>
      <c r="RPA349" s="24"/>
      <c r="RPB349" s="24"/>
      <c r="RPC349" s="24"/>
      <c r="RPD349" s="24"/>
      <c r="RPE349" s="24"/>
      <c r="RPF349" s="24"/>
      <c r="RPG349" s="24"/>
      <c r="RPH349" s="24"/>
      <c r="RPI349" s="24"/>
      <c r="RPJ349" s="24"/>
      <c r="RPK349" s="24"/>
      <c r="RPL349" s="24"/>
      <c r="RPM349" s="24"/>
      <c r="RPN349" s="24"/>
      <c r="RPO349" s="24"/>
      <c r="RPP349" s="24"/>
      <c r="RPQ349" s="24"/>
      <c r="RPR349" s="24"/>
      <c r="RPS349" s="24"/>
      <c r="RPT349" s="24"/>
      <c r="RPU349" s="24"/>
      <c r="RPV349" s="24"/>
      <c r="RPW349" s="24"/>
      <c r="RPX349" s="24"/>
      <c r="RPY349" s="24"/>
      <c r="RPZ349" s="24"/>
      <c r="RQA349" s="24"/>
      <c r="RQB349" s="24"/>
      <c r="RQC349" s="24"/>
      <c r="RQD349" s="24"/>
      <c r="RQE349" s="24"/>
      <c r="RQF349" s="24"/>
      <c r="RQG349" s="24"/>
      <c r="RQH349" s="24"/>
      <c r="RQI349" s="24"/>
      <c r="RQJ349" s="24"/>
      <c r="RQK349" s="24"/>
      <c r="RQL349" s="24"/>
      <c r="RQM349" s="24"/>
      <c r="RQN349" s="24"/>
      <c r="RQO349" s="24"/>
      <c r="RQP349" s="24"/>
      <c r="RQQ349" s="24"/>
      <c r="RQR349" s="24"/>
      <c r="RQS349" s="24"/>
      <c r="RQT349" s="24"/>
      <c r="RQU349" s="24"/>
      <c r="RQV349" s="24"/>
      <c r="RQW349" s="24"/>
      <c r="RQX349" s="24"/>
      <c r="RQY349" s="24"/>
      <c r="RQZ349" s="24"/>
      <c r="RRA349" s="24"/>
      <c r="RRB349" s="24"/>
      <c r="RRC349" s="24"/>
      <c r="RRD349" s="24"/>
      <c r="RRE349" s="24"/>
      <c r="RRF349" s="24"/>
      <c r="RRG349" s="24"/>
      <c r="RRH349" s="24"/>
      <c r="RRI349" s="24"/>
      <c r="RRJ349" s="24"/>
      <c r="RRK349" s="24"/>
      <c r="RRL349" s="24"/>
      <c r="RRM349" s="24"/>
      <c r="RRN349" s="24"/>
      <c r="RRO349" s="24"/>
      <c r="RRP349" s="24"/>
      <c r="RRQ349" s="24"/>
      <c r="RRR349" s="24"/>
      <c r="RRS349" s="24"/>
      <c r="RRT349" s="24"/>
      <c r="RRU349" s="24"/>
      <c r="RRV349" s="24"/>
      <c r="RRW349" s="24"/>
      <c r="RRX349" s="24"/>
      <c r="RRY349" s="24"/>
      <c r="RRZ349" s="24"/>
      <c r="RSA349" s="24"/>
      <c r="RSB349" s="24"/>
      <c r="RSC349" s="24"/>
      <c r="RSD349" s="24"/>
      <c r="RSE349" s="24"/>
      <c r="RSF349" s="24"/>
      <c r="RSG349" s="24"/>
      <c r="RSH349" s="24"/>
      <c r="RSI349" s="24"/>
      <c r="RSJ349" s="24"/>
      <c r="RSK349" s="24"/>
      <c r="RSL349" s="24"/>
      <c r="RSM349" s="24"/>
      <c r="RSN349" s="24"/>
      <c r="RSO349" s="24"/>
      <c r="RSP349" s="24"/>
      <c r="RSQ349" s="24"/>
      <c r="RSR349" s="24"/>
      <c r="RSS349" s="24"/>
      <c r="RST349" s="24"/>
      <c r="RSU349" s="24"/>
      <c r="RSV349" s="24"/>
      <c r="RSW349" s="24"/>
      <c r="RSX349" s="24"/>
      <c r="RSY349" s="24"/>
      <c r="RSZ349" s="24"/>
      <c r="RTA349" s="24"/>
      <c r="RTB349" s="24"/>
      <c r="RTC349" s="24"/>
      <c r="RTD349" s="24"/>
      <c r="RTE349" s="24"/>
      <c r="RTF349" s="24"/>
      <c r="RTG349" s="24"/>
      <c r="RTH349" s="24"/>
      <c r="RTI349" s="24"/>
      <c r="RTJ349" s="24"/>
      <c r="RTK349" s="24"/>
      <c r="RTL349" s="24"/>
      <c r="RTM349" s="24"/>
      <c r="RTN349" s="24"/>
      <c r="RTO349" s="24"/>
      <c r="RTP349" s="24"/>
      <c r="RTQ349" s="24"/>
      <c r="RTR349" s="24"/>
      <c r="RTS349" s="24"/>
      <c r="RTT349" s="24"/>
      <c r="RTU349" s="24"/>
      <c r="RTV349" s="24"/>
      <c r="RTW349" s="24"/>
      <c r="RTX349" s="24"/>
      <c r="RTY349" s="24"/>
      <c r="RTZ349" s="24"/>
      <c r="RUA349" s="24"/>
      <c r="RUB349" s="24"/>
      <c r="RUC349" s="24"/>
      <c r="RUD349" s="24"/>
      <c r="RUE349" s="24"/>
      <c r="RUF349" s="24"/>
      <c r="RUG349" s="24"/>
      <c r="RUH349" s="24"/>
      <c r="RUI349" s="24"/>
      <c r="RUJ349" s="24"/>
      <c r="RUK349" s="24"/>
      <c r="RUL349" s="24"/>
      <c r="RUM349" s="24"/>
      <c r="RUN349" s="24"/>
      <c r="RUO349" s="24"/>
      <c r="RUP349" s="24"/>
      <c r="RUQ349" s="24"/>
      <c r="RUR349" s="24"/>
      <c r="RUS349" s="24"/>
      <c r="RUT349" s="24"/>
      <c r="RUU349" s="24"/>
      <c r="RUV349" s="24"/>
      <c r="RUW349" s="24"/>
      <c r="RUX349" s="24"/>
      <c r="RUY349" s="24"/>
      <c r="RUZ349" s="24"/>
      <c r="RVA349" s="24"/>
      <c r="RVB349" s="24"/>
      <c r="RVC349" s="24"/>
      <c r="RVD349" s="24"/>
      <c r="RVE349" s="24"/>
      <c r="RVF349" s="24"/>
      <c r="RVG349" s="24"/>
      <c r="RVH349" s="24"/>
      <c r="RVI349" s="24"/>
      <c r="RVJ349" s="24"/>
      <c r="RVK349" s="24"/>
      <c r="RVL349" s="24"/>
      <c r="RVM349" s="24"/>
      <c r="RVN349" s="24"/>
      <c r="RVO349" s="24"/>
      <c r="RVP349" s="24"/>
      <c r="RVQ349" s="24"/>
      <c r="RVR349" s="24"/>
      <c r="RVS349" s="24"/>
      <c r="RVT349" s="24"/>
      <c r="RVU349" s="24"/>
      <c r="RVV349" s="24"/>
      <c r="RVW349" s="24"/>
      <c r="RVX349" s="24"/>
      <c r="RVY349" s="24"/>
      <c r="RVZ349" s="24"/>
      <c r="RWA349" s="24"/>
      <c r="RWB349" s="24"/>
      <c r="RWC349" s="24"/>
      <c r="RWD349" s="24"/>
      <c r="RWE349" s="24"/>
      <c r="RWF349" s="24"/>
      <c r="RWG349" s="24"/>
      <c r="RWH349" s="24"/>
      <c r="RWI349" s="24"/>
      <c r="RWJ349" s="24"/>
      <c r="RWK349" s="24"/>
      <c r="RWL349" s="24"/>
      <c r="RWM349" s="24"/>
      <c r="RWN349" s="24"/>
      <c r="RWO349" s="24"/>
      <c r="RWP349" s="24"/>
      <c r="RWQ349" s="24"/>
      <c r="RWR349" s="24"/>
      <c r="RWS349" s="24"/>
      <c r="RWT349" s="24"/>
      <c r="RWU349" s="24"/>
      <c r="RWV349" s="24"/>
      <c r="RWW349" s="24"/>
      <c r="RWX349" s="24"/>
      <c r="RWY349" s="24"/>
      <c r="RWZ349" s="24"/>
      <c r="RXA349" s="24"/>
      <c r="RXB349" s="24"/>
      <c r="RXC349" s="24"/>
      <c r="RXD349" s="24"/>
      <c r="RXE349" s="24"/>
      <c r="RXF349" s="24"/>
      <c r="RXG349" s="24"/>
      <c r="RXH349" s="24"/>
      <c r="RXI349" s="24"/>
      <c r="RXJ349" s="24"/>
      <c r="RXK349" s="24"/>
      <c r="RXL349" s="24"/>
      <c r="RXM349" s="24"/>
      <c r="RXN349" s="24"/>
      <c r="RXO349" s="24"/>
      <c r="RXP349" s="24"/>
      <c r="RXQ349" s="24"/>
      <c r="RXR349" s="24"/>
      <c r="RXS349" s="24"/>
      <c r="RXT349" s="24"/>
      <c r="RXU349" s="24"/>
      <c r="RXV349" s="24"/>
      <c r="RXW349" s="24"/>
      <c r="RXX349" s="24"/>
      <c r="RXY349" s="24"/>
      <c r="RXZ349" s="24"/>
      <c r="RYA349" s="24"/>
      <c r="RYB349" s="24"/>
      <c r="RYC349" s="24"/>
      <c r="RYD349" s="24"/>
      <c r="RYE349" s="24"/>
      <c r="RYF349" s="24"/>
      <c r="RYG349" s="24"/>
      <c r="RYH349" s="24"/>
      <c r="RYI349" s="24"/>
      <c r="RYJ349" s="24"/>
      <c r="RYK349" s="24"/>
      <c r="RYL349" s="24"/>
      <c r="RYM349" s="24"/>
      <c r="RYN349" s="24"/>
      <c r="RYO349" s="24"/>
      <c r="RYP349" s="24"/>
      <c r="RYQ349" s="24"/>
      <c r="RYR349" s="24"/>
      <c r="RYS349" s="24"/>
      <c r="RYT349" s="24"/>
      <c r="RYU349" s="24"/>
      <c r="RYV349" s="24"/>
      <c r="RYW349" s="24"/>
      <c r="RYX349" s="24"/>
      <c r="RYY349" s="24"/>
      <c r="RYZ349" s="24"/>
      <c r="RZA349" s="24"/>
      <c r="RZB349" s="24"/>
      <c r="RZC349" s="24"/>
      <c r="RZD349" s="24"/>
      <c r="RZE349" s="24"/>
      <c r="RZF349" s="24"/>
      <c r="RZG349" s="24"/>
      <c r="RZH349" s="24"/>
      <c r="RZI349" s="24"/>
      <c r="RZJ349" s="24"/>
      <c r="RZK349" s="24"/>
      <c r="RZL349" s="24"/>
      <c r="RZM349" s="24"/>
      <c r="RZN349" s="24"/>
      <c r="RZO349" s="24"/>
      <c r="RZP349" s="24"/>
      <c r="RZQ349" s="24"/>
      <c r="RZR349" s="24"/>
      <c r="RZS349" s="24"/>
      <c r="RZT349" s="24"/>
      <c r="RZU349" s="24"/>
      <c r="RZV349" s="24"/>
      <c r="RZW349" s="24"/>
      <c r="RZX349" s="24"/>
      <c r="RZY349" s="24"/>
      <c r="RZZ349" s="24"/>
      <c r="SAA349" s="24"/>
      <c r="SAB349" s="24"/>
      <c r="SAC349" s="24"/>
      <c r="SAD349" s="24"/>
      <c r="SAE349" s="24"/>
      <c r="SAF349" s="24"/>
      <c r="SAG349" s="24"/>
      <c r="SAH349" s="24"/>
      <c r="SAI349" s="24"/>
      <c r="SAJ349" s="24"/>
      <c r="SAK349" s="24"/>
      <c r="SAL349" s="24"/>
      <c r="SAM349" s="24"/>
      <c r="SAN349" s="24"/>
      <c r="SAO349" s="24"/>
      <c r="SAP349" s="24"/>
      <c r="SAQ349" s="24"/>
      <c r="SAR349" s="24"/>
      <c r="SAS349" s="24"/>
      <c r="SAT349" s="24"/>
      <c r="SAU349" s="24"/>
      <c r="SAV349" s="24"/>
      <c r="SAW349" s="24"/>
      <c r="SAX349" s="24"/>
      <c r="SAY349" s="24"/>
      <c r="SAZ349" s="24"/>
      <c r="SBA349" s="24"/>
      <c r="SBB349" s="24"/>
      <c r="SBC349" s="24"/>
      <c r="SBD349" s="24"/>
      <c r="SBE349" s="24"/>
      <c r="SBF349" s="24"/>
      <c r="SBG349" s="24"/>
      <c r="SBH349" s="24"/>
      <c r="SBI349" s="24"/>
      <c r="SBJ349" s="24"/>
      <c r="SBK349" s="24"/>
      <c r="SBL349" s="24"/>
      <c r="SBM349" s="24"/>
      <c r="SBN349" s="24"/>
      <c r="SBO349" s="24"/>
      <c r="SBP349" s="24"/>
      <c r="SBQ349" s="24"/>
      <c r="SBR349" s="24"/>
      <c r="SBS349" s="24"/>
      <c r="SBT349" s="24"/>
      <c r="SBU349" s="24"/>
      <c r="SBV349" s="24"/>
      <c r="SBW349" s="24"/>
      <c r="SBX349" s="24"/>
      <c r="SBY349" s="24"/>
      <c r="SBZ349" s="24"/>
      <c r="SCA349" s="24"/>
      <c r="SCB349" s="24"/>
      <c r="SCC349" s="24"/>
      <c r="SCD349" s="24"/>
      <c r="SCE349" s="24"/>
      <c r="SCF349" s="24"/>
      <c r="SCG349" s="24"/>
      <c r="SCH349" s="24"/>
      <c r="SCI349" s="24"/>
      <c r="SCJ349" s="24"/>
      <c r="SCK349" s="24"/>
      <c r="SCL349" s="24"/>
      <c r="SCM349" s="24"/>
      <c r="SCN349" s="24"/>
      <c r="SCO349" s="24"/>
      <c r="SCP349" s="24"/>
      <c r="SCQ349" s="24"/>
      <c r="SCR349" s="24"/>
      <c r="SCS349" s="24"/>
      <c r="SCT349" s="24"/>
      <c r="SCU349" s="24"/>
      <c r="SCV349" s="24"/>
      <c r="SCW349" s="24"/>
      <c r="SCX349" s="24"/>
      <c r="SCY349" s="24"/>
      <c r="SCZ349" s="24"/>
      <c r="SDA349" s="24"/>
      <c r="SDB349" s="24"/>
      <c r="SDC349" s="24"/>
      <c r="SDD349" s="24"/>
      <c r="SDE349" s="24"/>
      <c r="SDF349" s="24"/>
      <c r="SDG349" s="24"/>
      <c r="SDH349" s="24"/>
      <c r="SDI349" s="24"/>
      <c r="SDJ349" s="24"/>
      <c r="SDK349" s="24"/>
      <c r="SDL349" s="24"/>
      <c r="SDM349" s="24"/>
      <c r="SDN349" s="24"/>
      <c r="SDO349" s="24"/>
      <c r="SDP349" s="24"/>
      <c r="SDQ349" s="24"/>
      <c r="SDR349" s="24"/>
      <c r="SDS349" s="24"/>
      <c r="SDT349" s="24"/>
      <c r="SDU349" s="24"/>
      <c r="SDV349" s="24"/>
      <c r="SDW349" s="24"/>
      <c r="SDX349" s="24"/>
      <c r="SDY349" s="24"/>
      <c r="SDZ349" s="24"/>
      <c r="SEA349" s="24"/>
      <c r="SEB349" s="24"/>
      <c r="SEC349" s="24"/>
      <c r="SED349" s="24"/>
      <c r="SEE349" s="24"/>
      <c r="SEF349" s="24"/>
      <c r="SEG349" s="24"/>
      <c r="SEH349" s="24"/>
      <c r="SEI349" s="24"/>
      <c r="SEJ349" s="24"/>
      <c r="SEK349" s="24"/>
      <c r="SEL349" s="24"/>
      <c r="SEM349" s="24"/>
      <c r="SEN349" s="24"/>
      <c r="SEO349" s="24"/>
      <c r="SEP349" s="24"/>
      <c r="SEQ349" s="24"/>
      <c r="SER349" s="24"/>
      <c r="SES349" s="24"/>
      <c r="SET349" s="24"/>
      <c r="SEU349" s="24"/>
      <c r="SEV349" s="24"/>
      <c r="SEW349" s="24"/>
      <c r="SEX349" s="24"/>
      <c r="SEY349" s="24"/>
      <c r="SEZ349" s="24"/>
      <c r="SFA349" s="24"/>
      <c r="SFB349" s="24"/>
      <c r="SFC349" s="24"/>
      <c r="SFD349" s="24"/>
      <c r="SFE349" s="24"/>
      <c r="SFF349" s="24"/>
      <c r="SFG349" s="24"/>
      <c r="SFH349" s="24"/>
      <c r="SFI349" s="24"/>
      <c r="SFJ349" s="24"/>
      <c r="SFK349" s="24"/>
      <c r="SFL349" s="24"/>
      <c r="SFM349" s="24"/>
      <c r="SFN349" s="24"/>
      <c r="SFO349" s="24"/>
      <c r="SFP349" s="24"/>
      <c r="SFQ349" s="24"/>
      <c r="SFR349" s="24"/>
      <c r="SFS349" s="24"/>
      <c r="SFT349" s="24"/>
      <c r="SFU349" s="24"/>
      <c r="SFV349" s="24"/>
      <c r="SFW349" s="24"/>
      <c r="SFX349" s="24"/>
      <c r="SFY349" s="24"/>
      <c r="SFZ349" s="24"/>
      <c r="SGA349" s="24"/>
      <c r="SGB349" s="24"/>
      <c r="SGC349" s="24"/>
      <c r="SGD349" s="24"/>
      <c r="SGE349" s="24"/>
      <c r="SGF349" s="24"/>
      <c r="SGG349" s="24"/>
      <c r="SGH349" s="24"/>
      <c r="SGI349" s="24"/>
      <c r="SGJ349" s="24"/>
      <c r="SGK349" s="24"/>
      <c r="SGL349" s="24"/>
      <c r="SGM349" s="24"/>
      <c r="SGN349" s="24"/>
      <c r="SGO349" s="24"/>
      <c r="SGP349" s="24"/>
      <c r="SGQ349" s="24"/>
      <c r="SGR349" s="24"/>
      <c r="SGS349" s="24"/>
      <c r="SGT349" s="24"/>
      <c r="SGU349" s="24"/>
      <c r="SGV349" s="24"/>
      <c r="SGW349" s="24"/>
      <c r="SGX349" s="24"/>
      <c r="SGY349" s="24"/>
      <c r="SGZ349" s="24"/>
      <c r="SHA349" s="24"/>
      <c r="SHB349" s="24"/>
      <c r="SHC349" s="24"/>
      <c r="SHD349" s="24"/>
      <c r="SHE349" s="24"/>
      <c r="SHF349" s="24"/>
      <c r="SHG349" s="24"/>
      <c r="SHH349" s="24"/>
      <c r="SHI349" s="24"/>
      <c r="SHJ349" s="24"/>
      <c r="SHK349" s="24"/>
      <c r="SHL349" s="24"/>
      <c r="SHM349" s="24"/>
      <c r="SHN349" s="24"/>
      <c r="SHO349" s="24"/>
      <c r="SHP349" s="24"/>
      <c r="SHQ349" s="24"/>
      <c r="SHR349" s="24"/>
      <c r="SHS349" s="24"/>
      <c r="SHT349" s="24"/>
      <c r="SHU349" s="24"/>
      <c r="SHV349" s="24"/>
      <c r="SHW349" s="24"/>
      <c r="SHX349" s="24"/>
      <c r="SHY349" s="24"/>
      <c r="SHZ349" s="24"/>
      <c r="SIA349" s="24"/>
      <c r="SIB349" s="24"/>
      <c r="SIC349" s="24"/>
      <c r="SID349" s="24"/>
      <c r="SIE349" s="24"/>
      <c r="SIF349" s="24"/>
      <c r="SIG349" s="24"/>
      <c r="SIH349" s="24"/>
      <c r="SII349" s="24"/>
      <c r="SIJ349" s="24"/>
      <c r="SIK349" s="24"/>
      <c r="SIL349" s="24"/>
      <c r="SIM349" s="24"/>
      <c r="SIN349" s="24"/>
      <c r="SIO349" s="24"/>
      <c r="SIP349" s="24"/>
      <c r="SIQ349" s="24"/>
      <c r="SIR349" s="24"/>
      <c r="SIS349" s="24"/>
      <c r="SIT349" s="24"/>
      <c r="SIU349" s="24"/>
      <c r="SIV349" s="24"/>
      <c r="SIW349" s="24"/>
      <c r="SIX349" s="24"/>
      <c r="SIY349" s="24"/>
      <c r="SIZ349" s="24"/>
      <c r="SJA349" s="24"/>
      <c r="SJB349" s="24"/>
      <c r="SJC349" s="24"/>
      <c r="SJD349" s="24"/>
      <c r="SJE349" s="24"/>
      <c r="SJF349" s="24"/>
      <c r="SJG349" s="24"/>
      <c r="SJH349" s="24"/>
      <c r="SJI349" s="24"/>
      <c r="SJJ349" s="24"/>
      <c r="SJK349" s="24"/>
      <c r="SJL349" s="24"/>
      <c r="SJM349" s="24"/>
      <c r="SJN349" s="24"/>
      <c r="SJO349" s="24"/>
      <c r="SJP349" s="24"/>
      <c r="SJQ349" s="24"/>
      <c r="SJR349" s="24"/>
      <c r="SJS349" s="24"/>
      <c r="SJT349" s="24"/>
      <c r="SJU349" s="24"/>
      <c r="SJV349" s="24"/>
      <c r="SJW349" s="24"/>
      <c r="SJX349" s="24"/>
      <c r="SJY349" s="24"/>
      <c r="SJZ349" s="24"/>
      <c r="SKA349" s="24"/>
      <c r="SKB349" s="24"/>
      <c r="SKC349" s="24"/>
      <c r="SKD349" s="24"/>
      <c r="SKE349" s="24"/>
      <c r="SKF349" s="24"/>
      <c r="SKG349" s="24"/>
      <c r="SKH349" s="24"/>
      <c r="SKI349" s="24"/>
      <c r="SKJ349" s="24"/>
      <c r="SKK349" s="24"/>
      <c r="SKL349" s="24"/>
      <c r="SKM349" s="24"/>
      <c r="SKN349" s="24"/>
      <c r="SKO349" s="24"/>
      <c r="SKP349" s="24"/>
      <c r="SKQ349" s="24"/>
      <c r="SKR349" s="24"/>
      <c r="SKS349" s="24"/>
      <c r="SKT349" s="24"/>
      <c r="SKU349" s="24"/>
      <c r="SKV349" s="24"/>
      <c r="SKW349" s="24"/>
      <c r="SKX349" s="24"/>
      <c r="SKY349" s="24"/>
      <c r="SKZ349" s="24"/>
      <c r="SLA349" s="24"/>
      <c r="SLB349" s="24"/>
      <c r="SLC349" s="24"/>
      <c r="SLD349" s="24"/>
      <c r="SLE349" s="24"/>
      <c r="SLF349" s="24"/>
      <c r="SLG349" s="24"/>
      <c r="SLH349" s="24"/>
      <c r="SLI349" s="24"/>
      <c r="SLJ349" s="24"/>
      <c r="SLK349" s="24"/>
      <c r="SLL349" s="24"/>
      <c r="SLM349" s="24"/>
      <c r="SLN349" s="24"/>
      <c r="SLO349" s="24"/>
      <c r="SLP349" s="24"/>
      <c r="SLQ349" s="24"/>
      <c r="SLR349" s="24"/>
      <c r="SLS349" s="24"/>
      <c r="SLT349" s="24"/>
      <c r="SLU349" s="24"/>
      <c r="SLV349" s="24"/>
      <c r="SLW349" s="24"/>
      <c r="SLX349" s="24"/>
      <c r="SLY349" s="24"/>
      <c r="SLZ349" s="24"/>
      <c r="SMA349" s="24"/>
      <c r="SMB349" s="24"/>
      <c r="SMC349" s="24"/>
      <c r="SMD349" s="24"/>
      <c r="SME349" s="24"/>
      <c r="SMF349" s="24"/>
      <c r="SMG349" s="24"/>
      <c r="SMH349" s="24"/>
      <c r="SMI349" s="24"/>
      <c r="SMJ349" s="24"/>
      <c r="SMK349" s="24"/>
      <c r="SML349" s="24"/>
      <c r="SMM349" s="24"/>
      <c r="SMN349" s="24"/>
      <c r="SMO349" s="24"/>
      <c r="SMP349" s="24"/>
      <c r="SMQ349" s="24"/>
      <c r="SMR349" s="24"/>
      <c r="SMS349" s="24"/>
      <c r="SMT349" s="24"/>
      <c r="SMU349" s="24"/>
      <c r="SMV349" s="24"/>
      <c r="SMW349" s="24"/>
      <c r="SMX349" s="24"/>
      <c r="SMY349" s="24"/>
      <c r="SMZ349" s="24"/>
      <c r="SNA349" s="24"/>
      <c r="SNB349" s="24"/>
      <c r="SNC349" s="24"/>
      <c r="SND349" s="24"/>
      <c r="SNE349" s="24"/>
      <c r="SNF349" s="24"/>
      <c r="SNG349" s="24"/>
      <c r="SNH349" s="24"/>
      <c r="SNI349" s="24"/>
      <c r="SNJ349" s="24"/>
      <c r="SNK349" s="24"/>
      <c r="SNL349" s="24"/>
      <c r="SNM349" s="24"/>
      <c r="SNN349" s="24"/>
      <c r="SNO349" s="24"/>
      <c r="SNP349" s="24"/>
      <c r="SNQ349" s="24"/>
      <c r="SNR349" s="24"/>
      <c r="SNS349" s="24"/>
      <c r="SNT349" s="24"/>
      <c r="SNU349" s="24"/>
      <c r="SNV349" s="24"/>
      <c r="SNW349" s="24"/>
      <c r="SNX349" s="24"/>
      <c r="SNY349" s="24"/>
      <c r="SNZ349" s="24"/>
      <c r="SOA349" s="24"/>
      <c r="SOB349" s="24"/>
      <c r="SOC349" s="24"/>
      <c r="SOD349" s="24"/>
      <c r="SOE349" s="24"/>
      <c r="SOF349" s="24"/>
      <c r="SOG349" s="24"/>
      <c r="SOH349" s="24"/>
      <c r="SOI349" s="24"/>
      <c r="SOJ349" s="24"/>
      <c r="SOK349" s="24"/>
      <c r="SOL349" s="24"/>
      <c r="SOM349" s="24"/>
      <c r="SON349" s="24"/>
      <c r="SOO349" s="24"/>
      <c r="SOP349" s="24"/>
      <c r="SOQ349" s="24"/>
      <c r="SOR349" s="24"/>
      <c r="SOS349" s="24"/>
      <c r="SOT349" s="24"/>
      <c r="SOU349" s="24"/>
      <c r="SOV349" s="24"/>
      <c r="SOW349" s="24"/>
      <c r="SOX349" s="24"/>
      <c r="SOY349" s="24"/>
      <c r="SOZ349" s="24"/>
      <c r="SPA349" s="24"/>
      <c r="SPB349" s="24"/>
      <c r="SPC349" s="24"/>
      <c r="SPD349" s="24"/>
      <c r="SPE349" s="24"/>
      <c r="SPF349" s="24"/>
      <c r="SPG349" s="24"/>
      <c r="SPH349" s="24"/>
      <c r="SPI349" s="24"/>
      <c r="SPJ349" s="24"/>
      <c r="SPK349" s="24"/>
      <c r="SPL349" s="24"/>
      <c r="SPM349" s="24"/>
      <c r="SPN349" s="24"/>
      <c r="SPO349" s="24"/>
      <c r="SPP349" s="24"/>
      <c r="SPQ349" s="24"/>
      <c r="SPR349" s="24"/>
      <c r="SPS349" s="24"/>
      <c r="SPT349" s="24"/>
      <c r="SPU349" s="24"/>
      <c r="SPV349" s="24"/>
      <c r="SPW349" s="24"/>
      <c r="SPX349" s="24"/>
      <c r="SPY349" s="24"/>
      <c r="SPZ349" s="24"/>
      <c r="SQA349" s="24"/>
      <c r="SQB349" s="24"/>
      <c r="SQC349" s="24"/>
      <c r="SQD349" s="24"/>
      <c r="SQE349" s="24"/>
      <c r="SQF349" s="24"/>
      <c r="SQG349" s="24"/>
      <c r="SQH349" s="24"/>
      <c r="SQI349" s="24"/>
      <c r="SQJ349" s="24"/>
      <c r="SQK349" s="24"/>
      <c r="SQL349" s="24"/>
      <c r="SQM349" s="24"/>
      <c r="SQN349" s="24"/>
      <c r="SQO349" s="24"/>
      <c r="SQP349" s="24"/>
      <c r="SQQ349" s="24"/>
      <c r="SQR349" s="24"/>
      <c r="SQS349" s="24"/>
      <c r="SQT349" s="24"/>
      <c r="SQU349" s="24"/>
      <c r="SQV349" s="24"/>
      <c r="SQW349" s="24"/>
      <c r="SQX349" s="24"/>
      <c r="SQY349" s="24"/>
      <c r="SQZ349" s="24"/>
      <c r="SRA349" s="24"/>
      <c r="SRB349" s="24"/>
      <c r="SRC349" s="24"/>
      <c r="SRD349" s="24"/>
      <c r="SRE349" s="24"/>
      <c r="SRF349" s="24"/>
      <c r="SRG349" s="24"/>
      <c r="SRH349" s="24"/>
      <c r="SRI349" s="24"/>
      <c r="SRJ349" s="24"/>
      <c r="SRK349" s="24"/>
      <c r="SRL349" s="24"/>
      <c r="SRM349" s="24"/>
      <c r="SRN349" s="24"/>
      <c r="SRO349" s="24"/>
      <c r="SRP349" s="24"/>
      <c r="SRQ349" s="24"/>
      <c r="SRR349" s="24"/>
      <c r="SRS349" s="24"/>
      <c r="SRT349" s="24"/>
      <c r="SRU349" s="24"/>
      <c r="SRV349" s="24"/>
      <c r="SRW349" s="24"/>
      <c r="SRX349" s="24"/>
      <c r="SRY349" s="24"/>
      <c r="SRZ349" s="24"/>
      <c r="SSA349" s="24"/>
      <c r="SSB349" s="24"/>
      <c r="SSC349" s="24"/>
      <c r="SSD349" s="24"/>
      <c r="SSE349" s="24"/>
      <c r="SSF349" s="24"/>
      <c r="SSG349" s="24"/>
      <c r="SSH349" s="24"/>
      <c r="SSI349" s="24"/>
      <c r="SSJ349" s="24"/>
      <c r="SSK349" s="24"/>
      <c r="SSL349" s="24"/>
      <c r="SSM349" s="24"/>
      <c r="SSN349" s="24"/>
      <c r="SSO349" s="24"/>
      <c r="SSP349" s="24"/>
      <c r="SSQ349" s="24"/>
      <c r="SSR349" s="24"/>
      <c r="SSS349" s="24"/>
      <c r="SST349" s="24"/>
      <c r="SSU349" s="24"/>
      <c r="SSV349" s="24"/>
      <c r="SSW349" s="24"/>
      <c r="SSX349" s="24"/>
      <c r="SSY349" s="24"/>
      <c r="SSZ349" s="24"/>
      <c r="STA349" s="24"/>
      <c r="STB349" s="24"/>
      <c r="STC349" s="24"/>
      <c r="STD349" s="24"/>
      <c r="STE349" s="24"/>
      <c r="STF349" s="24"/>
      <c r="STG349" s="24"/>
      <c r="STH349" s="24"/>
      <c r="STI349" s="24"/>
      <c r="STJ349" s="24"/>
      <c r="STK349" s="24"/>
      <c r="STL349" s="24"/>
      <c r="STM349" s="24"/>
      <c r="STN349" s="24"/>
      <c r="STO349" s="24"/>
      <c r="STP349" s="24"/>
      <c r="STQ349" s="24"/>
      <c r="STR349" s="24"/>
      <c r="STS349" s="24"/>
      <c r="STT349" s="24"/>
      <c r="STU349" s="24"/>
      <c r="STV349" s="24"/>
      <c r="STW349" s="24"/>
      <c r="STX349" s="24"/>
      <c r="STY349" s="24"/>
      <c r="STZ349" s="24"/>
      <c r="SUA349" s="24"/>
      <c r="SUB349" s="24"/>
      <c r="SUC349" s="24"/>
      <c r="SUD349" s="24"/>
      <c r="SUE349" s="24"/>
      <c r="SUF349" s="24"/>
      <c r="SUG349" s="24"/>
      <c r="SUH349" s="24"/>
      <c r="SUI349" s="24"/>
      <c r="SUJ349" s="24"/>
      <c r="SUK349" s="24"/>
      <c r="SUL349" s="24"/>
      <c r="SUM349" s="24"/>
      <c r="SUN349" s="24"/>
      <c r="SUO349" s="24"/>
      <c r="SUP349" s="24"/>
      <c r="SUQ349" s="24"/>
      <c r="SUR349" s="24"/>
      <c r="SUS349" s="24"/>
      <c r="SUT349" s="24"/>
      <c r="SUU349" s="24"/>
      <c r="SUV349" s="24"/>
      <c r="SUW349" s="24"/>
      <c r="SUX349" s="24"/>
      <c r="SUY349" s="24"/>
      <c r="SUZ349" s="24"/>
      <c r="SVA349" s="24"/>
      <c r="SVB349" s="24"/>
      <c r="SVC349" s="24"/>
      <c r="SVD349" s="24"/>
      <c r="SVE349" s="24"/>
      <c r="SVF349" s="24"/>
      <c r="SVG349" s="24"/>
      <c r="SVH349" s="24"/>
      <c r="SVI349" s="24"/>
      <c r="SVJ349" s="24"/>
      <c r="SVK349" s="24"/>
      <c r="SVL349" s="24"/>
      <c r="SVM349" s="24"/>
      <c r="SVN349" s="24"/>
      <c r="SVO349" s="24"/>
      <c r="SVP349" s="24"/>
      <c r="SVQ349" s="24"/>
      <c r="SVR349" s="24"/>
      <c r="SVS349" s="24"/>
      <c r="SVT349" s="24"/>
      <c r="SVU349" s="24"/>
      <c r="SVV349" s="24"/>
      <c r="SVW349" s="24"/>
      <c r="SVX349" s="24"/>
      <c r="SVY349" s="24"/>
      <c r="SVZ349" s="24"/>
      <c r="SWA349" s="24"/>
      <c r="SWB349" s="24"/>
      <c r="SWC349" s="24"/>
      <c r="SWD349" s="24"/>
      <c r="SWE349" s="24"/>
      <c r="SWF349" s="24"/>
      <c r="SWG349" s="24"/>
      <c r="SWH349" s="24"/>
      <c r="SWI349" s="24"/>
      <c r="SWJ349" s="24"/>
      <c r="SWK349" s="24"/>
      <c r="SWL349" s="24"/>
      <c r="SWM349" s="24"/>
      <c r="SWN349" s="24"/>
      <c r="SWO349" s="24"/>
      <c r="SWP349" s="24"/>
      <c r="SWQ349" s="24"/>
      <c r="SWR349" s="24"/>
      <c r="SWS349" s="24"/>
      <c r="SWT349" s="24"/>
      <c r="SWU349" s="24"/>
      <c r="SWV349" s="24"/>
      <c r="SWW349" s="24"/>
      <c r="SWX349" s="24"/>
      <c r="SWY349" s="24"/>
      <c r="SWZ349" s="24"/>
      <c r="SXA349" s="24"/>
      <c r="SXB349" s="24"/>
      <c r="SXC349" s="24"/>
      <c r="SXD349" s="24"/>
      <c r="SXE349" s="24"/>
      <c r="SXF349" s="24"/>
      <c r="SXG349" s="24"/>
      <c r="SXH349" s="24"/>
      <c r="SXI349" s="24"/>
      <c r="SXJ349" s="24"/>
      <c r="SXK349" s="24"/>
      <c r="SXL349" s="24"/>
      <c r="SXM349" s="24"/>
      <c r="SXN349" s="24"/>
      <c r="SXO349" s="24"/>
      <c r="SXP349" s="24"/>
      <c r="SXQ349" s="24"/>
      <c r="SXR349" s="24"/>
      <c r="SXS349" s="24"/>
      <c r="SXT349" s="24"/>
      <c r="SXU349" s="24"/>
      <c r="SXV349" s="24"/>
      <c r="SXW349" s="24"/>
      <c r="SXX349" s="24"/>
      <c r="SXY349" s="24"/>
      <c r="SXZ349" s="24"/>
      <c r="SYA349" s="24"/>
      <c r="SYB349" s="24"/>
      <c r="SYC349" s="24"/>
      <c r="SYD349" s="24"/>
      <c r="SYE349" s="24"/>
      <c r="SYF349" s="24"/>
      <c r="SYG349" s="24"/>
      <c r="SYH349" s="24"/>
      <c r="SYI349" s="24"/>
      <c r="SYJ349" s="24"/>
      <c r="SYK349" s="24"/>
      <c r="SYL349" s="24"/>
      <c r="SYM349" s="24"/>
      <c r="SYN349" s="24"/>
      <c r="SYO349" s="24"/>
      <c r="SYP349" s="24"/>
      <c r="SYQ349" s="24"/>
      <c r="SYR349" s="24"/>
      <c r="SYS349" s="24"/>
      <c r="SYT349" s="24"/>
      <c r="SYU349" s="24"/>
      <c r="SYV349" s="24"/>
      <c r="SYW349" s="24"/>
      <c r="SYX349" s="24"/>
      <c r="SYY349" s="24"/>
      <c r="SYZ349" s="24"/>
      <c r="SZA349" s="24"/>
      <c r="SZB349" s="24"/>
      <c r="SZC349" s="24"/>
      <c r="SZD349" s="24"/>
      <c r="SZE349" s="24"/>
      <c r="SZF349" s="24"/>
      <c r="SZG349" s="24"/>
      <c r="SZH349" s="24"/>
      <c r="SZI349" s="24"/>
      <c r="SZJ349" s="24"/>
      <c r="SZK349" s="24"/>
      <c r="SZL349" s="24"/>
      <c r="SZM349" s="24"/>
      <c r="SZN349" s="24"/>
      <c r="SZO349" s="24"/>
      <c r="SZP349" s="24"/>
      <c r="SZQ349" s="24"/>
      <c r="SZR349" s="24"/>
      <c r="SZS349" s="24"/>
      <c r="SZT349" s="24"/>
      <c r="SZU349" s="24"/>
      <c r="SZV349" s="24"/>
      <c r="SZW349" s="24"/>
      <c r="SZX349" s="24"/>
      <c r="SZY349" s="24"/>
      <c r="SZZ349" s="24"/>
      <c r="TAA349" s="24"/>
      <c r="TAB349" s="24"/>
      <c r="TAC349" s="24"/>
      <c r="TAD349" s="24"/>
      <c r="TAE349" s="24"/>
      <c r="TAF349" s="24"/>
      <c r="TAG349" s="24"/>
      <c r="TAH349" s="24"/>
      <c r="TAI349" s="24"/>
      <c r="TAJ349" s="24"/>
      <c r="TAK349" s="24"/>
      <c r="TAL349" s="24"/>
      <c r="TAM349" s="24"/>
      <c r="TAN349" s="24"/>
      <c r="TAO349" s="24"/>
      <c r="TAP349" s="24"/>
      <c r="TAQ349" s="24"/>
      <c r="TAR349" s="24"/>
      <c r="TAS349" s="24"/>
      <c r="TAT349" s="24"/>
      <c r="TAU349" s="24"/>
      <c r="TAV349" s="24"/>
      <c r="TAW349" s="24"/>
      <c r="TAX349" s="24"/>
      <c r="TAY349" s="24"/>
      <c r="TAZ349" s="24"/>
      <c r="TBA349" s="24"/>
      <c r="TBB349" s="24"/>
      <c r="TBC349" s="24"/>
      <c r="TBD349" s="24"/>
      <c r="TBE349" s="24"/>
      <c r="TBF349" s="24"/>
      <c r="TBG349" s="24"/>
      <c r="TBH349" s="24"/>
      <c r="TBI349" s="24"/>
      <c r="TBJ349" s="24"/>
      <c r="TBK349" s="24"/>
      <c r="TBL349" s="24"/>
      <c r="TBM349" s="24"/>
      <c r="TBN349" s="24"/>
      <c r="TBO349" s="24"/>
      <c r="TBP349" s="24"/>
      <c r="TBQ349" s="24"/>
      <c r="TBR349" s="24"/>
      <c r="TBS349" s="24"/>
      <c r="TBT349" s="24"/>
      <c r="TBU349" s="24"/>
      <c r="TBV349" s="24"/>
      <c r="TBW349" s="24"/>
      <c r="TBX349" s="24"/>
      <c r="TBY349" s="24"/>
      <c r="TBZ349" s="24"/>
      <c r="TCA349" s="24"/>
      <c r="TCB349" s="24"/>
      <c r="TCC349" s="24"/>
      <c r="TCD349" s="24"/>
      <c r="TCE349" s="24"/>
      <c r="TCF349" s="24"/>
      <c r="TCG349" s="24"/>
      <c r="TCH349" s="24"/>
      <c r="TCI349" s="24"/>
      <c r="TCJ349" s="24"/>
      <c r="TCK349" s="24"/>
      <c r="TCL349" s="24"/>
      <c r="TCM349" s="24"/>
      <c r="TCN349" s="24"/>
      <c r="TCO349" s="24"/>
      <c r="TCP349" s="24"/>
      <c r="TCQ349" s="24"/>
      <c r="TCR349" s="24"/>
      <c r="TCS349" s="24"/>
      <c r="TCT349" s="24"/>
      <c r="TCU349" s="24"/>
      <c r="TCV349" s="24"/>
      <c r="TCW349" s="24"/>
      <c r="TCX349" s="24"/>
      <c r="TCY349" s="24"/>
      <c r="TCZ349" s="24"/>
      <c r="TDA349" s="24"/>
      <c r="TDB349" s="24"/>
      <c r="TDC349" s="24"/>
      <c r="TDD349" s="24"/>
      <c r="TDE349" s="24"/>
      <c r="TDF349" s="24"/>
      <c r="TDG349" s="24"/>
      <c r="TDH349" s="24"/>
      <c r="TDI349" s="24"/>
      <c r="TDJ349" s="24"/>
      <c r="TDK349" s="24"/>
      <c r="TDL349" s="24"/>
      <c r="TDM349" s="24"/>
      <c r="TDN349" s="24"/>
      <c r="TDO349" s="24"/>
      <c r="TDP349" s="24"/>
      <c r="TDQ349" s="24"/>
      <c r="TDR349" s="24"/>
      <c r="TDS349" s="24"/>
      <c r="TDT349" s="24"/>
      <c r="TDU349" s="24"/>
      <c r="TDV349" s="24"/>
      <c r="TDW349" s="24"/>
      <c r="TDX349" s="24"/>
      <c r="TDY349" s="24"/>
      <c r="TDZ349" s="24"/>
      <c r="TEA349" s="24"/>
      <c r="TEB349" s="24"/>
      <c r="TEC349" s="24"/>
      <c r="TED349" s="24"/>
      <c r="TEE349" s="24"/>
      <c r="TEF349" s="24"/>
      <c r="TEG349" s="24"/>
      <c r="TEH349" s="24"/>
      <c r="TEI349" s="24"/>
      <c r="TEJ349" s="24"/>
      <c r="TEK349" s="24"/>
      <c r="TEL349" s="24"/>
      <c r="TEM349" s="24"/>
      <c r="TEN349" s="24"/>
      <c r="TEO349" s="24"/>
      <c r="TEP349" s="24"/>
      <c r="TEQ349" s="24"/>
      <c r="TER349" s="24"/>
      <c r="TES349" s="24"/>
      <c r="TET349" s="24"/>
      <c r="TEU349" s="24"/>
      <c r="TEV349" s="24"/>
      <c r="TEW349" s="24"/>
      <c r="TEX349" s="24"/>
      <c r="TEY349" s="24"/>
      <c r="TEZ349" s="24"/>
      <c r="TFA349" s="24"/>
      <c r="TFB349" s="24"/>
      <c r="TFC349" s="24"/>
      <c r="TFD349" s="24"/>
      <c r="TFE349" s="24"/>
      <c r="TFF349" s="24"/>
      <c r="TFG349" s="24"/>
      <c r="TFH349" s="24"/>
      <c r="TFI349" s="24"/>
      <c r="TFJ349" s="24"/>
      <c r="TFK349" s="24"/>
      <c r="TFL349" s="24"/>
      <c r="TFM349" s="24"/>
      <c r="TFN349" s="24"/>
      <c r="TFO349" s="24"/>
      <c r="TFP349" s="24"/>
      <c r="TFQ349" s="24"/>
      <c r="TFR349" s="24"/>
      <c r="TFS349" s="24"/>
      <c r="TFT349" s="24"/>
      <c r="TFU349" s="24"/>
      <c r="TFV349" s="24"/>
      <c r="TFW349" s="24"/>
      <c r="TFX349" s="24"/>
      <c r="TFY349" s="24"/>
      <c r="TFZ349" s="24"/>
      <c r="TGA349" s="24"/>
      <c r="TGB349" s="24"/>
      <c r="TGC349" s="24"/>
      <c r="TGD349" s="24"/>
      <c r="TGE349" s="24"/>
      <c r="TGF349" s="24"/>
      <c r="TGG349" s="24"/>
      <c r="TGH349" s="24"/>
      <c r="TGI349" s="24"/>
      <c r="TGJ349" s="24"/>
      <c r="TGK349" s="24"/>
      <c r="TGL349" s="24"/>
      <c r="TGM349" s="24"/>
      <c r="TGN349" s="24"/>
      <c r="TGO349" s="24"/>
      <c r="TGP349" s="24"/>
      <c r="TGQ349" s="24"/>
      <c r="TGR349" s="24"/>
      <c r="TGS349" s="24"/>
      <c r="TGT349" s="24"/>
      <c r="TGU349" s="24"/>
      <c r="TGV349" s="24"/>
      <c r="TGW349" s="24"/>
      <c r="TGX349" s="24"/>
      <c r="TGY349" s="24"/>
      <c r="TGZ349" s="24"/>
      <c r="THA349" s="24"/>
      <c r="THB349" s="24"/>
      <c r="THC349" s="24"/>
      <c r="THD349" s="24"/>
      <c r="THE349" s="24"/>
      <c r="THF349" s="24"/>
      <c r="THG349" s="24"/>
      <c r="THH349" s="24"/>
      <c r="THI349" s="24"/>
      <c r="THJ349" s="24"/>
      <c r="THK349" s="24"/>
      <c r="THL349" s="24"/>
      <c r="THM349" s="24"/>
      <c r="THN349" s="24"/>
      <c r="THO349" s="24"/>
      <c r="THP349" s="24"/>
      <c r="THQ349" s="24"/>
      <c r="THR349" s="24"/>
      <c r="THS349" s="24"/>
      <c r="THT349" s="24"/>
      <c r="THU349" s="24"/>
      <c r="THV349" s="24"/>
      <c r="THW349" s="24"/>
      <c r="THX349" s="24"/>
      <c r="THY349" s="24"/>
      <c r="THZ349" s="24"/>
      <c r="TIA349" s="24"/>
      <c r="TIB349" s="24"/>
      <c r="TIC349" s="24"/>
      <c r="TID349" s="24"/>
      <c r="TIE349" s="24"/>
      <c r="TIF349" s="24"/>
      <c r="TIG349" s="24"/>
      <c r="TIH349" s="24"/>
      <c r="TII349" s="24"/>
      <c r="TIJ349" s="24"/>
      <c r="TIK349" s="24"/>
      <c r="TIL349" s="24"/>
      <c r="TIM349" s="24"/>
      <c r="TIN349" s="24"/>
      <c r="TIO349" s="24"/>
      <c r="TIP349" s="24"/>
      <c r="TIQ349" s="24"/>
      <c r="TIR349" s="24"/>
      <c r="TIS349" s="24"/>
      <c r="TIT349" s="24"/>
      <c r="TIU349" s="24"/>
      <c r="TIV349" s="24"/>
      <c r="TIW349" s="24"/>
      <c r="TIX349" s="24"/>
      <c r="TIY349" s="24"/>
      <c r="TIZ349" s="24"/>
      <c r="TJA349" s="24"/>
      <c r="TJB349" s="24"/>
      <c r="TJC349" s="24"/>
      <c r="TJD349" s="24"/>
      <c r="TJE349" s="24"/>
      <c r="TJF349" s="24"/>
      <c r="TJG349" s="24"/>
      <c r="TJH349" s="24"/>
      <c r="TJI349" s="24"/>
      <c r="TJJ349" s="24"/>
      <c r="TJK349" s="24"/>
      <c r="TJL349" s="24"/>
      <c r="TJM349" s="24"/>
      <c r="TJN349" s="24"/>
      <c r="TJO349" s="24"/>
      <c r="TJP349" s="24"/>
      <c r="TJQ349" s="24"/>
      <c r="TJR349" s="24"/>
      <c r="TJS349" s="24"/>
      <c r="TJT349" s="24"/>
      <c r="TJU349" s="24"/>
      <c r="TJV349" s="24"/>
      <c r="TJW349" s="24"/>
      <c r="TJX349" s="24"/>
      <c r="TJY349" s="24"/>
      <c r="TJZ349" s="24"/>
      <c r="TKA349" s="24"/>
      <c r="TKB349" s="24"/>
      <c r="TKC349" s="24"/>
      <c r="TKD349" s="24"/>
      <c r="TKE349" s="24"/>
      <c r="TKF349" s="24"/>
      <c r="TKG349" s="24"/>
      <c r="TKH349" s="24"/>
      <c r="TKI349" s="24"/>
      <c r="TKJ349" s="24"/>
      <c r="TKK349" s="24"/>
      <c r="TKL349" s="24"/>
      <c r="TKM349" s="24"/>
      <c r="TKN349" s="24"/>
      <c r="TKO349" s="24"/>
      <c r="TKP349" s="24"/>
      <c r="TKQ349" s="24"/>
      <c r="TKR349" s="24"/>
      <c r="TKS349" s="24"/>
      <c r="TKT349" s="24"/>
      <c r="TKU349" s="24"/>
      <c r="TKV349" s="24"/>
      <c r="TKW349" s="24"/>
      <c r="TKX349" s="24"/>
      <c r="TKY349" s="24"/>
      <c r="TKZ349" s="24"/>
      <c r="TLA349" s="24"/>
      <c r="TLB349" s="24"/>
      <c r="TLC349" s="24"/>
      <c r="TLD349" s="24"/>
      <c r="TLE349" s="24"/>
      <c r="TLF349" s="24"/>
      <c r="TLG349" s="24"/>
      <c r="TLH349" s="24"/>
      <c r="TLI349" s="24"/>
      <c r="TLJ349" s="24"/>
      <c r="TLK349" s="24"/>
      <c r="TLL349" s="24"/>
      <c r="TLM349" s="24"/>
      <c r="TLN349" s="24"/>
      <c r="TLO349" s="24"/>
      <c r="TLP349" s="24"/>
      <c r="TLQ349" s="24"/>
      <c r="TLR349" s="24"/>
      <c r="TLS349" s="24"/>
      <c r="TLT349" s="24"/>
      <c r="TLU349" s="24"/>
      <c r="TLV349" s="24"/>
      <c r="TLW349" s="24"/>
      <c r="TLX349" s="24"/>
      <c r="TLY349" s="24"/>
      <c r="TLZ349" s="24"/>
      <c r="TMA349" s="24"/>
      <c r="TMB349" s="24"/>
      <c r="TMC349" s="24"/>
      <c r="TMD349" s="24"/>
      <c r="TME349" s="24"/>
      <c r="TMF349" s="24"/>
      <c r="TMG349" s="24"/>
      <c r="TMH349" s="24"/>
      <c r="TMI349" s="24"/>
      <c r="TMJ349" s="24"/>
      <c r="TMK349" s="24"/>
      <c r="TML349" s="24"/>
      <c r="TMM349" s="24"/>
      <c r="TMN349" s="24"/>
      <c r="TMO349" s="24"/>
      <c r="TMP349" s="24"/>
      <c r="TMQ349" s="24"/>
      <c r="TMR349" s="24"/>
      <c r="TMS349" s="24"/>
      <c r="TMT349" s="24"/>
      <c r="TMU349" s="24"/>
      <c r="TMV349" s="24"/>
      <c r="TMW349" s="24"/>
      <c r="TMX349" s="24"/>
      <c r="TMY349" s="24"/>
      <c r="TMZ349" s="24"/>
      <c r="TNA349" s="24"/>
      <c r="TNB349" s="24"/>
      <c r="TNC349" s="24"/>
      <c r="TND349" s="24"/>
      <c r="TNE349" s="24"/>
      <c r="TNF349" s="24"/>
      <c r="TNG349" s="24"/>
      <c r="TNH349" s="24"/>
      <c r="TNI349" s="24"/>
      <c r="TNJ349" s="24"/>
      <c r="TNK349" s="24"/>
      <c r="TNL349" s="24"/>
      <c r="TNM349" s="24"/>
      <c r="TNN349" s="24"/>
      <c r="TNO349" s="24"/>
      <c r="TNP349" s="24"/>
      <c r="TNQ349" s="24"/>
      <c r="TNR349" s="24"/>
      <c r="TNS349" s="24"/>
      <c r="TNT349" s="24"/>
      <c r="TNU349" s="24"/>
      <c r="TNV349" s="24"/>
      <c r="TNW349" s="24"/>
      <c r="TNX349" s="24"/>
      <c r="TNY349" s="24"/>
      <c r="TNZ349" s="24"/>
      <c r="TOA349" s="24"/>
      <c r="TOB349" s="24"/>
      <c r="TOC349" s="24"/>
      <c r="TOD349" s="24"/>
      <c r="TOE349" s="24"/>
      <c r="TOF349" s="24"/>
      <c r="TOG349" s="24"/>
      <c r="TOH349" s="24"/>
      <c r="TOI349" s="24"/>
      <c r="TOJ349" s="24"/>
      <c r="TOK349" s="24"/>
      <c r="TOL349" s="24"/>
      <c r="TOM349" s="24"/>
      <c r="TON349" s="24"/>
      <c r="TOO349" s="24"/>
      <c r="TOP349" s="24"/>
      <c r="TOQ349" s="24"/>
      <c r="TOR349" s="24"/>
      <c r="TOS349" s="24"/>
      <c r="TOT349" s="24"/>
      <c r="TOU349" s="24"/>
      <c r="TOV349" s="24"/>
      <c r="TOW349" s="24"/>
      <c r="TOX349" s="24"/>
      <c r="TOY349" s="24"/>
      <c r="TOZ349" s="24"/>
      <c r="TPA349" s="24"/>
      <c r="TPB349" s="24"/>
      <c r="TPC349" s="24"/>
      <c r="TPD349" s="24"/>
      <c r="TPE349" s="24"/>
      <c r="TPF349" s="24"/>
      <c r="TPG349" s="24"/>
      <c r="TPH349" s="24"/>
      <c r="TPI349" s="24"/>
      <c r="TPJ349" s="24"/>
      <c r="TPK349" s="24"/>
      <c r="TPL349" s="24"/>
      <c r="TPM349" s="24"/>
      <c r="TPN349" s="24"/>
      <c r="TPO349" s="24"/>
      <c r="TPP349" s="24"/>
      <c r="TPQ349" s="24"/>
      <c r="TPR349" s="24"/>
      <c r="TPS349" s="24"/>
      <c r="TPT349" s="24"/>
      <c r="TPU349" s="24"/>
      <c r="TPV349" s="24"/>
      <c r="TPW349" s="24"/>
      <c r="TPX349" s="24"/>
      <c r="TPY349" s="24"/>
      <c r="TPZ349" s="24"/>
      <c r="TQA349" s="24"/>
      <c r="TQB349" s="24"/>
      <c r="TQC349" s="24"/>
      <c r="TQD349" s="24"/>
      <c r="TQE349" s="24"/>
      <c r="TQF349" s="24"/>
      <c r="TQG349" s="24"/>
      <c r="TQH349" s="24"/>
      <c r="TQI349" s="24"/>
      <c r="TQJ349" s="24"/>
      <c r="TQK349" s="24"/>
      <c r="TQL349" s="24"/>
      <c r="TQM349" s="24"/>
      <c r="TQN349" s="24"/>
      <c r="TQO349" s="24"/>
      <c r="TQP349" s="24"/>
      <c r="TQQ349" s="24"/>
      <c r="TQR349" s="24"/>
      <c r="TQS349" s="24"/>
      <c r="TQT349" s="24"/>
      <c r="TQU349" s="24"/>
      <c r="TQV349" s="24"/>
      <c r="TQW349" s="24"/>
      <c r="TQX349" s="24"/>
      <c r="TQY349" s="24"/>
      <c r="TQZ349" s="24"/>
      <c r="TRA349" s="24"/>
      <c r="TRB349" s="24"/>
      <c r="TRC349" s="24"/>
      <c r="TRD349" s="24"/>
      <c r="TRE349" s="24"/>
      <c r="TRF349" s="24"/>
      <c r="TRG349" s="24"/>
      <c r="TRH349" s="24"/>
      <c r="TRI349" s="24"/>
      <c r="TRJ349" s="24"/>
      <c r="TRK349" s="24"/>
      <c r="TRL349" s="24"/>
      <c r="TRM349" s="24"/>
      <c r="TRN349" s="24"/>
      <c r="TRO349" s="24"/>
      <c r="TRP349" s="24"/>
      <c r="TRQ349" s="24"/>
      <c r="TRR349" s="24"/>
      <c r="TRS349" s="24"/>
      <c r="TRT349" s="24"/>
      <c r="TRU349" s="24"/>
      <c r="TRV349" s="24"/>
      <c r="TRW349" s="24"/>
      <c r="TRX349" s="24"/>
      <c r="TRY349" s="24"/>
      <c r="TRZ349" s="24"/>
      <c r="TSA349" s="24"/>
      <c r="TSB349" s="24"/>
      <c r="TSC349" s="24"/>
      <c r="TSD349" s="24"/>
      <c r="TSE349" s="24"/>
      <c r="TSF349" s="24"/>
      <c r="TSG349" s="24"/>
      <c r="TSH349" s="24"/>
      <c r="TSI349" s="24"/>
      <c r="TSJ349" s="24"/>
      <c r="TSK349" s="24"/>
      <c r="TSL349" s="24"/>
      <c r="TSM349" s="24"/>
      <c r="TSN349" s="24"/>
      <c r="TSO349" s="24"/>
      <c r="TSP349" s="24"/>
      <c r="TSQ349" s="24"/>
      <c r="TSR349" s="24"/>
      <c r="TSS349" s="24"/>
      <c r="TST349" s="24"/>
      <c r="TSU349" s="24"/>
      <c r="TSV349" s="24"/>
      <c r="TSW349" s="24"/>
      <c r="TSX349" s="24"/>
      <c r="TSY349" s="24"/>
      <c r="TSZ349" s="24"/>
      <c r="TTA349" s="24"/>
      <c r="TTB349" s="24"/>
      <c r="TTC349" s="24"/>
      <c r="TTD349" s="24"/>
      <c r="TTE349" s="24"/>
      <c r="TTF349" s="24"/>
      <c r="TTG349" s="24"/>
      <c r="TTH349" s="24"/>
      <c r="TTI349" s="24"/>
      <c r="TTJ349" s="24"/>
      <c r="TTK349" s="24"/>
      <c r="TTL349" s="24"/>
      <c r="TTM349" s="24"/>
      <c r="TTN349" s="24"/>
      <c r="TTO349" s="24"/>
      <c r="TTP349" s="24"/>
      <c r="TTQ349" s="24"/>
      <c r="TTR349" s="24"/>
      <c r="TTS349" s="24"/>
      <c r="TTT349" s="24"/>
      <c r="TTU349" s="24"/>
      <c r="TTV349" s="24"/>
      <c r="TTW349" s="24"/>
      <c r="TTX349" s="24"/>
      <c r="TTY349" s="24"/>
      <c r="TTZ349" s="24"/>
      <c r="TUA349" s="24"/>
      <c r="TUB349" s="24"/>
      <c r="TUC349" s="24"/>
      <c r="TUD349" s="24"/>
      <c r="TUE349" s="24"/>
      <c r="TUF349" s="24"/>
      <c r="TUG349" s="24"/>
      <c r="TUH349" s="24"/>
      <c r="TUI349" s="24"/>
      <c r="TUJ349" s="24"/>
      <c r="TUK349" s="24"/>
      <c r="TUL349" s="24"/>
      <c r="TUM349" s="24"/>
      <c r="TUN349" s="24"/>
      <c r="TUO349" s="24"/>
      <c r="TUP349" s="24"/>
      <c r="TUQ349" s="24"/>
      <c r="TUR349" s="24"/>
      <c r="TUS349" s="24"/>
      <c r="TUT349" s="24"/>
      <c r="TUU349" s="24"/>
      <c r="TUV349" s="24"/>
      <c r="TUW349" s="24"/>
      <c r="TUX349" s="24"/>
      <c r="TUY349" s="24"/>
      <c r="TUZ349" s="24"/>
      <c r="TVA349" s="24"/>
      <c r="TVB349" s="24"/>
      <c r="TVC349" s="24"/>
      <c r="TVD349" s="24"/>
      <c r="TVE349" s="24"/>
      <c r="TVF349" s="24"/>
      <c r="TVG349" s="24"/>
      <c r="TVH349" s="24"/>
      <c r="TVI349" s="24"/>
      <c r="TVJ349" s="24"/>
      <c r="TVK349" s="24"/>
      <c r="TVL349" s="24"/>
      <c r="TVM349" s="24"/>
      <c r="TVN349" s="24"/>
      <c r="TVO349" s="24"/>
      <c r="TVP349" s="24"/>
      <c r="TVQ349" s="24"/>
      <c r="TVR349" s="24"/>
      <c r="TVS349" s="24"/>
      <c r="TVT349" s="24"/>
      <c r="TVU349" s="24"/>
      <c r="TVV349" s="24"/>
      <c r="TVW349" s="24"/>
      <c r="TVX349" s="24"/>
      <c r="TVY349" s="24"/>
      <c r="TVZ349" s="24"/>
      <c r="TWA349" s="24"/>
      <c r="TWB349" s="24"/>
      <c r="TWC349" s="24"/>
      <c r="TWD349" s="24"/>
      <c r="TWE349" s="24"/>
      <c r="TWF349" s="24"/>
      <c r="TWG349" s="24"/>
      <c r="TWH349" s="24"/>
      <c r="TWI349" s="24"/>
      <c r="TWJ349" s="24"/>
      <c r="TWK349" s="24"/>
      <c r="TWL349" s="24"/>
      <c r="TWM349" s="24"/>
      <c r="TWN349" s="24"/>
      <c r="TWO349" s="24"/>
      <c r="TWP349" s="24"/>
      <c r="TWQ349" s="24"/>
      <c r="TWR349" s="24"/>
      <c r="TWS349" s="24"/>
      <c r="TWT349" s="24"/>
      <c r="TWU349" s="24"/>
      <c r="TWV349" s="24"/>
      <c r="TWW349" s="24"/>
      <c r="TWX349" s="24"/>
      <c r="TWY349" s="24"/>
      <c r="TWZ349" s="24"/>
      <c r="TXA349" s="24"/>
      <c r="TXB349" s="24"/>
      <c r="TXC349" s="24"/>
      <c r="TXD349" s="24"/>
      <c r="TXE349" s="24"/>
      <c r="TXF349" s="24"/>
      <c r="TXG349" s="24"/>
      <c r="TXH349" s="24"/>
      <c r="TXI349" s="24"/>
      <c r="TXJ349" s="24"/>
      <c r="TXK349" s="24"/>
      <c r="TXL349" s="24"/>
      <c r="TXM349" s="24"/>
      <c r="TXN349" s="24"/>
      <c r="TXO349" s="24"/>
      <c r="TXP349" s="24"/>
      <c r="TXQ349" s="24"/>
      <c r="TXR349" s="24"/>
      <c r="TXS349" s="24"/>
      <c r="TXT349" s="24"/>
      <c r="TXU349" s="24"/>
      <c r="TXV349" s="24"/>
      <c r="TXW349" s="24"/>
      <c r="TXX349" s="24"/>
      <c r="TXY349" s="24"/>
      <c r="TXZ349" s="24"/>
      <c r="TYA349" s="24"/>
      <c r="TYB349" s="24"/>
      <c r="TYC349" s="24"/>
      <c r="TYD349" s="24"/>
      <c r="TYE349" s="24"/>
      <c r="TYF349" s="24"/>
      <c r="TYG349" s="24"/>
      <c r="TYH349" s="24"/>
      <c r="TYI349" s="24"/>
      <c r="TYJ349" s="24"/>
      <c r="TYK349" s="24"/>
      <c r="TYL349" s="24"/>
      <c r="TYM349" s="24"/>
      <c r="TYN349" s="24"/>
      <c r="TYO349" s="24"/>
      <c r="TYP349" s="24"/>
      <c r="TYQ349" s="24"/>
      <c r="TYR349" s="24"/>
      <c r="TYS349" s="24"/>
      <c r="TYT349" s="24"/>
      <c r="TYU349" s="24"/>
      <c r="TYV349" s="24"/>
      <c r="TYW349" s="24"/>
      <c r="TYX349" s="24"/>
      <c r="TYY349" s="24"/>
      <c r="TYZ349" s="24"/>
      <c r="TZA349" s="24"/>
      <c r="TZB349" s="24"/>
      <c r="TZC349" s="24"/>
      <c r="TZD349" s="24"/>
      <c r="TZE349" s="24"/>
      <c r="TZF349" s="24"/>
      <c r="TZG349" s="24"/>
      <c r="TZH349" s="24"/>
      <c r="TZI349" s="24"/>
      <c r="TZJ349" s="24"/>
      <c r="TZK349" s="24"/>
      <c r="TZL349" s="24"/>
      <c r="TZM349" s="24"/>
      <c r="TZN349" s="24"/>
      <c r="TZO349" s="24"/>
      <c r="TZP349" s="24"/>
      <c r="TZQ349" s="24"/>
      <c r="TZR349" s="24"/>
      <c r="TZS349" s="24"/>
      <c r="TZT349" s="24"/>
      <c r="TZU349" s="24"/>
      <c r="TZV349" s="24"/>
      <c r="TZW349" s="24"/>
      <c r="TZX349" s="24"/>
      <c r="TZY349" s="24"/>
      <c r="TZZ349" s="24"/>
      <c r="UAA349" s="24"/>
      <c r="UAB349" s="24"/>
      <c r="UAC349" s="24"/>
      <c r="UAD349" s="24"/>
      <c r="UAE349" s="24"/>
      <c r="UAF349" s="24"/>
      <c r="UAG349" s="24"/>
      <c r="UAH349" s="24"/>
      <c r="UAI349" s="24"/>
      <c r="UAJ349" s="24"/>
      <c r="UAK349" s="24"/>
      <c r="UAL349" s="24"/>
      <c r="UAM349" s="24"/>
      <c r="UAN349" s="24"/>
      <c r="UAO349" s="24"/>
      <c r="UAP349" s="24"/>
      <c r="UAQ349" s="24"/>
      <c r="UAR349" s="24"/>
      <c r="UAS349" s="24"/>
      <c r="UAT349" s="24"/>
      <c r="UAU349" s="24"/>
      <c r="UAV349" s="24"/>
      <c r="UAW349" s="24"/>
      <c r="UAX349" s="24"/>
      <c r="UAY349" s="24"/>
      <c r="UAZ349" s="24"/>
      <c r="UBA349" s="24"/>
      <c r="UBB349" s="24"/>
      <c r="UBC349" s="24"/>
      <c r="UBD349" s="24"/>
      <c r="UBE349" s="24"/>
      <c r="UBF349" s="24"/>
      <c r="UBG349" s="24"/>
      <c r="UBH349" s="24"/>
      <c r="UBI349" s="24"/>
      <c r="UBJ349" s="24"/>
      <c r="UBK349" s="24"/>
      <c r="UBL349" s="24"/>
      <c r="UBM349" s="24"/>
      <c r="UBN349" s="24"/>
      <c r="UBO349" s="24"/>
      <c r="UBP349" s="24"/>
      <c r="UBQ349" s="24"/>
      <c r="UBR349" s="24"/>
      <c r="UBS349" s="24"/>
      <c r="UBT349" s="24"/>
      <c r="UBU349" s="24"/>
      <c r="UBV349" s="24"/>
      <c r="UBW349" s="24"/>
      <c r="UBX349" s="24"/>
      <c r="UBY349" s="24"/>
      <c r="UBZ349" s="24"/>
      <c r="UCA349" s="24"/>
      <c r="UCB349" s="24"/>
      <c r="UCC349" s="24"/>
      <c r="UCD349" s="24"/>
      <c r="UCE349" s="24"/>
      <c r="UCF349" s="24"/>
      <c r="UCG349" s="24"/>
      <c r="UCH349" s="24"/>
      <c r="UCI349" s="24"/>
      <c r="UCJ349" s="24"/>
      <c r="UCK349" s="24"/>
      <c r="UCL349" s="24"/>
      <c r="UCM349" s="24"/>
      <c r="UCN349" s="24"/>
      <c r="UCO349" s="24"/>
      <c r="UCP349" s="24"/>
      <c r="UCQ349" s="24"/>
      <c r="UCR349" s="24"/>
      <c r="UCS349" s="24"/>
      <c r="UCT349" s="24"/>
      <c r="UCU349" s="24"/>
      <c r="UCV349" s="24"/>
      <c r="UCW349" s="24"/>
      <c r="UCX349" s="24"/>
      <c r="UCY349" s="24"/>
      <c r="UCZ349" s="24"/>
      <c r="UDA349" s="24"/>
      <c r="UDB349" s="24"/>
      <c r="UDC349" s="24"/>
      <c r="UDD349" s="24"/>
      <c r="UDE349" s="24"/>
      <c r="UDF349" s="24"/>
      <c r="UDG349" s="24"/>
      <c r="UDH349" s="24"/>
      <c r="UDI349" s="24"/>
      <c r="UDJ349" s="24"/>
      <c r="UDK349" s="24"/>
      <c r="UDL349" s="24"/>
      <c r="UDM349" s="24"/>
      <c r="UDN349" s="24"/>
      <c r="UDO349" s="24"/>
      <c r="UDP349" s="24"/>
      <c r="UDQ349" s="24"/>
      <c r="UDR349" s="24"/>
      <c r="UDS349" s="24"/>
      <c r="UDT349" s="24"/>
      <c r="UDU349" s="24"/>
      <c r="UDV349" s="24"/>
      <c r="UDW349" s="24"/>
      <c r="UDX349" s="24"/>
      <c r="UDY349" s="24"/>
      <c r="UDZ349" s="24"/>
      <c r="UEA349" s="24"/>
      <c r="UEB349" s="24"/>
      <c r="UEC349" s="24"/>
      <c r="UED349" s="24"/>
      <c r="UEE349" s="24"/>
      <c r="UEF349" s="24"/>
      <c r="UEG349" s="24"/>
      <c r="UEH349" s="24"/>
      <c r="UEI349" s="24"/>
      <c r="UEJ349" s="24"/>
      <c r="UEK349" s="24"/>
      <c r="UEL349" s="24"/>
      <c r="UEM349" s="24"/>
      <c r="UEN349" s="24"/>
      <c r="UEO349" s="24"/>
      <c r="UEP349" s="24"/>
      <c r="UEQ349" s="24"/>
      <c r="UER349" s="24"/>
      <c r="UES349" s="24"/>
      <c r="UET349" s="24"/>
      <c r="UEU349" s="24"/>
      <c r="UEV349" s="24"/>
      <c r="UEW349" s="24"/>
      <c r="UEX349" s="24"/>
      <c r="UEY349" s="24"/>
      <c r="UEZ349" s="24"/>
      <c r="UFA349" s="24"/>
      <c r="UFB349" s="24"/>
      <c r="UFC349" s="24"/>
      <c r="UFD349" s="24"/>
      <c r="UFE349" s="24"/>
      <c r="UFF349" s="24"/>
      <c r="UFG349" s="24"/>
      <c r="UFH349" s="24"/>
      <c r="UFI349" s="24"/>
      <c r="UFJ349" s="24"/>
      <c r="UFK349" s="24"/>
      <c r="UFL349" s="24"/>
      <c r="UFM349" s="24"/>
      <c r="UFN349" s="24"/>
      <c r="UFO349" s="24"/>
      <c r="UFP349" s="24"/>
      <c r="UFQ349" s="24"/>
      <c r="UFR349" s="24"/>
      <c r="UFS349" s="24"/>
      <c r="UFT349" s="24"/>
      <c r="UFU349" s="24"/>
      <c r="UFV349" s="24"/>
      <c r="UFW349" s="24"/>
      <c r="UFX349" s="24"/>
      <c r="UFY349" s="24"/>
      <c r="UFZ349" s="24"/>
      <c r="UGA349" s="24"/>
      <c r="UGB349" s="24"/>
      <c r="UGC349" s="24"/>
      <c r="UGD349" s="24"/>
      <c r="UGE349" s="24"/>
      <c r="UGF349" s="24"/>
      <c r="UGG349" s="24"/>
      <c r="UGH349" s="24"/>
      <c r="UGI349" s="24"/>
      <c r="UGJ349" s="24"/>
      <c r="UGK349" s="24"/>
      <c r="UGL349" s="24"/>
      <c r="UGM349" s="24"/>
      <c r="UGN349" s="24"/>
      <c r="UGO349" s="24"/>
      <c r="UGP349" s="24"/>
      <c r="UGQ349" s="24"/>
      <c r="UGR349" s="24"/>
      <c r="UGS349" s="24"/>
      <c r="UGT349" s="24"/>
      <c r="UGU349" s="24"/>
      <c r="UGV349" s="24"/>
      <c r="UGW349" s="24"/>
      <c r="UGX349" s="24"/>
      <c r="UGY349" s="24"/>
      <c r="UGZ349" s="24"/>
      <c r="UHA349" s="24"/>
      <c r="UHB349" s="24"/>
      <c r="UHC349" s="24"/>
      <c r="UHD349" s="24"/>
      <c r="UHE349" s="24"/>
      <c r="UHF349" s="24"/>
      <c r="UHG349" s="24"/>
      <c r="UHH349" s="24"/>
      <c r="UHI349" s="24"/>
      <c r="UHJ349" s="24"/>
      <c r="UHK349" s="24"/>
      <c r="UHL349" s="24"/>
      <c r="UHM349" s="24"/>
      <c r="UHN349" s="24"/>
      <c r="UHO349" s="24"/>
      <c r="UHP349" s="24"/>
      <c r="UHQ349" s="24"/>
      <c r="UHR349" s="24"/>
      <c r="UHS349" s="24"/>
      <c r="UHT349" s="24"/>
      <c r="UHU349" s="24"/>
      <c r="UHV349" s="24"/>
      <c r="UHW349" s="24"/>
      <c r="UHX349" s="24"/>
      <c r="UHY349" s="24"/>
      <c r="UHZ349" s="24"/>
      <c r="UIA349" s="24"/>
      <c r="UIB349" s="24"/>
      <c r="UIC349" s="24"/>
      <c r="UID349" s="24"/>
      <c r="UIE349" s="24"/>
      <c r="UIF349" s="24"/>
      <c r="UIG349" s="24"/>
      <c r="UIH349" s="24"/>
      <c r="UII349" s="24"/>
      <c r="UIJ349" s="24"/>
      <c r="UIK349" s="24"/>
      <c r="UIL349" s="24"/>
      <c r="UIM349" s="24"/>
      <c r="UIN349" s="24"/>
      <c r="UIO349" s="24"/>
      <c r="UIP349" s="24"/>
      <c r="UIQ349" s="24"/>
      <c r="UIR349" s="24"/>
      <c r="UIS349" s="24"/>
      <c r="UIT349" s="24"/>
      <c r="UIU349" s="24"/>
      <c r="UIV349" s="24"/>
      <c r="UIW349" s="24"/>
      <c r="UIX349" s="24"/>
      <c r="UIY349" s="24"/>
      <c r="UIZ349" s="24"/>
      <c r="UJA349" s="24"/>
      <c r="UJB349" s="24"/>
      <c r="UJC349" s="24"/>
      <c r="UJD349" s="24"/>
      <c r="UJE349" s="24"/>
      <c r="UJF349" s="24"/>
      <c r="UJG349" s="24"/>
      <c r="UJH349" s="24"/>
      <c r="UJI349" s="24"/>
      <c r="UJJ349" s="24"/>
      <c r="UJK349" s="24"/>
      <c r="UJL349" s="24"/>
      <c r="UJM349" s="24"/>
      <c r="UJN349" s="24"/>
      <c r="UJO349" s="24"/>
      <c r="UJP349" s="24"/>
      <c r="UJQ349" s="24"/>
      <c r="UJR349" s="24"/>
      <c r="UJS349" s="24"/>
      <c r="UJT349" s="24"/>
      <c r="UJU349" s="24"/>
      <c r="UJV349" s="24"/>
      <c r="UJW349" s="24"/>
      <c r="UJX349" s="24"/>
      <c r="UJY349" s="24"/>
      <c r="UJZ349" s="24"/>
      <c r="UKA349" s="24"/>
      <c r="UKB349" s="24"/>
      <c r="UKC349" s="24"/>
      <c r="UKD349" s="24"/>
      <c r="UKE349" s="24"/>
      <c r="UKF349" s="24"/>
      <c r="UKG349" s="24"/>
      <c r="UKH349" s="24"/>
      <c r="UKI349" s="24"/>
      <c r="UKJ349" s="24"/>
      <c r="UKK349" s="24"/>
      <c r="UKL349" s="24"/>
      <c r="UKM349" s="24"/>
      <c r="UKN349" s="24"/>
      <c r="UKO349" s="24"/>
      <c r="UKP349" s="24"/>
      <c r="UKQ349" s="24"/>
      <c r="UKR349" s="24"/>
      <c r="UKS349" s="24"/>
      <c r="UKT349" s="24"/>
      <c r="UKU349" s="24"/>
      <c r="UKV349" s="24"/>
      <c r="UKW349" s="24"/>
      <c r="UKX349" s="24"/>
      <c r="UKY349" s="24"/>
      <c r="UKZ349" s="24"/>
      <c r="ULA349" s="24"/>
      <c r="ULB349" s="24"/>
      <c r="ULC349" s="24"/>
      <c r="ULD349" s="24"/>
      <c r="ULE349" s="24"/>
      <c r="ULF349" s="24"/>
      <c r="ULG349" s="24"/>
      <c r="ULH349" s="24"/>
      <c r="ULI349" s="24"/>
      <c r="ULJ349" s="24"/>
      <c r="ULK349" s="24"/>
      <c r="ULL349" s="24"/>
      <c r="ULM349" s="24"/>
      <c r="ULN349" s="24"/>
      <c r="ULO349" s="24"/>
      <c r="ULP349" s="24"/>
      <c r="ULQ349" s="24"/>
      <c r="ULR349" s="24"/>
      <c r="ULS349" s="24"/>
      <c r="ULT349" s="24"/>
      <c r="ULU349" s="24"/>
      <c r="ULV349" s="24"/>
      <c r="ULW349" s="24"/>
      <c r="ULX349" s="24"/>
      <c r="ULY349" s="24"/>
      <c r="ULZ349" s="24"/>
      <c r="UMA349" s="24"/>
      <c r="UMB349" s="24"/>
      <c r="UMC349" s="24"/>
      <c r="UMD349" s="24"/>
      <c r="UME349" s="24"/>
      <c r="UMF349" s="24"/>
      <c r="UMG349" s="24"/>
      <c r="UMH349" s="24"/>
      <c r="UMI349" s="24"/>
      <c r="UMJ349" s="24"/>
      <c r="UMK349" s="24"/>
      <c r="UML349" s="24"/>
      <c r="UMM349" s="24"/>
      <c r="UMN349" s="24"/>
      <c r="UMO349" s="24"/>
      <c r="UMP349" s="24"/>
      <c r="UMQ349" s="24"/>
      <c r="UMR349" s="24"/>
      <c r="UMS349" s="24"/>
      <c r="UMT349" s="24"/>
      <c r="UMU349" s="24"/>
      <c r="UMV349" s="24"/>
      <c r="UMW349" s="24"/>
      <c r="UMX349" s="24"/>
      <c r="UMY349" s="24"/>
      <c r="UMZ349" s="24"/>
      <c r="UNA349" s="24"/>
      <c r="UNB349" s="24"/>
      <c r="UNC349" s="24"/>
      <c r="UND349" s="24"/>
      <c r="UNE349" s="24"/>
      <c r="UNF349" s="24"/>
      <c r="UNG349" s="24"/>
      <c r="UNH349" s="24"/>
      <c r="UNI349" s="24"/>
      <c r="UNJ349" s="24"/>
      <c r="UNK349" s="24"/>
      <c r="UNL349" s="24"/>
      <c r="UNM349" s="24"/>
      <c r="UNN349" s="24"/>
      <c r="UNO349" s="24"/>
      <c r="UNP349" s="24"/>
      <c r="UNQ349" s="24"/>
      <c r="UNR349" s="24"/>
      <c r="UNS349" s="24"/>
      <c r="UNT349" s="24"/>
      <c r="UNU349" s="24"/>
      <c r="UNV349" s="24"/>
      <c r="UNW349" s="24"/>
      <c r="UNX349" s="24"/>
      <c r="UNY349" s="24"/>
      <c r="UNZ349" s="24"/>
      <c r="UOA349" s="24"/>
      <c r="UOB349" s="24"/>
      <c r="UOC349" s="24"/>
      <c r="UOD349" s="24"/>
      <c r="UOE349" s="24"/>
      <c r="UOF349" s="24"/>
      <c r="UOG349" s="24"/>
      <c r="UOH349" s="24"/>
      <c r="UOI349" s="24"/>
      <c r="UOJ349" s="24"/>
      <c r="UOK349" s="24"/>
      <c r="UOL349" s="24"/>
      <c r="UOM349" s="24"/>
      <c r="UON349" s="24"/>
      <c r="UOO349" s="24"/>
      <c r="UOP349" s="24"/>
      <c r="UOQ349" s="24"/>
      <c r="UOR349" s="24"/>
      <c r="UOS349" s="24"/>
      <c r="UOT349" s="24"/>
      <c r="UOU349" s="24"/>
      <c r="UOV349" s="24"/>
      <c r="UOW349" s="24"/>
      <c r="UOX349" s="24"/>
      <c r="UOY349" s="24"/>
      <c r="UOZ349" s="24"/>
      <c r="UPA349" s="24"/>
      <c r="UPB349" s="24"/>
      <c r="UPC349" s="24"/>
      <c r="UPD349" s="24"/>
      <c r="UPE349" s="24"/>
      <c r="UPF349" s="24"/>
      <c r="UPG349" s="24"/>
      <c r="UPH349" s="24"/>
      <c r="UPI349" s="24"/>
      <c r="UPJ349" s="24"/>
      <c r="UPK349" s="24"/>
      <c r="UPL349" s="24"/>
      <c r="UPM349" s="24"/>
      <c r="UPN349" s="24"/>
      <c r="UPO349" s="24"/>
      <c r="UPP349" s="24"/>
      <c r="UPQ349" s="24"/>
      <c r="UPR349" s="24"/>
      <c r="UPS349" s="24"/>
      <c r="UPT349" s="24"/>
      <c r="UPU349" s="24"/>
      <c r="UPV349" s="24"/>
      <c r="UPW349" s="24"/>
      <c r="UPX349" s="24"/>
      <c r="UPY349" s="24"/>
      <c r="UPZ349" s="24"/>
      <c r="UQA349" s="24"/>
      <c r="UQB349" s="24"/>
      <c r="UQC349" s="24"/>
      <c r="UQD349" s="24"/>
      <c r="UQE349" s="24"/>
      <c r="UQF349" s="24"/>
      <c r="UQG349" s="24"/>
      <c r="UQH349" s="24"/>
      <c r="UQI349" s="24"/>
      <c r="UQJ349" s="24"/>
      <c r="UQK349" s="24"/>
      <c r="UQL349" s="24"/>
      <c r="UQM349" s="24"/>
      <c r="UQN349" s="24"/>
      <c r="UQO349" s="24"/>
      <c r="UQP349" s="24"/>
      <c r="UQQ349" s="24"/>
      <c r="UQR349" s="24"/>
      <c r="UQS349" s="24"/>
      <c r="UQT349" s="24"/>
      <c r="UQU349" s="24"/>
      <c r="UQV349" s="24"/>
      <c r="UQW349" s="24"/>
      <c r="UQX349" s="24"/>
      <c r="UQY349" s="24"/>
      <c r="UQZ349" s="24"/>
      <c r="URA349" s="24"/>
      <c r="URB349" s="24"/>
      <c r="URC349" s="24"/>
      <c r="URD349" s="24"/>
      <c r="URE349" s="24"/>
      <c r="URF349" s="24"/>
      <c r="URG349" s="24"/>
      <c r="URH349" s="24"/>
      <c r="URI349" s="24"/>
      <c r="URJ349" s="24"/>
      <c r="URK349" s="24"/>
      <c r="URL349" s="24"/>
      <c r="URM349" s="24"/>
      <c r="URN349" s="24"/>
      <c r="URO349" s="24"/>
      <c r="URP349" s="24"/>
      <c r="URQ349" s="24"/>
      <c r="URR349" s="24"/>
      <c r="URS349" s="24"/>
      <c r="URT349" s="24"/>
      <c r="URU349" s="24"/>
      <c r="URV349" s="24"/>
      <c r="URW349" s="24"/>
      <c r="URX349" s="24"/>
      <c r="URY349" s="24"/>
      <c r="URZ349" s="24"/>
      <c r="USA349" s="24"/>
      <c r="USB349" s="24"/>
      <c r="USC349" s="24"/>
      <c r="USD349" s="24"/>
      <c r="USE349" s="24"/>
      <c r="USF349" s="24"/>
      <c r="USG349" s="24"/>
      <c r="USH349" s="24"/>
      <c r="USI349" s="24"/>
      <c r="USJ349" s="24"/>
      <c r="USK349" s="24"/>
      <c r="USL349" s="24"/>
      <c r="USM349" s="24"/>
      <c r="USN349" s="24"/>
      <c r="USO349" s="24"/>
      <c r="USP349" s="24"/>
      <c r="USQ349" s="24"/>
      <c r="USR349" s="24"/>
      <c r="USS349" s="24"/>
      <c r="UST349" s="24"/>
      <c r="USU349" s="24"/>
      <c r="USV349" s="24"/>
      <c r="USW349" s="24"/>
      <c r="USX349" s="24"/>
      <c r="USY349" s="24"/>
      <c r="USZ349" s="24"/>
      <c r="UTA349" s="24"/>
      <c r="UTB349" s="24"/>
      <c r="UTC349" s="24"/>
      <c r="UTD349" s="24"/>
      <c r="UTE349" s="24"/>
      <c r="UTF349" s="24"/>
      <c r="UTG349" s="24"/>
      <c r="UTH349" s="24"/>
      <c r="UTI349" s="24"/>
      <c r="UTJ349" s="24"/>
      <c r="UTK349" s="24"/>
      <c r="UTL349" s="24"/>
      <c r="UTM349" s="24"/>
      <c r="UTN349" s="24"/>
      <c r="UTO349" s="24"/>
      <c r="UTP349" s="24"/>
      <c r="UTQ349" s="24"/>
      <c r="UTR349" s="24"/>
      <c r="UTS349" s="24"/>
      <c r="UTT349" s="24"/>
      <c r="UTU349" s="24"/>
      <c r="UTV349" s="24"/>
      <c r="UTW349" s="24"/>
      <c r="UTX349" s="24"/>
      <c r="UTY349" s="24"/>
      <c r="UTZ349" s="24"/>
      <c r="UUA349" s="24"/>
      <c r="UUB349" s="24"/>
      <c r="UUC349" s="24"/>
      <c r="UUD349" s="24"/>
      <c r="UUE349" s="24"/>
      <c r="UUF349" s="24"/>
      <c r="UUG349" s="24"/>
      <c r="UUH349" s="24"/>
      <c r="UUI349" s="24"/>
      <c r="UUJ349" s="24"/>
      <c r="UUK349" s="24"/>
      <c r="UUL349" s="24"/>
      <c r="UUM349" s="24"/>
      <c r="UUN349" s="24"/>
      <c r="UUO349" s="24"/>
      <c r="UUP349" s="24"/>
      <c r="UUQ349" s="24"/>
      <c r="UUR349" s="24"/>
      <c r="UUS349" s="24"/>
      <c r="UUT349" s="24"/>
      <c r="UUU349" s="24"/>
      <c r="UUV349" s="24"/>
      <c r="UUW349" s="24"/>
      <c r="UUX349" s="24"/>
      <c r="UUY349" s="24"/>
      <c r="UUZ349" s="24"/>
      <c r="UVA349" s="24"/>
      <c r="UVB349" s="24"/>
      <c r="UVC349" s="24"/>
      <c r="UVD349" s="24"/>
      <c r="UVE349" s="24"/>
      <c r="UVF349" s="24"/>
      <c r="UVG349" s="24"/>
      <c r="UVH349" s="24"/>
      <c r="UVI349" s="24"/>
      <c r="UVJ349" s="24"/>
      <c r="UVK349" s="24"/>
      <c r="UVL349" s="24"/>
      <c r="UVM349" s="24"/>
      <c r="UVN349" s="24"/>
      <c r="UVO349" s="24"/>
      <c r="UVP349" s="24"/>
      <c r="UVQ349" s="24"/>
      <c r="UVR349" s="24"/>
      <c r="UVS349" s="24"/>
      <c r="UVT349" s="24"/>
      <c r="UVU349" s="24"/>
      <c r="UVV349" s="24"/>
      <c r="UVW349" s="24"/>
      <c r="UVX349" s="24"/>
      <c r="UVY349" s="24"/>
      <c r="UVZ349" s="24"/>
      <c r="UWA349" s="24"/>
      <c r="UWB349" s="24"/>
      <c r="UWC349" s="24"/>
      <c r="UWD349" s="24"/>
      <c r="UWE349" s="24"/>
      <c r="UWF349" s="24"/>
      <c r="UWG349" s="24"/>
      <c r="UWH349" s="24"/>
      <c r="UWI349" s="24"/>
      <c r="UWJ349" s="24"/>
      <c r="UWK349" s="24"/>
      <c r="UWL349" s="24"/>
      <c r="UWM349" s="24"/>
      <c r="UWN349" s="24"/>
      <c r="UWO349" s="24"/>
      <c r="UWP349" s="24"/>
      <c r="UWQ349" s="24"/>
      <c r="UWR349" s="24"/>
      <c r="UWS349" s="24"/>
      <c r="UWT349" s="24"/>
      <c r="UWU349" s="24"/>
      <c r="UWV349" s="24"/>
      <c r="UWW349" s="24"/>
      <c r="UWX349" s="24"/>
      <c r="UWY349" s="24"/>
      <c r="UWZ349" s="24"/>
      <c r="UXA349" s="24"/>
      <c r="UXB349" s="24"/>
      <c r="UXC349" s="24"/>
      <c r="UXD349" s="24"/>
      <c r="UXE349" s="24"/>
      <c r="UXF349" s="24"/>
      <c r="UXG349" s="24"/>
      <c r="UXH349" s="24"/>
      <c r="UXI349" s="24"/>
      <c r="UXJ349" s="24"/>
      <c r="UXK349" s="24"/>
      <c r="UXL349" s="24"/>
      <c r="UXM349" s="24"/>
      <c r="UXN349" s="24"/>
      <c r="UXO349" s="24"/>
      <c r="UXP349" s="24"/>
      <c r="UXQ349" s="24"/>
      <c r="UXR349" s="24"/>
      <c r="UXS349" s="24"/>
      <c r="UXT349" s="24"/>
      <c r="UXU349" s="24"/>
      <c r="UXV349" s="24"/>
      <c r="UXW349" s="24"/>
      <c r="UXX349" s="24"/>
      <c r="UXY349" s="24"/>
      <c r="UXZ349" s="24"/>
      <c r="UYA349" s="24"/>
      <c r="UYB349" s="24"/>
      <c r="UYC349" s="24"/>
      <c r="UYD349" s="24"/>
      <c r="UYE349" s="24"/>
      <c r="UYF349" s="24"/>
      <c r="UYG349" s="24"/>
      <c r="UYH349" s="24"/>
      <c r="UYI349" s="24"/>
      <c r="UYJ349" s="24"/>
      <c r="UYK349" s="24"/>
      <c r="UYL349" s="24"/>
      <c r="UYM349" s="24"/>
      <c r="UYN349" s="24"/>
      <c r="UYO349" s="24"/>
      <c r="UYP349" s="24"/>
      <c r="UYQ349" s="24"/>
      <c r="UYR349" s="24"/>
      <c r="UYS349" s="24"/>
      <c r="UYT349" s="24"/>
      <c r="UYU349" s="24"/>
      <c r="UYV349" s="24"/>
      <c r="UYW349" s="24"/>
      <c r="UYX349" s="24"/>
      <c r="UYY349" s="24"/>
      <c r="UYZ349" s="24"/>
      <c r="UZA349" s="24"/>
      <c r="UZB349" s="24"/>
      <c r="UZC349" s="24"/>
      <c r="UZD349" s="24"/>
      <c r="UZE349" s="24"/>
      <c r="UZF349" s="24"/>
      <c r="UZG349" s="24"/>
      <c r="UZH349" s="24"/>
      <c r="UZI349" s="24"/>
      <c r="UZJ349" s="24"/>
      <c r="UZK349" s="24"/>
      <c r="UZL349" s="24"/>
      <c r="UZM349" s="24"/>
      <c r="UZN349" s="24"/>
      <c r="UZO349" s="24"/>
      <c r="UZP349" s="24"/>
      <c r="UZQ349" s="24"/>
      <c r="UZR349" s="24"/>
      <c r="UZS349" s="24"/>
      <c r="UZT349" s="24"/>
      <c r="UZU349" s="24"/>
      <c r="UZV349" s="24"/>
      <c r="UZW349" s="24"/>
      <c r="UZX349" s="24"/>
      <c r="UZY349" s="24"/>
      <c r="UZZ349" s="24"/>
      <c r="VAA349" s="24"/>
      <c r="VAB349" s="24"/>
      <c r="VAC349" s="24"/>
      <c r="VAD349" s="24"/>
      <c r="VAE349" s="24"/>
      <c r="VAF349" s="24"/>
      <c r="VAG349" s="24"/>
      <c r="VAH349" s="24"/>
      <c r="VAI349" s="24"/>
      <c r="VAJ349" s="24"/>
      <c r="VAK349" s="24"/>
      <c r="VAL349" s="24"/>
      <c r="VAM349" s="24"/>
      <c r="VAN349" s="24"/>
      <c r="VAO349" s="24"/>
      <c r="VAP349" s="24"/>
      <c r="VAQ349" s="24"/>
      <c r="VAR349" s="24"/>
      <c r="VAS349" s="24"/>
      <c r="VAT349" s="24"/>
      <c r="VAU349" s="24"/>
      <c r="VAV349" s="24"/>
      <c r="VAW349" s="24"/>
      <c r="VAX349" s="24"/>
      <c r="VAY349" s="24"/>
      <c r="VAZ349" s="24"/>
      <c r="VBA349" s="24"/>
      <c r="VBB349" s="24"/>
      <c r="VBC349" s="24"/>
      <c r="VBD349" s="24"/>
      <c r="VBE349" s="24"/>
      <c r="VBF349" s="24"/>
      <c r="VBG349" s="24"/>
      <c r="VBH349" s="24"/>
      <c r="VBI349" s="24"/>
      <c r="VBJ349" s="24"/>
      <c r="VBK349" s="24"/>
      <c r="VBL349" s="24"/>
      <c r="VBM349" s="24"/>
      <c r="VBN349" s="24"/>
      <c r="VBO349" s="24"/>
      <c r="VBP349" s="24"/>
      <c r="VBQ349" s="24"/>
      <c r="VBR349" s="24"/>
      <c r="VBS349" s="24"/>
      <c r="VBT349" s="24"/>
      <c r="VBU349" s="24"/>
      <c r="VBV349" s="24"/>
      <c r="VBW349" s="24"/>
      <c r="VBX349" s="24"/>
      <c r="VBY349" s="24"/>
      <c r="VBZ349" s="24"/>
      <c r="VCA349" s="24"/>
      <c r="VCB349" s="24"/>
      <c r="VCC349" s="24"/>
      <c r="VCD349" s="24"/>
      <c r="VCE349" s="24"/>
      <c r="VCF349" s="24"/>
      <c r="VCG349" s="24"/>
      <c r="VCH349" s="24"/>
      <c r="VCI349" s="24"/>
      <c r="VCJ349" s="24"/>
      <c r="VCK349" s="24"/>
      <c r="VCL349" s="24"/>
      <c r="VCM349" s="24"/>
      <c r="VCN349" s="24"/>
      <c r="VCO349" s="24"/>
      <c r="VCP349" s="24"/>
      <c r="VCQ349" s="24"/>
      <c r="VCR349" s="24"/>
      <c r="VCS349" s="24"/>
      <c r="VCT349" s="24"/>
      <c r="VCU349" s="24"/>
      <c r="VCV349" s="24"/>
      <c r="VCW349" s="24"/>
      <c r="VCX349" s="24"/>
      <c r="VCY349" s="24"/>
      <c r="VCZ349" s="24"/>
      <c r="VDA349" s="24"/>
      <c r="VDB349" s="24"/>
      <c r="VDC349" s="24"/>
      <c r="VDD349" s="24"/>
      <c r="VDE349" s="24"/>
      <c r="VDF349" s="24"/>
      <c r="VDG349" s="24"/>
      <c r="VDH349" s="24"/>
      <c r="VDI349" s="24"/>
      <c r="VDJ349" s="24"/>
      <c r="VDK349" s="24"/>
      <c r="VDL349" s="24"/>
      <c r="VDM349" s="24"/>
      <c r="VDN349" s="24"/>
      <c r="VDO349" s="24"/>
      <c r="VDP349" s="24"/>
      <c r="VDQ349" s="24"/>
      <c r="VDR349" s="24"/>
      <c r="VDS349" s="24"/>
      <c r="VDT349" s="24"/>
      <c r="VDU349" s="24"/>
      <c r="VDV349" s="24"/>
      <c r="VDW349" s="24"/>
      <c r="VDX349" s="24"/>
      <c r="VDY349" s="24"/>
      <c r="VDZ349" s="24"/>
      <c r="VEA349" s="24"/>
      <c r="VEB349" s="24"/>
      <c r="VEC349" s="24"/>
      <c r="VED349" s="24"/>
      <c r="VEE349" s="24"/>
      <c r="VEF349" s="24"/>
      <c r="VEG349" s="24"/>
      <c r="VEH349" s="24"/>
      <c r="VEI349" s="24"/>
      <c r="VEJ349" s="24"/>
      <c r="VEK349" s="24"/>
      <c r="VEL349" s="24"/>
      <c r="VEM349" s="24"/>
      <c r="VEN349" s="24"/>
      <c r="VEO349" s="24"/>
      <c r="VEP349" s="24"/>
      <c r="VEQ349" s="24"/>
      <c r="VER349" s="24"/>
      <c r="VES349" s="24"/>
      <c r="VET349" s="24"/>
      <c r="VEU349" s="24"/>
      <c r="VEV349" s="24"/>
      <c r="VEW349" s="24"/>
      <c r="VEX349" s="24"/>
      <c r="VEY349" s="24"/>
      <c r="VEZ349" s="24"/>
      <c r="VFA349" s="24"/>
      <c r="VFB349" s="24"/>
      <c r="VFC349" s="24"/>
      <c r="VFD349" s="24"/>
      <c r="VFE349" s="24"/>
      <c r="VFF349" s="24"/>
      <c r="VFG349" s="24"/>
      <c r="VFH349" s="24"/>
      <c r="VFI349" s="24"/>
      <c r="VFJ349" s="24"/>
      <c r="VFK349" s="24"/>
      <c r="VFL349" s="24"/>
      <c r="VFM349" s="24"/>
      <c r="VFN349" s="24"/>
      <c r="VFO349" s="24"/>
      <c r="VFP349" s="24"/>
      <c r="VFQ349" s="24"/>
      <c r="VFR349" s="24"/>
      <c r="VFS349" s="24"/>
      <c r="VFT349" s="24"/>
      <c r="VFU349" s="24"/>
      <c r="VFV349" s="24"/>
      <c r="VFW349" s="24"/>
      <c r="VFX349" s="24"/>
      <c r="VFY349" s="24"/>
      <c r="VFZ349" s="24"/>
      <c r="VGA349" s="24"/>
      <c r="VGB349" s="24"/>
      <c r="VGC349" s="24"/>
      <c r="VGD349" s="24"/>
      <c r="VGE349" s="24"/>
      <c r="VGF349" s="24"/>
      <c r="VGG349" s="24"/>
      <c r="VGH349" s="24"/>
      <c r="VGI349" s="24"/>
      <c r="VGJ349" s="24"/>
      <c r="VGK349" s="24"/>
      <c r="VGL349" s="24"/>
      <c r="VGM349" s="24"/>
      <c r="VGN349" s="24"/>
      <c r="VGO349" s="24"/>
      <c r="VGP349" s="24"/>
      <c r="VGQ349" s="24"/>
      <c r="VGR349" s="24"/>
      <c r="VGS349" s="24"/>
      <c r="VGT349" s="24"/>
      <c r="VGU349" s="24"/>
      <c r="VGV349" s="24"/>
      <c r="VGW349" s="24"/>
      <c r="VGX349" s="24"/>
      <c r="VGY349" s="24"/>
      <c r="VGZ349" s="24"/>
      <c r="VHA349" s="24"/>
      <c r="VHB349" s="24"/>
      <c r="VHC349" s="24"/>
      <c r="VHD349" s="24"/>
      <c r="VHE349" s="24"/>
      <c r="VHF349" s="24"/>
      <c r="VHG349" s="24"/>
      <c r="VHH349" s="24"/>
      <c r="VHI349" s="24"/>
      <c r="VHJ349" s="24"/>
      <c r="VHK349" s="24"/>
      <c r="VHL349" s="24"/>
      <c r="VHM349" s="24"/>
      <c r="VHN349" s="24"/>
      <c r="VHO349" s="24"/>
      <c r="VHP349" s="24"/>
      <c r="VHQ349" s="24"/>
      <c r="VHR349" s="24"/>
      <c r="VHS349" s="24"/>
      <c r="VHT349" s="24"/>
      <c r="VHU349" s="24"/>
      <c r="VHV349" s="24"/>
      <c r="VHW349" s="24"/>
      <c r="VHX349" s="24"/>
      <c r="VHY349" s="24"/>
      <c r="VHZ349" s="24"/>
      <c r="VIA349" s="24"/>
      <c r="VIB349" s="24"/>
      <c r="VIC349" s="24"/>
      <c r="VID349" s="24"/>
      <c r="VIE349" s="24"/>
      <c r="VIF349" s="24"/>
      <c r="VIG349" s="24"/>
      <c r="VIH349" s="24"/>
      <c r="VII349" s="24"/>
      <c r="VIJ349" s="24"/>
      <c r="VIK349" s="24"/>
      <c r="VIL349" s="24"/>
      <c r="VIM349" s="24"/>
      <c r="VIN349" s="24"/>
      <c r="VIO349" s="24"/>
      <c r="VIP349" s="24"/>
      <c r="VIQ349" s="24"/>
      <c r="VIR349" s="24"/>
      <c r="VIS349" s="24"/>
      <c r="VIT349" s="24"/>
      <c r="VIU349" s="24"/>
      <c r="VIV349" s="24"/>
      <c r="VIW349" s="24"/>
      <c r="VIX349" s="24"/>
      <c r="VIY349" s="24"/>
      <c r="VIZ349" s="24"/>
      <c r="VJA349" s="24"/>
      <c r="VJB349" s="24"/>
      <c r="VJC349" s="24"/>
      <c r="VJD349" s="24"/>
      <c r="VJE349" s="24"/>
      <c r="VJF349" s="24"/>
      <c r="VJG349" s="24"/>
      <c r="VJH349" s="24"/>
      <c r="VJI349" s="24"/>
      <c r="VJJ349" s="24"/>
      <c r="VJK349" s="24"/>
      <c r="VJL349" s="24"/>
      <c r="VJM349" s="24"/>
      <c r="VJN349" s="24"/>
      <c r="VJO349" s="24"/>
      <c r="VJP349" s="24"/>
      <c r="VJQ349" s="24"/>
      <c r="VJR349" s="24"/>
      <c r="VJS349" s="24"/>
      <c r="VJT349" s="24"/>
      <c r="VJU349" s="24"/>
      <c r="VJV349" s="24"/>
      <c r="VJW349" s="24"/>
      <c r="VJX349" s="24"/>
      <c r="VJY349" s="24"/>
      <c r="VJZ349" s="24"/>
      <c r="VKA349" s="24"/>
      <c r="VKB349" s="24"/>
      <c r="VKC349" s="24"/>
      <c r="VKD349" s="24"/>
      <c r="VKE349" s="24"/>
      <c r="VKF349" s="24"/>
      <c r="VKG349" s="24"/>
      <c r="VKH349" s="24"/>
      <c r="VKI349" s="24"/>
      <c r="VKJ349" s="24"/>
      <c r="VKK349" s="24"/>
      <c r="VKL349" s="24"/>
      <c r="VKM349" s="24"/>
      <c r="VKN349" s="24"/>
      <c r="VKO349" s="24"/>
      <c r="VKP349" s="24"/>
      <c r="VKQ349" s="24"/>
      <c r="VKR349" s="24"/>
      <c r="VKS349" s="24"/>
      <c r="VKT349" s="24"/>
      <c r="VKU349" s="24"/>
      <c r="VKV349" s="24"/>
      <c r="VKW349" s="24"/>
      <c r="VKX349" s="24"/>
      <c r="VKY349" s="24"/>
      <c r="VKZ349" s="24"/>
      <c r="VLA349" s="24"/>
      <c r="VLB349" s="24"/>
      <c r="VLC349" s="24"/>
      <c r="VLD349" s="24"/>
      <c r="VLE349" s="24"/>
      <c r="VLF349" s="24"/>
      <c r="VLG349" s="24"/>
      <c r="VLH349" s="24"/>
      <c r="VLI349" s="24"/>
      <c r="VLJ349" s="24"/>
      <c r="VLK349" s="24"/>
      <c r="VLL349" s="24"/>
      <c r="VLM349" s="24"/>
      <c r="VLN349" s="24"/>
      <c r="VLO349" s="24"/>
      <c r="VLP349" s="24"/>
      <c r="VLQ349" s="24"/>
      <c r="VLR349" s="24"/>
      <c r="VLS349" s="24"/>
      <c r="VLT349" s="24"/>
      <c r="VLU349" s="24"/>
      <c r="VLV349" s="24"/>
      <c r="VLW349" s="24"/>
      <c r="VLX349" s="24"/>
      <c r="VLY349" s="24"/>
      <c r="VLZ349" s="24"/>
      <c r="VMA349" s="24"/>
      <c r="VMB349" s="24"/>
      <c r="VMC349" s="24"/>
      <c r="VMD349" s="24"/>
      <c r="VME349" s="24"/>
      <c r="VMF349" s="24"/>
      <c r="VMG349" s="24"/>
      <c r="VMH349" s="24"/>
      <c r="VMI349" s="24"/>
      <c r="VMJ349" s="24"/>
      <c r="VMK349" s="24"/>
      <c r="VML349" s="24"/>
      <c r="VMM349" s="24"/>
      <c r="VMN349" s="24"/>
      <c r="VMO349" s="24"/>
      <c r="VMP349" s="24"/>
      <c r="VMQ349" s="24"/>
      <c r="VMR349" s="24"/>
      <c r="VMS349" s="24"/>
      <c r="VMT349" s="24"/>
      <c r="VMU349" s="24"/>
      <c r="VMV349" s="24"/>
      <c r="VMW349" s="24"/>
      <c r="VMX349" s="24"/>
      <c r="VMY349" s="24"/>
      <c r="VMZ349" s="24"/>
      <c r="VNA349" s="24"/>
      <c r="VNB349" s="24"/>
      <c r="VNC349" s="24"/>
      <c r="VND349" s="24"/>
      <c r="VNE349" s="24"/>
      <c r="VNF349" s="24"/>
      <c r="VNG349" s="24"/>
      <c r="VNH349" s="24"/>
      <c r="VNI349" s="24"/>
      <c r="VNJ349" s="24"/>
      <c r="VNK349" s="24"/>
      <c r="VNL349" s="24"/>
      <c r="VNM349" s="24"/>
      <c r="VNN349" s="24"/>
      <c r="VNO349" s="24"/>
      <c r="VNP349" s="24"/>
      <c r="VNQ349" s="24"/>
      <c r="VNR349" s="24"/>
      <c r="VNS349" s="24"/>
      <c r="VNT349" s="24"/>
      <c r="VNU349" s="24"/>
      <c r="VNV349" s="24"/>
      <c r="VNW349" s="24"/>
      <c r="VNX349" s="24"/>
      <c r="VNY349" s="24"/>
      <c r="VNZ349" s="24"/>
      <c r="VOA349" s="24"/>
      <c r="VOB349" s="24"/>
      <c r="VOC349" s="24"/>
      <c r="VOD349" s="24"/>
      <c r="VOE349" s="24"/>
      <c r="VOF349" s="24"/>
      <c r="VOG349" s="24"/>
      <c r="VOH349" s="24"/>
      <c r="VOI349" s="24"/>
      <c r="VOJ349" s="24"/>
      <c r="VOK349" s="24"/>
      <c r="VOL349" s="24"/>
      <c r="VOM349" s="24"/>
      <c r="VON349" s="24"/>
      <c r="VOO349" s="24"/>
      <c r="VOP349" s="24"/>
      <c r="VOQ349" s="24"/>
      <c r="VOR349" s="24"/>
      <c r="VOS349" s="24"/>
      <c r="VOT349" s="24"/>
      <c r="VOU349" s="24"/>
      <c r="VOV349" s="24"/>
      <c r="VOW349" s="24"/>
      <c r="VOX349" s="24"/>
      <c r="VOY349" s="24"/>
      <c r="VOZ349" s="24"/>
      <c r="VPA349" s="24"/>
      <c r="VPB349" s="24"/>
      <c r="VPC349" s="24"/>
      <c r="VPD349" s="24"/>
      <c r="VPE349" s="24"/>
      <c r="VPF349" s="24"/>
      <c r="VPG349" s="24"/>
      <c r="VPH349" s="24"/>
      <c r="VPI349" s="24"/>
      <c r="VPJ349" s="24"/>
      <c r="VPK349" s="24"/>
      <c r="VPL349" s="24"/>
      <c r="VPM349" s="24"/>
      <c r="VPN349" s="24"/>
      <c r="VPO349" s="24"/>
      <c r="VPP349" s="24"/>
      <c r="VPQ349" s="24"/>
      <c r="VPR349" s="24"/>
      <c r="VPS349" s="24"/>
      <c r="VPT349" s="24"/>
      <c r="VPU349" s="24"/>
      <c r="VPV349" s="24"/>
      <c r="VPW349" s="24"/>
      <c r="VPX349" s="24"/>
      <c r="VPY349" s="24"/>
      <c r="VPZ349" s="24"/>
      <c r="VQA349" s="24"/>
      <c r="VQB349" s="24"/>
      <c r="VQC349" s="24"/>
      <c r="VQD349" s="24"/>
      <c r="VQE349" s="24"/>
      <c r="VQF349" s="24"/>
      <c r="VQG349" s="24"/>
      <c r="VQH349" s="24"/>
      <c r="VQI349" s="24"/>
      <c r="VQJ349" s="24"/>
      <c r="VQK349" s="24"/>
      <c r="VQL349" s="24"/>
      <c r="VQM349" s="24"/>
      <c r="VQN349" s="24"/>
      <c r="VQO349" s="24"/>
      <c r="VQP349" s="24"/>
      <c r="VQQ349" s="24"/>
      <c r="VQR349" s="24"/>
      <c r="VQS349" s="24"/>
      <c r="VQT349" s="24"/>
      <c r="VQU349" s="24"/>
      <c r="VQV349" s="24"/>
      <c r="VQW349" s="24"/>
      <c r="VQX349" s="24"/>
      <c r="VQY349" s="24"/>
      <c r="VQZ349" s="24"/>
      <c r="VRA349" s="24"/>
      <c r="VRB349" s="24"/>
      <c r="VRC349" s="24"/>
      <c r="VRD349" s="24"/>
      <c r="VRE349" s="24"/>
      <c r="VRF349" s="24"/>
      <c r="VRG349" s="24"/>
      <c r="VRH349" s="24"/>
      <c r="VRI349" s="24"/>
      <c r="VRJ349" s="24"/>
      <c r="VRK349" s="24"/>
      <c r="VRL349" s="24"/>
      <c r="VRM349" s="24"/>
      <c r="VRN349" s="24"/>
      <c r="VRO349" s="24"/>
      <c r="VRP349" s="24"/>
      <c r="VRQ349" s="24"/>
      <c r="VRR349" s="24"/>
      <c r="VRS349" s="24"/>
      <c r="VRT349" s="24"/>
      <c r="VRU349" s="24"/>
      <c r="VRV349" s="24"/>
      <c r="VRW349" s="24"/>
      <c r="VRX349" s="24"/>
      <c r="VRY349" s="24"/>
      <c r="VRZ349" s="24"/>
      <c r="VSA349" s="24"/>
      <c r="VSB349" s="24"/>
      <c r="VSC349" s="24"/>
      <c r="VSD349" s="24"/>
      <c r="VSE349" s="24"/>
      <c r="VSF349" s="24"/>
      <c r="VSG349" s="24"/>
      <c r="VSH349" s="24"/>
      <c r="VSI349" s="24"/>
      <c r="VSJ349" s="24"/>
      <c r="VSK349" s="24"/>
      <c r="VSL349" s="24"/>
      <c r="VSM349" s="24"/>
      <c r="VSN349" s="24"/>
      <c r="VSO349" s="24"/>
      <c r="VSP349" s="24"/>
      <c r="VSQ349" s="24"/>
      <c r="VSR349" s="24"/>
      <c r="VSS349" s="24"/>
      <c r="VST349" s="24"/>
      <c r="VSU349" s="24"/>
      <c r="VSV349" s="24"/>
      <c r="VSW349" s="24"/>
      <c r="VSX349" s="24"/>
      <c r="VSY349" s="24"/>
      <c r="VSZ349" s="24"/>
      <c r="VTA349" s="24"/>
      <c r="VTB349" s="24"/>
      <c r="VTC349" s="24"/>
      <c r="VTD349" s="24"/>
      <c r="VTE349" s="24"/>
      <c r="VTF349" s="24"/>
      <c r="VTG349" s="24"/>
      <c r="VTH349" s="24"/>
      <c r="VTI349" s="24"/>
      <c r="VTJ349" s="24"/>
      <c r="VTK349" s="24"/>
      <c r="VTL349" s="24"/>
      <c r="VTM349" s="24"/>
      <c r="VTN349" s="24"/>
      <c r="VTO349" s="24"/>
      <c r="VTP349" s="24"/>
      <c r="VTQ349" s="24"/>
      <c r="VTR349" s="24"/>
      <c r="VTS349" s="24"/>
      <c r="VTT349" s="24"/>
      <c r="VTU349" s="24"/>
      <c r="VTV349" s="24"/>
      <c r="VTW349" s="24"/>
      <c r="VTX349" s="24"/>
      <c r="VTY349" s="24"/>
      <c r="VTZ349" s="24"/>
      <c r="VUA349" s="24"/>
      <c r="VUB349" s="24"/>
      <c r="VUC349" s="24"/>
      <c r="VUD349" s="24"/>
      <c r="VUE349" s="24"/>
      <c r="VUF349" s="24"/>
      <c r="VUG349" s="24"/>
      <c r="VUH349" s="24"/>
      <c r="VUI349" s="24"/>
      <c r="VUJ349" s="24"/>
      <c r="VUK349" s="24"/>
      <c r="VUL349" s="24"/>
      <c r="VUM349" s="24"/>
      <c r="VUN349" s="24"/>
      <c r="VUO349" s="24"/>
      <c r="VUP349" s="24"/>
      <c r="VUQ349" s="24"/>
      <c r="VUR349" s="24"/>
      <c r="VUS349" s="24"/>
      <c r="VUT349" s="24"/>
      <c r="VUU349" s="24"/>
      <c r="VUV349" s="24"/>
      <c r="VUW349" s="24"/>
      <c r="VUX349" s="24"/>
      <c r="VUY349" s="24"/>
      <c r="VUZ349" s="24"/>
      <c r="VVA349" s="24"/>
      <c r="VVB349" s="24"/>
      <c r="VVC349" s="24"/>
      <c r="VVD349" s="24"/>
      <c r="VVE349" s="24"/>
      <c r="VVF349" s="24"/>
      <c r="VVG349" s="24"/>
      <c r="VVH349" s="24"/>
      <c r="VVI349" s="24"/>
      <c r="VVJ349" s="24"/>
      <c r="VVK349" s="24"/>
      <c r="VVL349" s="24"/>
      <c r="VVM349" s="24"/>
      <c r="VVN349" s="24"/>
      <c r="VVO349" s="24"/>
      <c r="VVP349" s="24"/>
      <c r="VVQ349" s="24"/>
      <c r="VVR349" s="24"/>
      <c r="VVS349" s="24"/>
      <c r="VVT349" s="24"/>
      <c r="VVU349" s="24"/>
      <c r="VVV349" s="24"/>
      <c r="VVW349" s="24"/>
      <c r="VVX349" s="24"/>
      <c r="VVY349" s="24"/>
      <c r="VVZ349" s="24"/>
      <c r="VWA349" s="24"/>
      <c r="VWB349" s="24"/>
      <c r="VWC349" s="24"/>
      <c r="VWD349" s="24"/>
      <c r="VWE349" s="24"/>
      <c r="VWF349" s="24"/>
      <c r="VWG349" s="24"/>
      <c r="VWH349" s="24"/>
      <c r="VWI349" s="24"/>
      <c r="VWJ349" s="24"/>
      <c r="VWK349" s="24"/>
      <c r="VWL349" s="24"/>
      <c r="VWM349" s="24"/>
      <c r="VWN349" s="24"/>
      <c r="VWO349" s="24"/>
      <c r="VWP349" s="24"/>
      <c r="VWQ349" s="24"/>
      <c r="VWR349" s="24"/>
      <c r="VWS349" s="24"/>
      <c r="VWT349" s="24"/>
      <c r="VWU349" s="24"/>
      <c r="VWV349" s="24"/>
      <c r="VWW349" s="24"/>
      <c r="VWX349" s="24"/>
      <c r="VWY349" s="24"/>
      <c r="VWZ349" s="24"/>
      <c r="VXA349" s="24"/>
      <c r="VXB349" s="24"/>
      <c r="VXC349" s="24"/>
      <c r="VXD349" s="24"/>
      <c r="VXE349" s="24"/>
      <c r="VXF349" s="24"/>
      <c r="VXG349" s="24"/>
      <c r="VXH349" s="24"/>
      <c r="VXI349" s="24"/>
      <c r="VXJ349" s="24"/>
      <c r="VXK349" s="24"/>
      <c r="VXL349" s="24"/>
      <c r="VXM349" s="24"/>
      <c r="VXN349" s="24"/>
      <c r="VXO349" s="24"/>
      <c r="VXP349" s="24"/>
      <c r="VXQ349" s="24"/>
      <c r="VXR349" s="24"/>
      <c r="VXS349" s="24"/>
      <c r="VXT349" s="24"/>
      <c r="VXU349" s="24"/>
      <c r="VXV349" s="24"/>
      <c r="VXW349" s="24"/>
      <c r="VXX349" s="24"/>
      <c r="VXY349" s="24"/>
      <c r="VXZ349" s="24"/>
      <c r="VYA349" s="24"/>
      <c r="VYB349" s="24"/>
      <c r="VYC349" s="24"/>
      <c r="VYD349" s="24"/>
      <c r="VYE349" s="24"/>
      <c r="VYF349" s="24"/>
      <c r="VYG349" s="24"/>
      <c r="VYH349" s="24"/>
      <c r="VYI349" s="24"/>
      <c r="VYJ349" s="24"/>
      <c r="VYK349" s="24"/>
      <c r="VYL349" s="24"/>
      <c r="VYM349" s="24"/>
      <c r="VYN349" s="24"/>
      <c r="VYO349" s="24"/>
      <c r="VYP349" s="24"/>
      <c r="VYQ349" s="24"/>
      <c r="VYR349" s="24"/>
      <c r="VYS349" s="24"/>
      <c r="VYT349" s="24"/>
      <c r="VYU349" s="24"/>
      <c r="VYV349" s="24"/>
      <c r="VYW349" s="24"/>
      <c r="VYX349" s="24"/>
      <c r="VYY349" s="24"/>
      <c r="VYZ349" s="24"/>
      <c r="VZA349" s="24"/>
      <c r="VZB349" s="24"/>
      <c r="VZC349" s="24"/>
      <c r="VZD349" s="24"/>
      <c r="VZE349" s="24"/>
      <c r="VZF349" s="24"/>
      <c r="VZG349" s="24"/>
      <c r="VZH349" s="24"/>
      <c r="VZI349" s="24"/>
      <c r="VZJ349" s="24"/>
      <c r="VZK349" s="24"/>
      <c r="VZL349" s="24"/>
      <c r="VZM349" s="24"/>
      <c r="VZN349" s="24"/>
      <c r="VZO349" s="24"/>
      <c r="VZP349" s="24"/>
      <c r="VZQ349" s="24"/>
      <c r="VZR349" s="24"/>
      <c r="VZS349" s="24"/>
      <c r="VZT349" s="24"/>
      <c r="VZU349" s="24"/>
      <c r="VZV349" s="24"/>
      <c r="VZW349" s="24"/>
      <c r="VZX349" s="24"/>
      <c r="VZY349" s="24"/>
      <c r="VZZ349" s="24"/>
      <c r="WAA349" s="24"/>
      <c r="WAB349" s="24"/>
      <c r="WAC349" s="24"/>
      <c r="WAD349" s="24"/>
      <c r="WAE349" s="24"/>
      <c r="WAF349" s="24"/>
      <c r="WAG349" s="24"/>
      <c r="WAH349" s="24"/>
      <c r="WAI349" s="24"/>
      <c r="WAJ349" s="24"/>
      <c r="WAK349" s="24"/>
      <c r="WAL349" s="24"/>
      <c r="WAM349" s="24"/>
      <c r="WAN349" s="24"/>
      <c r="WAO349" s="24"/>
      <c r="WAP349" s="24"/>
      <c r="WAQ349" s="24"/>
      <c r="WAR349" s="24"/>
      <c r="WAS349" s="24"/>
      <c r="WAT349" s="24"/>
      <c r="WAU349" s="24"/>
      <c r="WAV349" s="24"/>
      <c r="WAW349" s="24"/>
      <c r="WAX349" s="24"/>
      <c r="WAY349" s="24"/>
      <c r="WAZ349" s="24"/>
      <c r="WBA349" s="24"/>
      <c r="WBB349" s="24"/>
      <c r="WBC349" s="24"/>
      <c r="WBD349" s="24"/>
      <c r="WBE349" s="24"/>
      <c r="WBF349" s="24"/>
      <c r="WBG349" s="24"/>
      <c r="WBH349" s="24"/>
      <c r="WBI349" s="24"/>
      <c r="WBJ349" s="24"/>
      <c r="WBK349" s="24"/>
      <c r="WBL349" s="24"/>
      <c r="WBM349" s="24"/>
      <c r="WBN349" s="24"/>
      <c r="WBO349" s="24"/>
      <c r="WBP349" s="24"/>
      <c r="WBQ349" s="24"/>
      <c r="WBR349" s="24"/>
      <c r="WBS349" s="24"/>
      <c r="WBT349" s="24"/>
      <c r="WBU349" s="24"/>
      <c r="WBV349" s="24"/>
      <c r="WBW349" s="24"/>
      <c r="WBX349" s="24"/>
      <c r="WBY349" s="24"/>
      <c r="WBZ349" s="24"/>
      <c r="WCA349" s="24"/>
      <c r="WCB349" s="24"/>
      <c r="WCC349" s="24"/>
      <c r="WCD349" s="24"/>
      <c r="WCE349" s="24"/>
      <c r="WCF349" s="24"/>
      <c r="WCG349" s="24"/>
      <c r="WCH349" s="24"/>
      <c r="WCI349" s="24"/>
      <c r="WCJ349" s="24"/>
      <c r="WCK349" s="24"/>
      <c r="WCL349" s="24"/>
      <c r="WCM349" s="24"/>
      <c r="WCN349" s="24"/>
      <c r="WCO349" s="24"/>
      <c r="WCP349" s="24"/>
      <c r="WCQ349" s="24"/>
      <c r="WCR349" s="24"/>
      <c r="WCS349" s="24"/>
      <c r="WCT349" s="24"/>
      <c r="WCU349" s="24"/>
      <c r="WCV349" s="24"/>
      <c r="WCW349" s="24"/>
      <c r="WCX349" s="24"/>
      <c r="WCY349" s="24"/>
      <c r="WCZ349" s="24"/>
      <c r="WDA349" s="24"/>
      <c r="WDB349" s="24"/>
      <c r="WDC349" s="24"/>
      <c r="WDD349" s="24"/>
      <c r="WDE349" s="24"/>
      <c r="WDF349" s="24"/>
      <c r="WDG349" s="24"/>
      <c r="WDH349" s="24"/>
      <c r="WDI349" s="24"/>
      <c r="WDJ349" s="24"/>
      <c r="WDK349" s="24"/>
      <c r="WDL349" s="24"/>
      <c r="WDM349" s="24"/>
      <c r="WDN349" s="24"/>
      <c r="WDO349" s="24"/>
      <c r="WDP349" s="24"/>
      <c r="WDQ349" s="24"/>
      <c r="WDR349" s="24"/>
      <c r="WDS349" s="24"/>
      <c r="WDT349" s="24"/>
      <c r="WDU349" s="24"/>
      <c r="WDV349" s="24"/>
      <c r="WDW349" s="24"/>
      <c r="WDX349" s="24"/>
      <c r="WDY349" s="24"/>
      <c r="WDZ349" s="24"/>
      <c r="WEA349" s="24"/>
      <c r="WEB349" s="24"/>
      <c r="WEC349" s="24"/>
      <c r="WED349" s="24"/>
      <c r="WEE349" s="24"/>
      <c r="WEF349" s="24"/>
      <c r="WEG349" s="24"/>
      <c r="WEH349" s="24"/>
      <c r="WEI349" s="24"/>
      <c r="WEJ349" s="24"/>
      <c r="WEK349" s="24"/>
      <c r="WEL349" s="24"/>
      <c r="WEM349" s="24"/>
      <c r="WEN349" s="24"/>
      <c r="WEO349" s="24"/>
      <c r="WEP349" s="24"/>
      <c r="WEQ349" s="24"/>
      <c r="WER349" s="24"/>
      <c r="WES349" s="24"/>
      <c r="WET349" s="24"/>
      <c r="WEU349" s="24"/>
      <c r="WEV349" s="24"/>
      <c r="WEW349" s="24"/>
      <c r="WEX349" s="24"/>
      <c r="WEY349" s="24"/>
      <c r="WEZ349" s="24"/>
      <c r="WFA349" s="24"/>
      <c r="WFB349" s="24"/>
      <c r="WFC349" s="24"/>
      <c r="WFD349" s="24"/>
      <c r="WFE349" s="24"/>
      <c r="WFF349" s="24"/>
      <c r="WFG349" s="24"/>
      <c r="WFH349" s="24"/>
      <c r="WFI349" s="24"/>
      <c r="WFJ349" s="24"/>
      <c r="WFK349" s="24"/>
      <c r="WFL349" s="24"/>
      <c r="WFM349" s="24"/>
      <c r="WFN349" s="24"/>
      <c r="WFO349" s="24"/>
      <c r="WFP349" s="24"/>
      <c r="WFQ349" s="24"/>
      <c r="WFR349" s="24"/>
      <c r="WFS349" s="24"/>
      <c r="WFT349" s="24"/>
      <c r="WFU349" s="24"/>
      <c r="WFV349" s="24"/>
      <c r="WFW349" s="24"/>
      <c r="WFX349" s="24"/>
      <c r="WFY349" s="24"/>
      <c r="WFZ349" s="24"/>
      <c r="WGA349" s="24"/>
      <c r="WGB349" s="24"/>
      <c r="WGC349" s="24"/>
      <c r="WGD349" s="24"/>
      <c r="WGE349" s="24"/>
      <c r="WGF349" s="24"/>
      <c r="WGG349" s="24"/>
      <c r="WGH349" s="24"/>
      <c r="WGI349" s="24"/>
      <c r="WGJ349" s="24"/>
      <c r="WGK349" s="24"/>
      <c r="WGL349" s="24"/>
      <c r="WGM349" s="24"/>
      <c r="WGN349" s="24"/>
      <c r="WGO349" s="24"/>
      <c r="WGP349" s="24"/>
      <c r="WGQ349" s="24"/>
      <c r="WGR349" s="24"/>
      <c r="WGS349" s="24"/>
      <c r="WGT349" s="24"/>
      <c r="WGU349" s="24"/>
      <c r="WGV349" s="24"/>
      <c r="WGW349" s="24"/>
      <c r="WGX349" s="24"/>
      <c r="WGY349" s="24"/>
      <c r="WGZ349" s="24"/>
      <c r="WHA349" s="24"/>
      <c r="WHB349" s="24"/>
      <c r="WHC349" s="24"/>
      <c r="WHD349" s="24"/>
      <c r="WHE349" s="24"/>
      <c r="WHF349" s="24"/>
      <c r="WHG349" s="24"/>
      <c r="WHH349" s="24"/>
      <c r="WHI349" s="24"/>
      <c r="WHJ349" s="24"/>
      <c r="WHK349" s="24"/>
      <c r="WHL349" s="24"/>
      <c r="WHM349" s="24"/>
      <c r="WHN349" s="24"/>
      <c r="WHO349" s="24"/>
      <c r="WHP349" s="24"/>
      <c r="WHQ349" s="24"/>
      <c r="WHR349" s="24"/>
      <c r="WHS349" s="24"/>
      <c r="WHT349" s="24"/>
      <c r="WHU349" s="24"/>
      <c r="WHV349" s="24"/>
      <c r="WHW349" s="24"/>
      <c r="WHX349" s="24"/>
      <c r="WHY349" s="24"/>
      <c r="WHZ349" s="24"/>
      <c r="WIA349" s="24"/>
      <c r="WIB349" s="24"/>
      <c r="WIC349" s="24"/>
      <c r="WID349" s="24"/>
      <c r="WIE349" s="24"/>
      <c r="WIF349" s="24"/>
      <c r="WIG349" s="24"/>
      <c r="WIH349" s="24"/>
      <c r="WII349" s="24"/>
      <c r="WIJ349" s="24"/>
      <c r="WIK349" s="24"/>
      <c r="WIL349" s="24"/>
      <c r="WIM349" s="24"/>
      <c r="WIN349" s="24"/>
      <c r="WIO349" s="24"/>
      <c r="WIP349" s="24"/>
      <c r="WIQ349" s="24"/>
      <c r="WIR349" s="24"/>
      <c r="WIS349" s="24"/>
      <c r="WIT349" s="24"/>
      <c r="WIU349" s="24"/>
      <c r="WIV349" s="24"/>
      <c r="WIW349" s="24"/>
      <c r="WIX349" s="24"/>
      <c r="WIY349" s="24"/>
      <c r="WIZ349" s="24"/>
      <c r="WJA349" s="24"/>
      <c r="WJB349" s="24"/>
      <c r="WJC349" s="24"/>
      <c r="WJD349" s="24"/>
      <c r="WJE349" s="24"/>
      <c r="WJF349" s="24"/>
      <c r="WJG349" s="24"/>
      <c r="WJH349" s="24"/>
      <c r="WJI349" s="24"/>
      <c r="WJJ349" s="24"/>
      <c r="WJK349" s="24"/>
      <c r="WJL349" s="24"/>
      <c r="WJM349" s="24"/>
      <c r="WJN349" s="24"/>
      <c r="WJO349" s="24"/>
      <c r="WJP349" s="24"/>
      <c r="WJQ349" s="24"/>
      <c r="WJR349" s="24"/>
      <c r="WJS349" s="24"/>
      <c r="WJT349" s="24"/>
      <c r="WJU349" s="24"/>
      <c r="WJV349" s="24"/>
      <c r="WJW349" s="24"/>
      <c r="WJX349" s="24"/>
      <c r="WJY349" s="24"/>
      <c r="WJZ349" s="24"/>
      <c r="WKA349" s="24"/>
      <c r="WKB349" s="24"/>
      <c r="WKC349" s="24"/>
      <c r="WKD349" s="24"/>
      <c r="WKE349" s="24"/>
      <c r="WKF349" s="24"/>
      <c r="WKG349" s="24"/>
      <c r="WKH349" s="24"/>
      <c r="WKI349" s="24"/>
      <c r="WKJ349" s="24"/>
      <c r="WKK349" s="24"/>
      <c r="WKL349" s="24"/>
      <c r="WKM349" s="24"/>
      <c r="WKN349" s="24"/>
      <c r="WKO349" s="24"/>
      <c r="WKP349" s="24"/>
      <c r="WKQ349" s="24"/>
      <c r="WKR349" s="24"/>
      <c r="WKS349" s="24"/>
      <c r="WKT349" s="24"/>
      <c r="WKU349" s="24"/>
      <c r="WKV349" s="24"/>
      <c r="WKW349" s="24"/>
      <c r="WKX349" s="24"/>
      <c r="WKY349" s="24"/>
      <c r="WKZ349" s="24"/>
      <c r="WLA349" s="24"/>
      <c r="WLB349" s="24"/>
      <c r="WLC349" s="24"/>
      <c r="WLD349" s="24"/>
      <c r="WLE349" s="24"/>
      <c r="WLF349" s="24"/>
      <c r="WLG349" s="24"/>
      <c r="WLH349" s="24"/>
      <c r="WLI349" s="24"/>
      <c r="WLJ349" s="24"/>
      <c r="WLK349" s="24"/>
      <c r="WLL349" s="24"/>
      <c r="WLM349" s="24"/>
      <c r="WLN349" s="24"/>
      <c r="WLO349" s="24"/>
      <c r="WLP349" s="24"/>
      <c r="WLQ349" s="24"/>
      <c r="WLR349" s="24"/>
      <c r="WLS349" s="24"/>
      <c r="WLT349" s="24"/>
      <c r="WLU349" s="24"/>
      <c r="WLV349" s="24"/>
      <c r="WLW349" s="24"/>
      <c r="WLX349" s="24"/>
      <c r="WLY349" s="24"/>
      <c r="WLZ349" s="24"/>
      <c r="WMA349" s="24"/>
      <c r="WMB349" s="24"/>
      <c r="WMC349" s="24"/>
      <c r="WMD349" s="24"/>
      <c r="WME349" s="24"/>
      <c r="WMF349" s="24"/>
      <c r="WMG349" s="24"/>
      <c r="WMH349" s="24"/>
      <c r="WMI349" s="24"/>
      <c r="WMJ349" s="24"/>
      <c r="WMK349" s="24"/>
      <c r="WML349" s="24"/>
      <c r="WMM349" s="24"/>
      <c r="WMN349" s="24"/>
      <c r="WMO349" s="24"/>
      <c r="WMP349" s="24"/>
      <c r="WMQ349" s="24"/>
      <c r="WMR349" s="24"/>
      <c r="WMS349" s="24"/>
      <c r="WMT349" s="24"/>
      <c r="WMU349" s="24"/>
      <c r="WMV349" s="24"/>
      <c r="WMW349" s="24"/>
      <c r="WMX349" s="24"/>
      <c r="WMY349" s="24"/>
      <c r="WMZ349" s="24"/>
      <c r="WNA349" s="24"/>
      <c r="WNB349" s="24"/>
      <c r="WNC349" s="24"/>
      <c r="WND349" s="24"/>
      <c r="WNE349" s="24"/>
      <c r="WNF349" s="24"/>
      <c r="WNG349" s="24"/>
      <c r="WNH349" s="24"/>
      <c r="WNI349" s="24"/>
      <c r="WNJ349" s="24"/>
      <c r="WNK349" s="24"/>
      <c r="WNL349" s="24"/>
      <c r="WNM349" s="24"/>
      <c r="WNN349" s="24"/>
      <c r="WNO349" s="24"/>
      <c r="WNP349" s="24"/>
      <c r="WNQ349" s="24"/>
      <c r="WNR349" s="24"/>
      <c r="WNS349" s="24"/>
      <c r="WNT349" s="24"/>
      <c r="WNU349" s="24"/>
      <c r="WNV349" s="24"/>
      <c r="WNW349" s="24"/>
      <c r="WNX349" s="24"/>
      <c r="WNY349" s="24"/>
      <c r="WNZ349" s="24"/>
      <c r="WOA349" s="24"/>
      <c r="WOB349" s="24"/>
      <c r="WOC349" s="24"/>
      <c r="WOD349" s="24"/>
      <c r="WOE349" s="24"/>
      <c r="WOF349" s="24"/>
      <c r="WOG349" s="24"/>
      <c r="WOH349" s="24"/>
      <c r="WOI349" s="24"/>
      <c r="WOJ349" s="24"/>
      <c r="WOK349" s="24"/>
      <c r="WOL349" s="24"/>
      <c r="WOM349" s="24"/>
      <c r="WON349" s="24"/>
      <c r="WOO349" s="24"/>
      <c r="WOP349" s="24"/>
      <c r="WOQ349" s="24"/>
      <c r="WOR349" s="24"/>
      <c r="WOS349" s="24"/>
      <c r="WOT349" s="24"/>
      <c r="WOU349" s="24"/>
      <c r="WOV349" s="24"/>
      <c r="WOW349" s="24"/>
      <c r="WOX349" s="24"/>
      <c r="WOY349" s="24"/>
      <c r="WOZ349" s="24"/>
      <c r="WPA349" s="24"/>
      <c r="WPB349" s="24"/>
      <c r="WPC349" s="24"/>
      <c r="WPD349" s="24"/>
      <c r="WPE349" s="24"/>
      <c r="WPF349" s="24"/>
      <c r="WPG349" s="24"/>
      <c r="WPH349" s="24"/>
      <c r="WPI349" s="24"/>
      <c r="WPJ349" s="24"/>
      <c r="WPK349" s="24"/>
      <c r="WPL349" s="24"/>
      <c r="WPM349" s="24"/>
      <c r="WPN349" s="24"/>
      <c r="WPO349" s="24"/>
      <c r="WPP349" s="24"/>
      <c r="WPQ349" s="24"/>
      <c r="WPR349" s="24"/>
      <c r="WPS349" s="24"/>
      <c r="WPT349" s="24"/>
      <c r="WPU349" s="24"/>
      <c r="WPV349" s="24"/>
      <c r="WPW349" s="24"/>
      <c r="WPX349" s="24"/>
      <c r="WPY349" s="24"/>
      <c r="WPZ349" s="24"/>
      <c r="WQA349" s="24"/>
      <c r="WQB349" s="24"/>
      <c r="WQC349" s="24"/>
      <c r="WQD349" s="24"/>
      <c r="WQE349" s="24"/>
      <c r="WQF349" s="24"/>
      <c r="WQG349" s="24"/>
      <c r="WQH349" s="24"/>
      <c r="WQI349" s="24"/>
      <c r="WQJ349" s="24"/>
      <c r="WQK349" s="24"/>
      <c r="WQL349" s="24"/>
      <c r="WQM349" s="24"/>
      <c r="WQN349" s="24"/>
      <c r="WQO349" s="24"/>
      <c r="WQP349" s="24"/>
      <c r="WQQ349" s="24"/>
      <c r="WQR349" s="24"/>
      <c r="WQS349" s="24"/>
      <c r="WQT349" s="24"/>
      <c r="WQU349" s="24"/>
      <c r="WQV349" s="24"/>
      <c r="WQW349" s="24"/>
      <c r="WQX349" s="24"/>
      <c r="WQY349" s="24"/>
      <c r="WQZ349" s="24"/>
      <c r="WRA349" s="24"/>
      <c r="WRB349" s="24"/>
      <c r="WRC349" s="24"/>
      <c r="WRD349" s="24"/>
      <c r="WRE349" s="24"/>
      <c r="WRF349" s="24"/>
      <c r="WRG349" s="24"/>
      <c r="WRH349" s="24"/>
      <c r="WRI349" s="24"/>
      <c r="WRJ349" s="24"/>
      <c r="WRK349" s="24"/>
      <c r="WRL349" s="24"/>
      <c r="WRM349" s="24"/>
      <c r="WRN349" s="24"/>
      <c r="WRO349" s="24"/>
      <c r="WRP349" s="24"/>
      <c r="WRQ349" s="24"/>
      <c r="WRR349" s="24"/>
      <c r="WRS349" s="24"/>
      <c r="WRT349" s="24"/>
      <c r="WRU349" s="24"/>
      <c r="WRV349" s="24"/>
      <c r="WRW349" s="24"/>
      <c r="WRX349" s="24"/>
      <c r="WRY349" s="24"/>
      <c r="WRZ349" s="24"/>
      <c r="WSA349" s="24"/>
      <c r="WSB349" s="24"/>
      <c r="WSC349" s="24"/>
      <c r="WSD349" s="24"/>
      <c r="WSE349" s="24"/>
      <c r="WSF349" s="24"/>
      <c r="WSG349" s="24"/>
      <c r="WSH349" s="24"/>
      <c r="WSI349" s="24"/>
      <c r="WSJ349" s="24"/>
      <c r="WSK349" s="24"/>
      <c r="WSL349" s="24"/>
      <c r="WSM349" s="24"/>
      <c r="WSN349" s="24"/>
      <c r="WSO349" s="24"/>
      <c r="WSP349" s="24"/>
      <c r="WSQ349" s="24"/>
      <c r="WSR349" s="24"/>
      <c r="WSS349" s="24"/>
      <c r="WST349" s="24"/>
      <c r="WSU349" s="24"/>
      <c r="WSV349" s="24"/>
      <c r="WSW349" s="24"/>
      <c r="WSX349" s="24"/>
      <c r="WSY349" s="24"/>
      <c r="WSZ349" s="24"/>
      <c r="WTA349" s="24"/>
      <c r="WTB349" s="24"/>
      <c r="WTC349" s="24"/>
      <c r="WTD349" s="24"/>
      <c r="WTE349" s="24"/>
      <c r="WTF349" s="24"/>
      <c r="WTG349" s="24"/>
      <c r="WTH349" s="24"/>
      <c r="WTI349" s="24"/>
      <c r="WTJ349" s="24"/>
      <c r="WTK349" s="24"/>
      <c r="WTL349" s="24"/>
      <c r="WTM349" s="24"/>
      <c r="WTN349" s="24"/>
      <c r="WTO349" s="24"/>
      <c r="WTP349" s="24"/>
      <c r="WTQ349" s="24"/>
      <c r="WTR349" s="24"/>
      <c r="WTS349" s="24"/>
      <c r="WTT349" s="24"/>
      <c r="WTU349" s="24"/>
      <c r="WTV349" s="24"/>
      <c r="WTW349" s="24"/>
      <c r="WTX349" s="24"/>
      <c r="WTY349" s="24"/>
      <c r="WTZ349" s="24"/>
      <c r="WUA349" s="24"/>
      <c r="WUB349" s="24"/>
      <c r="WUC349" s="24"/>
      <c r="WUD349" s="24"/>
      <c r="WUE349" s="24"/>
      <c r="WUF349" s="24"/>
      <c r="WUG349" s="24"/>
      <c r="WUH349" s="24"/>
      <c r="WUI349" s="24"/>
      <c r="WUJ349" s="24"/>
      <c r="WUK349" s="24"/>
      <c r="WUL349" s="24"/>
      <c r="WUM349" s="24"/>
      <c r="WUN349" s="24"/>
      <c r="WUO349" s="24"/>
      <c r="WUP349" s="24"/>
      <c r="WUQ349" s="24"/>
      <c r="WUR349" s="24"/>
      <c r="WUS349" s="24"/>
      <c r="WUT349" s="24"/>
      <c r="WUU349" s="24"/>
      <c r="WUV349" s="24"/>
      <c r="WUW349" s="24"/>
      <c r="WUX349" s="24"/>
      <c r="WUY349" s="24"/>
      <c r="WUZ349" s="24"/>
      <c r="WVA349" s="24"/>
      <c r="WVB349" s="24"/>
      <c r="WVC349" s="24"/>
      <c r="WVD349" s="24"/>
      <c r="WVE349" s="24"/>
      <c r="WVF349" s="24"/>
      <c r="WVG349" s="24"/>
      <c r="WVH349" s="24"/>
      <c r="WVI349" s="24"/>
      <c r="WVJ349" s="24"/>
      <c r="WVK349" s="24"/>
      <c r="WVL349" s="24"/>
      <c r="WVM349" s="24"/>
      <c r="WVN349" s="24"/>
      <c r="WVO349" s="24"/>
      <c r="WVP349" s="24"/>
      <c r="WVQ349" s="24"/>
      <c r="WVR349" s="24"/>
      <c r="WVS349" s="24"/>
      <c r="WVT349" s="24"/>
      <c r="WVU349" s="24"/>
      <c r="WVV349" s="24"/>
      <c r="WVW349" s="24"/>
      <c r="WVX349" s="24"/>
      <c r="WVY349" s="24"/>
      <c r="WVZ349" s="24"/>
      <c r="WWA349" s="24"/>
      <c r="WWB349" s="24"/>
      <c r="WWC349" s="24"/>
      <c r="WWD349" s="24"/>
      <c r="WWE349" s="24"/>
      <c r="WWF349" s="24"/>
      <c r="WWG349" s="24"/>
      <c r="WWH349" s="24"/>
      <c r="WWI349" s="24"/>
      <c r="WWJ349" s="24"/>
      <c r="WWK349" s="24"/>
      <c r="WWL349" s="24"/>
      <c r="WWM349" s="24"/>
      <c r="WWN349" s="24"/>
      <c r="WWO349" s="24"/>
      <c r="WWP349" s="24"/>
      <c r="WWQ349" s="24"/>
      <c r="WWR349" s="24"/>
      <c r="WWS349" s="24"/>
      <c r="WWT349" s="24"/>
      <c r="WWU349" s="24"/>
      <c r="WWV349" s="24"/>
      <c r="WWW349" s="24"/>
      <c r="WWX349" s="24"/>
      <c r="WWY349" s="24"/>
      <c r="WWZ349" s="24"/>
      <c r="WXA349" s="24"/>
      <c r="WXB349" s="24"/>
      <c r="WXC349" s="24"/>
      <c r="WXD349" s="24"/>
      <c r="WXE349" s="24"/>
      <c r="WXF349" s="24"/>
      <c r="WXG349" s="24"/>
      <c r="WXH349" s="24"/>
      <c r="WXI349" s="24"/>
      <c r="WXJ349" s="24"/>
      <c r="WXK349" s="24"/>
      <c r="WXL349" s="24"/>
      <c r="WXM349" s="24"/>
      <c r="WXN349" s="24"/>
      <c r="WXO349" s="24"/>
      <c r="WXP349" s="24"/>
      <c r="WXQ349" s="24"/>
      <c r="WXR349" s="24"/>
      <c r="WXS349" s="24"/>
      <c r="WXT349" s="24"/>
      <c r="WXU349" s="24"/>
      <c r="WXV349" s="24"/>
      <c r="WXW349" s="24"/>
      <c r="WXX349" s="24"/>
      <c r="WXY349" s="24"/>
      <c r="WXZ349" s="24"/>
      <c r="WYA349" s="24"/>
      <c r="WYB349" s="24"/>
      <c r="WYC349" s="24"/>
      <c r="WYD349" s="24"/>
      <c r="WYE349" s="24"/>
      <c r="WYF349" s="24"/>
      <c r="WYG349" s="24"/>
      <c r="WYH349" s="24"/>
      <c r="WYI349" s="24"/>
      <c r="WYJ349" s="24"/>
      <c r="WYK349" s="24"/>
      <c r="WYL349" s="24"/>
      <c r="WYM349" s="24"/>
      <c r="WYN349" s="24"/>
      <c r="WYO349" s="24"/>
      <c r="WYP349" s="24"/>
      <c r="WYQ349" s="24"/>
      <c r="WYR349" s="24"/>
      <c r="WYS349" s="24"/>
      <c r="WYT349" s="24"/>
      <c r="WYU349" s="24"/>
      <c r="WYV349" s="24"/>
      <c r="WYW349" s="24"/>
      <c r="WYX349" s="24"/>
      <c r="WYY349" s="24"/>
      <c r="WYZ349" s="24"/>
      <c r="WZA349" s="24"/>
      <c r="WZB349" s="24"/>
      <c r="WZC349" s="24"/>
      <c r="WZD349" s="24"/>
      <c r="WZE349" s="24"/>
      <c r="WZF349" s="24"/>
      <c r="WZG349" s="24"/>
      <c r="WZH349" s="24"/>
      <c r="WZI349" s="24"/>
      <c r="WZJ349" s="24"/>
      <c r="WZK349" s="24"/>
      <c r="WZL349" s="24"/>
      <c r="WZM349" s="24"/>
      <c r="WZN349" s="24"/>
      <c r="WZO349" s="24"/>
      <c r="WZP349" s="24"/>
      <c r="WZQ349" s="24"/>
      <c r="WZR349" s="24"/>
      <c r="WZS349" s="24"/>
      <c r="WZT349" s="24"/>
      <c r="WZU349" s="24"/>
      <c r="WZV349" s="24"/>
      <c r="WZW349" s="24"/>
      <c r="WZX349" s="24"/>
      <c r="WZY349" s="24"/>
      <c r="WZZ349" s="24"/>
      <c r="XAA349" s="24"/>
      <c r="XAB349" s="24"/>
      <c r="XAC349" s="24"/>
      <c r="XAD349" s="24"/>
      <c r="XAE349" s="24"/>
      <c r="XAF349" s="24"/>
      <c r="XAG349" s="24"/>
      <c r="XAH349" s="24"/>
      <c r="XAI349" s="24"/>
      <c r="XAJ349" s="24"/>
      <c r="XAK349" s="24"/>
      <c r="XAL349" s="24"/>
      <c r="XAM349" s="24"/>
      <c r="XAN349" s="24"/>
      <c r="XAO349" s="24"/>
      <c r="XAP349" s="24"/>
      <c r="XAQ349" s="24"/>
      <c r="XAR349" s="24"/>
      <c r="XAS349" s="24"/>
      <c r="XAT349" s="24"/>
      <c r="XAU349" s="24"/>
      <c r="XAV349" s="24"/>
      <c r="XAW349" s="24"/>
      <c r="XAX349" s="24"/>
      <c r="XAY349" s="24"/>
      <c r="XAZ349" s="24"/>
      <c r="XBA349" s="24"/>
      <c r="XBB349" s="24"/>
      <c r="XBC349" s="24"/>
      <c r="XBD349" s="24"/>
      <c r="XBE349" s="24"/>
      <c r="XBF349" s="24"/>
      <c r="XBG349" s="24"/>
      <c r="XBH349" s="24"/>
      <c r="XBI349" s="24"/>
      <c r="XBJ349" s="24"/>
      <c r="XBK349" s="24"/>
      <c r="XBL349" s="24"/>
      <c r="XBM349" s="24"/>
      <c r="XBN349" s="24"/>
      <c r="XBO349" s="24"/>
      <c r="XBP349" s="24"/>
      <c r="XBQ349" s="24"/>
      <c r="XBR349" s="24"/>
      <c r="XBS349" s="24"/>
      <c r="XBT349" s="24"/>
      <c r="XBU349" s="24"/>
      <c r="XBV349" s="24"/>
      <c r="XBW349" s="24"/>
      <c r="XBX349" s="24"/>
      <c r="XBY349" s="24"/>
      <c r="XBZ349" s="24"/>
      <c r="XCA349" s="24"/>
      <c r="XCB349" s="24"/>
      <c r="XCC349" s="24"/>
      <c r="XCD349" s="24"/>
      <c r="XCE349" s="24"/>
      <c r="XCF349" s="24"/>
      <c r="XCG349" s="24"/>
      <c r="XCH349" s="24"/>
      <c r="XCI349" s="24"/>
      <c r="XCJ349" s="24"/>
      <c r="XCK349" s="24"/>
      <c r="XCL349" s="24"/>
      <c r="XCM349" s="24"/>
      <c r="XCN349" s="24"/>
      <c r="XCO349" s="24"/>
      <c r="XCP349" s="24"/>
      <c r="XCQ349" s="24"/>
      <c r="XCR349" s="24"/>
      <c r="XCS349" s="24"/>
      <c r="XCT349" s="24"/>
      <c r="XCU349" s="24"/>
      <c r="XCV349" s="24"/>
      <c r="XCW349" s="24"/>
      <c r="XCX349" s="24"/>
      <c r="XCY349" s="24"/>
      <c r="XCZ349" s="24"/>
      <c r="XDA349" s="24"/>
      <c r="XDB349" s="24"/>
      <c r="XDC349" s="24"/>
      <c r="XDD349" s="24"/>
      <c r="XDE349" s="24"/>
      <c r="XDF349" s="24"/>
      <c r="XDG349" s="24"/>
      <c r="XDH349" s="24"/>
      <c r="XDI349" s="24"/>
      <c r="XDJ349" s="24"/>
      <c r="XDK349" s="24"/>
      <c r="XDL349" s="24"/>
      <c r="XDM349" s="24"/>
      <c r="XDN349" s="24"/>
      <c r="XDO349" s="24"/>
      <c r="XDP349" s="24"/>
      <c r="XDQ349" s="24"/>
      <c r="XDR349" s="24"/>
      <c r="XDS349" s="24"/>
      <c r="XDT349" s="24"/>
      <c r="XDU349" s="24"/>
      <c r="XDV349" s="24"/>
      <c r="XDW349" s="24"/>
      <c r="XDX349" s="24"/>
      <c r="XDY349" s="24"/>
      <c r="XDZ349" s="24"/>
      <c r="XEA349" s="24"/>
      <c r="XEB349" s="24"/>
      <c r="XEC349" s="24"/>
      <c r="XED349" s="24"/>
      <c r="XEE349" s="24"/>
      <c r="XEF349" s="24"/>
      <c r="XEG349" s="24"/>
      <c r="XEH349" s="24"/>
      <c r="XEI349" s="24"/>
      <c r="XEJ349" s="24"/>
      <c r="XEK349" s="24"/>
      <c r="XEL349" s="24"/>
      <c r="XEM349" s="24"/>
      <c r="XEN349" s="24"/>
      <c r="XEO349" s="24"/>
      <c r="XEP349" s="24"/>
      <c r="XEQ349" s="24"/>
      <c r="XER349" s="24"/>
      <c r="XES349" s="24"/>
      <c r="XET349" s="24"/>
      <c r="XEU349" s="24"/>
      <c r="XEV349" s="24"/>
      <c r="XEW349" s="24"/>
      <c r="XEX349" s="24"/>
      <c r="XEY349" s="24"/>
      <c r="XEZ349" s="24"/>
      <c r="XFA349" s="24"/>
      <c r="XFB349" s="24"/>
      <c r="XFC349" s="24"/>
      <c r="XFD349" s="24"/>
    </row>
    <row r="350" spans="1:16384" ht="10.5" customHeight="1" x14ac:dyDescent="0.2">
      <c r="C350" s="450"/>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4"/>
      <c r="FM350" s="24"/>
      <c r="FN350" s="24"/>
      <c r="FO350" s="24"/>
      <c r="FP350" s="24"/>
      <c r="FQ350" s="24"/>
      <c r="FR350" s="24"/>
      <c r="FS350" s="24"/>
      <c r="FT350" s="24"/>
      <c r="FU350" s="24"/>
      <c r="FV350" s="24"/>
      <c r="FW350" s="24"/>
      <c r="FX350" s="24"/>
      <c r="FY350" s="24"/>
      <c r="FZ350" s="24"/>
      <c r="GA350" s="24"/>
      <c r="GB350" s="24"/>
      <c r="GC350" s="24"/>
      <c r="GD350" s="24"/>
      <c r="GE350" s="24"/>
      <c r="GF350" s="24"/>
      <c r="GG350" s="24"/>
      <c r="GH350" s="24"/>
      <c r="GI350" s="24"/>
      <c r="GJ350" s="24"/>
      <c r="GK350" s="24"/>
      <c r="GL350" s="24"/>
      <c r="GM350" s="24"/>
      <c r="GN350" s="24"/>
      <c r="GO350" s="24"/>
      <c r="GP350" s="24"/>
      <c r="GQ350" s="24"/>
      <c r="GR350" s="24"/>
      <c r="GS350" s="24"/>
      <c r="GT350" s="24"/>
      <c r="GU350" s="24"/>
      <c r="GV350" s="24"/>
      <c r="GW350" s="24"/>
      <c r="GX350" s="24"/>
      <c r="GY350" s="24"/>
      <c r="GZ350" s="24"/>
      <c r="HA350" s="24"/>
      <c r="HB350" s="24"/>
      <c r="HC350" s="24"/>
      <c r="HD350" s="24"/>
      <c r="HE350" s="24"/>
      <c r="HF350" s="24"/>
      <c r="HG350" s="24"/>
      <c r="HH350" s="24"/>
      <c r="HI350" s="24"/>
      <c r="HJ350" s="24"/>
      <c r="HK350" s="24"/>
      <c r="HL350" s="24"/>
      <c r="HM350" s="24"/>
      <c r="HN350" s="24"/>
      <c r="HO350" s="24"/>
      <c r="HP350" s="24"/>
      <c r="HQ350" s="24"/>
      <c r="HR350" s="24"/>
      <c r="HS350" s="24"/>
      <c r="HT350" s="24"/>
      <c r="HU350" s="24"/>
      <c r="HV350" s="24"/>
      <c r="HW350" s="24"/>
      <c r="HX350" s="24"/>
      <c r="HY350" s="24"/>
      <c r="HZ350" s="24"/>
      <c r="IA350" s="24"/>
      <c r="IB350" s="24"/>
      <c r="IC350" s="24"/>
      <c r="ID350" s="24"/>
      <c r="IE350" s="24"/>
      <c r="IF350" s="24"/>
      <c r="IG350" s="24"/>
      <c r="IH350" s="24"/>
      <c r="II350" s="24"/>
      <c r="IJ350" s="24"/>
      <c r="IK350" s="24"/>
      <c r="IL350" s="24"/>
      <c r="IM350" s="24"/>
      <c r="IN350" s="24"/>
      <c r="IO350" s="24"/>
      <c r="IP350" s="24"/>
      <c r="IQ350" s="24"/>
      <c r="IR350" s="24"/>
      <c r="IS350" s="24"/>
      <c r="IT350" s="24"/>
      <c r="IU350" s="24"/>
      <c r="IV350" s="24"/>
      <c r="IW350" s="24"/>
      <c r="IX350" s="24"/>
      <c r="IY350" s="24"/>
      <c r="IZ350" s="24"/>
      <c r="JA350" s="24"/>
      <c r="JB350" s="24"/>
      <c r="JC350" s="24"/>
      <c r="JD350" s="24"/>
      <c r="JE350" s="24"/>
      <c r="JF350" s="24"/>
      <c r="JG350" s="24"/>
      <c r="JH350" s="24"/>
      <c r="JI350" s="24"/>
      <c r="JJ350" s="24"/>
      <c r="JK350" s="24"/>
      <c r="JL350" s="24"/>
      <c r="JM350" s="24"/>
      <c r="JN350" s="24"/>
      <c r="JO350" s="24"/>
      <c r="JP350" s="24"/>
      <c r="JQ350" s="24"/>
      <c r="JR350" s="24"/>
      <c r="JS350" s="24"/>
      <c r="JT350" s="24"/>
      <c r="JU350" s="24"/>
      <c r="JV350" s="24"/>
      <c r="JW350" s="24"/>
      <c r="JX350" s="24"/>
      <c r="JY350" s="24"/>
      <c r="JZ350" s="24"/>
      <c r="KA350" s="24"/>
      <c r="KB350" s="24"/>
      <c r="KC350" s="24"/>
      <c r="KD350" s="24"/>
      <c r="KE350" s="24"/>
      <c r="KF350" s="24"/>
      <c r="KG350" s="24"/>
      <c r="KH350" s="24"/>
      <c r="KI350" s="24"/>
      <c r="KJ350" s="24"/>
      <c r="KK350" s="24"/>
      <c r="KL350" s="24"/>
      <c r="KM350" s="24"/>
      <c r="KN350" s="24"/>
      <c r="KO350" s="24"/>
      <c r="KP350" s="24"/>
      <c r="KQ350" s="24"/>
      <c r="KR350" s="24"/>
      <c r="KS350" s="24"/>
      <c r="KT350" s="24"/>
      <c r="KU350" s="24"/>
      <c r="KV350" s="24"/>
      <c r="KW350" s="24"/>
      <c r="KX350" s="24"/>
      <c r="KY350" s="24"/>
      <c r="KZ350" s="24"/>
      <c r="LA350" s="24"/>
      <c r="LB350" s="24"/>
      <c r="LC350" s="24"/>
      <c r="LD350" s="24"/>
      <c r="LE350" s="24"/>
      <c r="LF350" s="24"/>
      <c r="LG350" s="24"/>
      <c r="LH350" s="24"/>
      <c r="LI350" s="24"/>
      <c r="LJ350" s="24"/>
      <c r="LK350" s="24"/>
      <c r="LL350" s="24"/>
      <c r="LM350" s="24"/>
      <c r="LN350" s="24"/>
      <c r="LO350" s="24"/>
      <c r="LP350" s="24"/>
      <c r="LQ350" s="24"/>
      <c r="LR350" s="24"/>
      <c r="LS350" s="24"/>
      <c r="LT350" s="24"/>
      <c r="LU350" s="24"/>
      <c r="LV350" s="24"/>
      <c r="LW350" s="24"/>
      <c r="LX350" s="24"/>
      <c r="LY350" s="24"/>
      <c r="LZ350" s="24"/>
      <c r="MA350" s="24"/>
      <c r="MB350" s="24"/>
      <c r="MC350" s="24"/>
      <c r="MD350" s="24"/>
      <c r="ME350" s="24"/>
      <c r="MF350" s="24"/>
      <c r="MG350" s="24"/>
      <c r="MH350" s="24"/>
      <c r="MI350" s="24"/>
      <c r="MJ350" s="24"/>
      <c r="MK350" s="24"/>
      <c r="ML350" s="24"/>
      <c r="MM350" s="24"/>
      <c r="MN350" s="24"/>
      <c r="MO350" s="24"/>
      <c r="MP350" s="24"/>
      <c r="MQ350" s="24"/>
      <c r="MR350" s="24"/>
      <c r="MS350" s="24"/>
      <c r="MT350" s="24"/>
      <c r="MU350" s="24"/>
      <c r="MV350" s="24"/>
      <c r="MW350" s="24"/>
      <c r="MX350" s="24"/>
      <c r="MY350" s="24"/>
      <c r="MZ350" s="24"/>
      <c r="NA350" s="24"/>
      <c r="NB350" s="24"/>
      <c r="NC350" s="24"/>
      <c r="ND350" s="24"/>
      <c r="NE350" s="24"/>
      <c r="NF350" s="24"/>
      <c r="NG350" s="24"/>
      <c r="NH350" s="24"/>
      <c r="NI350" s="24"/>
      <c r="NJ350" s="24"/>
      <c r="NK350" s="24"/>
      <c r="NL350" s="24"/>
      <c r="NM350" s="24"/>
      <c r="NN350" s="24"/>
      <c r="NO350" s="24"/>
      <c r="NP350" s="24"/>
      <c r="NQ350" s="24"/>
      <c r="NR350" s="24"/>
      <c r="NS350" s="24"/>
      <c r="NT350" s="24"/>
      <c r="NU350" s="24"/>
      <c r="NV350" s="24"/>
      <c r="NW350" s="24"/>
      <c r="NX350" s="24"/>
      <c r="NY350" s="24"/>
      <c r="NZ350" s="24"/>
      <c r="OA350" s="24"/>
      <c r="OB350" s="24"/>
      <c r="OC350" s="24"/>
      <c r="OD350" s="24"/>
      <c r="OE350" s="24"/>
      <c r="OF350" s="24"/>
      <c r="OG350" s="24"/>
      <c r="OH350" s="24"/>
      <c r="OI350" s="24"/>
      <c r="OJ350" s="24"/>
      <c r="OK350" s="24"/>
      <c r="OL350" s="24"/>
      <c r="OM350" s="24"/>
      <c r="ON350" s="24"/>
      <c r="OO350" s="24"/>
      <c r="OP350" s="24"/>
      <c r="OQ350" s="24"/>
      <c r="OR350" s="24"/>
      <c r="OS350" s="24"/>
      <c r="OT350" s="24"/>
      <c r="OU350" s="24"/>
      <c r="OV350" s="24"/>
      <c r="OW350" s="24"/>
      <c r="OX350" s="24"/>
      <c r="OY350" s="24"/>
      <c r="OZ350" s="24"/>
      <c r="PA350" s="24"/>
      <c r="PB350" s="24"/>
      <c r="PC350" s="24"/>
      <c r="PD350" s="24"/>
      <c r="PE350" s="24"/>
      <c r="PF350" s="24"/>
      <c r="PG350" s="24"/>
      <c r="PH350" s="24"/>
      <c r="PI350" s="24"/>
      <c r="PJ350" s="24"/>
      <c r="PK350" s="24"/>
      <c r="PL350" s="24"/>
      <c r="PM350" s="24"/>
      <c r="PN350" s="24"/>
      <c r="PO350" s="24"/>
      <c r="PP350" s="24"/>
      <c r="PQ350" s="24"/>
      <c r="PR350" s="24"/>
      <c r="PS350" s="24"/>
      <c r="PT350" s="24"/>
      <c r="PU350" s="24"/>
      <c r="PV350" s="24"/>
      <c r="PW350" s="24"/>
      <c r="PX350" s="24"/>
      <c r="PY350" s="24"/>
      <c r="PZ350" s="24"/>
      <c r="QA350" s="24"/>
      <c r="QB350" s="24"/>
      <c r="QC350" s="24"/>
      <c r="QD350" s="24"/>
      <c r="QE350" s="24"/>
      <c r="QF350" s="24"/>
      <c r="QG350" s="24"/>
      <c r="QH350" s="24"/>
      <c r="QI350" s="24"/>
      <c r="QJ350" s="24"/>
      <c r="QK350" s="24"/>
      <c r="QL350" s="24"/>
      <c r="QM350" s="24"/>
      <c r="QN350" s="24"/>
      <c r="QO350" s="24"/>
      <c r="QP350" s="24"/>
      <c r="QQ350" s="24"/>
      <c r="QR350" s="24"/>
      <c r="QS350" s="24"/>
      <c r="QT350" s="24"/>
      <c r="QU350" s="24"/>
      <c r="QV350" s="24"/>
      <c r="QW350" s="24"/>
      <c r="QX350" s="24"/>
      <c r="QY350" s="24"/>
      <c r="QZ350" s="24"/>
      <c r="RA350" s="24"/>
      <c r="RB350" s="24"/>
      <c r="RC350" s="24"/>
      <c r="RD350" s="24"/>
      <c r="RE350" s="24"/>
      <c r="RF350" s="24"/>
      <c r="RG350" s="24"/>
      <c r="RH350" s="24"/>
      <c r="RI350" s="24"/>
      <c r="RJ350" s="24"/>
      <c r="RK350" s="24"/>
      <c r="RL350" s="24"/>
      <c r="RM350" s="24"/>
      <c r="RN350" s="24"/>
      <c r="RO350" s="24"/>
      <c r="RP350" s="24"/>
      <c r="RQ350" s="24"/>
      <c r="RR350" s="24"/>
      <c r="RS350" s="24"/>
      <c r="RT350" s="24"/>
      <c r="RU350" s="24"/>
      <c r="RV350" s="24"/>
      <c r="RW350" s="24"/>
      <c r="RX350" s="24"/>
      <c r="RY350" s="24"/>
      <c r="RZ350" s="24"/>
      <c r="SA350" s="24"/>
      <c r="SB350" s="24"/>
      <c r="SC350" s="24"/>
      <c r="SD350" s="24"/>
      <c r="SE350" s="24"/>
      <c r="SF350" s="24"/>
      <c r="SG350" s="24"/>
      <c r="SH350" s="24"/>
      <c r="SI350" s="24"/>
      <c r="SJ350" s="24"/>
      <c r="SK350" s="24"/>
      <c r="SL350" s="24"/>
      <c r="SM350" s="24"/>
      <c r="SN350" s="24"/>
      <c r="SO350" s="24"/>
      <c r="SP350" s="24"/>
      <c r="SQ350" s="24"/>
      <c r="SR350" s="24"/>
      <c r="SS350" s="24"/>
      <c r="ST350" s="24"/>
      <c r="SU350" s="24"/>
      <c r="SV350" s="24"/>
      <c r="SW350" s="24"/>
      <c r="SX350" s="24"/>
      <c r="SY350" s="24"/>
      <c r="SZ350" s="24"/>
      <c r="TA350" s="24"/>
      <c r="TB350" s="24"/>
      <c r="TC350" s="24"/>
      <c r="TD350" s="24"/>
      <c r="TE350" s="24"/>
      <c r="TF350" s="24"/>
      <c r="TG350" s="24"/>
      <c r="TH350" s="24"/>
      <c r="TI350" s="24"/>
      <c r="TJ350" s="24"/>
      <c r="TK350" s="24"/>
      <c r="TL350" s="24"/>
      <c r="TM350" s="24"/>
      <c r="TN350" s="24"/>
      <c r="TO350" s="24"/>
      <c r="TP350" s="24"/>
      <c r="TQ350" s="24"/>
      <c r="TR350" s="24"/>
      <c r="TS350" s="24"/>
      <c r="TT350" s="24"/>
      <c r="TU350" s="24"/>
      <c r="TV350" s="24"/>
      <c r="TW350" s="24"/>
      <c r="TX350" s="24"/>
      <c r="TY350" s="24"/>
      <c r="TZ350" s="24"/>
      <c r="UA350" s="24"/>
      <c r="UB350" s="24"/>
      <c r="UC350" s="24"/>
      <c r="UD350" s="24"/>
      <c r="UE350" s="24"/>
      <c r="UF350" s="24"/>
      <c r="UG350" s="24"/>
      <c r="UH350" s="24"/>
      <c r="UI350" s="24"/>
      <c r="UJ350" s="24"/>
      <c r="UK350" s="24"/>
      <c r="UL350" s="24"/>
      <c r="UM350" s="24"/>
      <c r="UN350" s="24"/>
      <c r="UO350" s="24"/>
      <c r="UP350" s="24"/>
      <c r="UQ350" s="24"/>
      <c r="UR350" s="24"/>
      <c r="US350" s="24"/>
      <c r="UT350" s="24"/>
      <c r="UU350" s="24"/>
      <c r="UV350" s="24"/>
      <c r="UW350" s="24"/>
      <c r="UX350" s="24"/>
      <c r="UY350" s="24"/>
      <c r="UZ350" s="24"/>
      <c r="VA350" s="24"/>
      <c r="VB350" s="24"/>
      <c r="VC350" s="24"/>
      <c r="VD350" s="24"/>
      <c r="VE350" s="24"/>
      <c r="VF350" s="24"/>
      <c r="VG350" s="24"/>
      <c r="VH350" s="24"/>
      <c r="VI350" s="24"/>
      <c r="VJ350" s="24"/>
      <c r="VK350" s="24"/>
      <c r="VL350" s="24"/>
      <c r="VM350" s="24"/>
      <c r="VN350" s="24"/>
      <c r="VO350" s="24"/>
      <c r="VP350" s="24"/>
      <c r="VQ350" s="24"/>
      <c r="VR350" s="24"/>
      <c r="VS350" s="24"/>
      <c r="VT350" s="24"/>
      <c r="VU350" s="24"/>
      <c r="VV350" s="24"/>
      <c r="VW350" s="24"/>
      <c r="VX350" s="24"/>
      <c r="VY350" s="24"/>
      <c r="VZ350" s="24"/>
      <c r="WA350" s="24"/>
      <c r="WB350" s="24"/>
      <c r="WC350" s="24"/>
      <c r="WD350" s="24"/>
      <c r="WE350" s="24"/>
      <c r="WF350" s="24"/>
      <c r="WG350" s="24"/>
      <c r="WH350" s="24"/>
      <c r="WI350" s="24"/>
      <c r="WJ350" s="24"/>
      <c r="WK350" s="24"/>
      <c r="WL350" s="24"/>
      <c r="WM350" s="24"/>
      <c r="WN350" s="24"/>
      <c r="WO350" s="24"/>
      <c r="WP350" s="24"/>
      <c r="WQ350" s="24"/>
      <c r="WR350" s="24"/>
      <c r="WS350" s="24"/>
      <c r="WT350" s="24"/>
      <c r="WU350" s="24"/>
      <c r="WV350" s="24"/>
      <c r="WW350" s="24"/>
      <c r="WX350" s="24"/>
      <c r="WY350" s="24"/>
      <c r="WZ350" s="24"/>
      <c r="XA350" s="24"/>
      <c r="XB350" s="24"/>
      <c r="XC350" s="24"/>
      <c r="XD350" s="24"/>
      <c r="XE350" s="24"/>
      <c r="XF350" s="24"/>
      <c r="XG350" s="24"/>
      <c r="XH350" s="24"/>
      <c r="XI350" s="24"/>
      <c r="XJ350" s="24"/>
      <c r="XK350" s="24"/>
      <c r="XL350" s="24"/>
      <c r="XM350" s="24"/>
      <c r="XN350" s="24"/>
      <c r="XO350" s="24"/>
      <c r="XP350" s="24"/>
      <c r="XQ350" s="24"/>
      <c r="XR350" s="24"/>
      <c r="XS350" s="24"/>
      <c r="XT350" s="24"/>
      <c r="XU350" s="24"/>
      <c r="XV350" s="24"/>
      <c r="XW350" s="24"/>
      <c r="XX350" s="24"/>
      <c r="XY350" s="24"/>
      <c r="XZ350" s="24"/>
      <c r="YA350" s="24"/>
      <c r="YB350" s="24"/>
      <c r="YC350" s="24"/>
      <c r="YD350" s="24"/>
      <c r="YE350" s="24"/>
      <c r="YF350" s="24"/>
      <c r="YG350" s="24"/>
      <c r="YH350" s="24"/>
      <c r="YI350" s="24"/>
      <c r="YJ350" s="24"/>
      <c r="YK350" s="24"/>
      <c r="YL350" s="24"/>
      <c r="YM350" s="24"/>
      <c r="YN350" s="24"/>
      <c r="YO350" s="24"/>
      <c r="YP350" s="24"/>
      <c r="YQ350" s="24"/>
      <c r="YR350" s="24"/>
      <c r="YS350" s="24"/>
      <c r="YT350" s="24"/>
      <c r="YU350" s="24"/>
      <c r="YV350" s="24"/>
      <c r="YW350" s="24"/>
      <c r="YX350" s="24"/>
      <c r="YY350" s="24"/>
      <c r="YZ350" s="24"/>
      <c r="ZA350" s="24"/>
      <c r="ZB350" s="24"/>
      <c r="ZC350" s="24"/>
      <c r="ZD350" s="24"/>
      <c r="ZE350" s="24"/>
      <c r="ZF350" s="24"/>
      <c r="ZG350" s="24"/>
      <c r="ZH350" s="24"/>
      <c r="ZI350" s="24"/>
      <c r="ZJ350" s="24"/>
      <c r="ZK350" s="24"/>
      <c r="ZL350" s="24"/>
      <c r="ZM350" s="24"/>
      <c r="ZN350" s="24"/>
      <c r="ZO350" s="24"/>
      <c r="ZP350" s="24"/>
      <c r="ZQ350" s="24"/>
      <c r="ZR350" s="24"/>
      <c r="ZS350" s="24"/>
      <c r="ZT350" s="24"/>
      <c r="ZU350" s="24"/>
      <c r="ZV350" s="24"/>
      <c r="ZW350" s="24"/>
      <c r="ZX350" s="24"/>
      <c r="ZY350" s="24"/>
      <c r="ZZ350" s="24"/>
      <c r="AAA350" s="24"/>
      <c r="AAB350" s="24"/>
      <c r="AAC350" s="24"/>
      <c r="AAD350" s="24"/>
      <c r="AAE350" s="24"/>
      <c r="AAF350" s="24"/>
      <c r="AAG350" s="24"/>
      <c r="AAH350" s="24"/>
      <c r="AAI350" s="24"/>
      <c r="AAJ350" s="24"/>
      <c r="AAK350" s="24"/>
      <c r="AAL350" s="24"/>
      <c r="AAM350" s="24"/>
      <c r="AAN350" s="24"/>
      <c r="AAO350" s="24"/>
      <c r="AAP350" s="24"/>
      <c r="AAQ350" s="24"/>
      <c r="AAR350" s="24"/>
      <c r="AAS350" s="24"/>
      <c r="AAT350" s="24"/>
      <c r="AAU350" s="24"/>
      <c r="AAV350" s="24"/>
      <c r="AAW350" s="24"/>
      <c r="AAX350" s="24"/>
      <c r="AAY350" s="24"/>
      <c r="AAZ350" s="24"/>
      <c r="ABA350" s="24"/>
      <c r="ABB350" s="24"/>
      <c r="ABC350" s="24"/>
      <c r="ABD350" s="24"/>
      <c r="ABE350" s="24"/>
      <c r="ABF350" s="24"/>
      <c r="ABG350" s="24"/>
      <c r="ABH350" s="24"/>
      <c r="ABI350" s="24"/>
      <c r="ABJ350" s="24"/>
      <c r="ABK350" s="24"/>
      <c r="ABL350" s="24"/>
      <c r="ABM350" s="24"/>
      <c r="ABN350" s="24"/>
      <c r="ABO350" s="24"/>
      <c r="ABP350" s="24"/>
      <c r="ABQ350" s="24"/>
      <c r="ABR350" s="24"/>
      <c r="ABS350" s="24"/>
      <c r="ABT350" s="24"/>
      <c r="ABU350" s="24"/>
      <c r="ABV350" s="24"/>
      <c r="ABW350" s="24"/>
      <c r="ABX350" s="24"/>
      <c r="ABY350" s="24"/>
      <c r="ABZ350" s="24"/>
      <c r="ACA350" s="24"/>
      <c r="ACB350" s="24"/>
      <c r="ACC350" s="24"/>
      <c r="ACD350" s="24"/>
      <c r="ACE350" s="24"/>
      <c r="ACF350" s="24"/>
      <c r="ACG350" s="24"/>
      <c r="ACH350" s="24"/>
      <c r="ACI350" s="24"/>
      <c r="ACJ350" s="24"/>
      <c r="ACK350" s="24"/>
      <c r="ACL350" s="24"/>
      <c r="ACM350" s="24"/>
      <c r="ACN350" s="24"/>
      <c r="ACO350" s="24"/>
      <c r="ACP350" s="24"/>
      <c r="ACQ350" s="24"/>
      <c r="ACR350" s="24"/>
      <c r="ACS350" s="24"/>
      <c r="ACT350" s="24"/>
      <c r="ACU350" s="24"/>
      <c r="ACV350" s="24"/>
      <c r="ACW350" s="24"/>
      <c r="ACX350" s="24"/>
      <c r="ACY350" s="24"/>
      <c r="ACZ350" s="24"/>
      <c r="ADA350" s="24"/>
      <c r="ADB350" s="24"/>
      <c r="ADC350" s="24"/>
      <c r="ADD350" s="24"/>
      <c r="ADE350" s="24"/>
      <c r="ADF350" s="24"/>
      <c r="ADG350" s="24"/>
      <c r="ADH350" s="24"/>
      <c r="ADI350" s="24"/>
      <c r="ADJ350" s="24"/>
      <c r="ADK350" s="24"/>
      <c r="ADL350" s="24"/>
      <c r="ADM350" s="24"/>
      <c r="ADN350" s="24"/>
      <c r="ADO350" s="24"/>
      <c r="ADP350" s="24"/>
      <c r="ADQ350" s="24"/>
      <c r="ADR350" s="24"/>
      <c r="ADS350" s="24"/>
      <c r="ADT350" s="24"/>
      <c r="ADU350" s="24"/>
      <c r="ADV350" s="24"/>
      <c r="ADW350" s="24"/>
      <c r="ADX350" s="24"/>
      <c r="ADY350" s="24"/>
      <c r="ADZ350" s="24"/>
      <c r="AEA350" s="24"/>
      <c r="AEB350" s="24"/>
      <c r="AEC350" s="24"/>
      <c r="AED350" s="24"/>
      <c r="AEE350" s="24"/>
      <c r="AEF350" s="24"/>
      <c r="AEG350" s="24"/>
      <c r="AEH350" s="24"/>
      <c r="AEI350" s="24"/>
      <c r="AEJ350" s="24"/>
      <c r="AEK350" s="24"/>
      <c r="AEL350" s="24"/>
      <c r="AEM350" s="24"/>
      <c r="AEN350" s="24"/>
      <c r="AEO350" s="24"/>
      <c r="AEP350" s="24"/>
      <c r="AEQ350" s="24"/>
      <c r="AER350" s="24"/>
      <c r="AES350" s="24"/>
      <c r="AET350" s="24"/>
      <c r="AEU350" s="24"/>
      <c r="AEV350" s="24"/>
      <c r="AEW350" s="24"/>
      <c r="AEX350" s="24"/>
      <c r="AEY350" s="24"/>
      <c r="AEZ350" s="24"/>
      <c r="AFA350" s="24"/>
      <c r="AFB350" s="24"/>
      <c r="AFC350" s="24"/>
      <c r="AFD350" s="24"/>
      <c r="AFE350" s="24"/>
      <c r="AFF350" s="24"/>
      <c r="AFG350" s="24"/>
      <c r="AFH350" s="24"/>
      <c r="AFI350" s="24"/>
      <c r="AFJ350" s="24"/>
      <c r="AFK350" s="24"/>
      <c r="AFL350" s="24"/>
      <c r="AFM350" s="24"/>
      <c r="AFN350" s="24"/>
      <c r="AFO350" s="24"/>
      <c r="AFP350" s="24"/>
      <c r="AFQ350" s="24"/>
      <c r="AFR350" s="24"/>
      <c r="AFS350" s="24"/>
      <c r="AFT350" s="24"/>
      <c r="AFU350" s="24"/>
      <c r="AFV350" s="24"/>
      <c r="AFW350" s="24"/>
      <c r="AFX350" s="24"/>
      <c r="AFY350" s="24"/>
      <c r="AFZ350" s="24"/>
      <c r="AGA350" s="24"/>
      <c r="AGB350" s="24"/>
      <c r="AGC350" s="24"/>
      <c r="AGD350" s="24"/>
      <c r="AGE350" s="24"/>
      <c r="AGF350" s="24"/>
      <c r="AGG350" s="24"/>
      <c r="AGH350" s="24"/>
      <c r="AGI350" s="24"/>
      <c r="AGJ350" s="24"/>
      <c r="AGK350" s="24"/>
      <c r="AGL350" s="24"/>
      <c r="AGM350" s="24"/>
      <c r="AGN350" s="24"/>
      <c r="AGO350" s="24"/>
      <c r="AGP350" s="24"/>
      <c r="AGQ350" s="24"/>
      <c r="AGR350" s="24"/>
      <c r="AGS350" s="24"/>
      <c r="AGT350" s="24"/>
      <c r="AGU350" s="24"/>
      <c r="AGV350" s="24"/>
      <c r="AGW350" s="24"/>
      <c r="AGX350" s="24"/>
      <c r="AGY350" s="24"/>
      <c r="AGZ350" s="24"/>
      <c r="AHA350" s="24"/>
      <c r="AHB350" s="24"/>
      <c r="AHC350" s="24"/>
      <c r="AHD350" s="24"/>
      <c r="AHE350" s="24"/>
      <c r="AHF350" s="24"/>
      <c r="AHG350" s="24"/>
      <c r="AHH350" s="24"/>
      <c r="AHI350" s="24"/>
      <c r="AHJ350" s="24"/>
      <c r="AHK350" s="24"/>
      <c r="AHL350" s="24"/>
      <c r="AHM350" s="24"/>
      <c r="AHN350" s="24"/>
      <c r="AHO350" s="24"/>
      <c r="AHP350" s="24"/>
      <c r="AHQ350" s="24"/>
      <c r="AHR350" s="24"/>
      <c r="AHS350" s="24"/>
      <c r="AHT350" s="24"/>
      <c r="AHU350" s="24"/>
      <c r="AHV350" s="24"/>
      <c r="AHW350" s="24"/>
      <c r="AHX350" s="24"/>
      <c r="AHY350" s="24"/>
      <c r="AHZ350" s="24"/>
      <c r="AIA350" s="24"/>
      <c r="AIB350" s="24"/>
      <c r="AIC350" s="24"/>
      <c r="AID350" s="24"/>
      <c r="AIE350" s="24"/>
      <c r="AIF350" s="24"/>
      <c r="AIG350" s="24"/>
      <c r="AIH350" s="24"/>
      <c r="AII350" s="24"/>
      <c r="AIJ350" s="24"/>
      <c r="AIK350" s="24"/>
      <c r="AIL350" s="24"/>
      <c r="AIM350" s="24"/>
      <c r="AIN350" s="24"/>
      <c r="AIO350" s="24"/>
      <c r="AIP350" s="24"/>
      <c r="AIQ350" s="24"/>
      <c r="AIR350" s="24"/>
      <c r="AIS350" s="24"/>
      <c r="AIT350" s="24"/>
      <c r="AIU350" s="24"/>
      <c r="AIV350" s="24"/>
      <c r="AIW350" s="24"/>
      <c r="AIX350" s="24"/>
      <c r="AIY350" s="24"/>
      <c r="AIZ350" s="24"/>
      <c r="AJA350" s="24"/>
      <c r="AJB350" s="24"/>
      <c r="AJC350" s="24"/>
      <c r="AJD350" s="24"/>
      <c r="AJE350" s="24"/>
      <c r="AJF350" s="24"/>
      <c r="AJG350" s="24"/>
      <c r="AJH350" s="24"/>
      <c r="AJI350" s="24"/>
      <c r="AJJ350" s="24"/>
      <c r="AJK350" s="24"/>
      <c r="AJL350" s="24"/>
      <c r="AJM350" s="24"/>
      <c r="AJN350" s="24"/>
      <c r="AJO350" s="24"/>
      <c r="AJP350" s="24"/>
      <c r="AJQ350" s="24"/>
      <c r="AJR350" s="24"/>
      <c r="AJS350" s="24"/>
      <c r="AJT350" s="24"/>
      <c r="AJU350" s="24"/>
      <c r="AJV350" s="24"/>
      <c r="AJW350" s="24"/>
      <c r="AJX350" s="24"/>
      <c r="AJY350" s="24"/>
      <c r="AJZ350" s="24"/>
      <c r="AKA350" s="24"/>
      <c r="AKB350" s="24"/>
      <c r="AKC350" s="24"/>
      <c r="AKD350" s="24"/>
      <c r="AKE350" s="24"/>
      <c r="AKF350" s="24"/>
      <c r="AKG350" s="24"/>
      <c r="AKH350" s="24"/>
      <c r="AKI350" s="24"/>
      <c r="AKJ350" s="24"/>
      <c r="AKK350" s="24"/>
      <c r="AKL350" s="24"/>
      <c r="AKM350" s="24"/>
      <c r="AKN350" s="24"/>
      <c r="AKO350" s="24"/>
      <c r="AKP350" s="24"/>
      <c r="AKQ350" s="24"/>
      <c r="AKR350" s="24"/>
      <c r="AKS350" s="24"/>
      <c r="AKT350" s="24"/>
      <c r="AKU350" s="24"/>
      <c r="AKV350" s="24"/>
      <c r="AKW350" s="24"/>
      <c r="AKX350" s="24"/>
      <c r="AKY350" s="24"/>
      <c r="AKZ350" s="24"/>
      <c r="ALA350" s="24"/>
      <c r="ALB350" s="24"/>
      <c r="ALC350" s="24"/>
      <c r="ALD350" s="24"/>
      <c r="ALE350" s="24"/>
      <c r="ALF350" s="24"/>
      <c r="ALG350" s="24"/>
      <c r="ALH350" s="24"/>
      <c r="ALI350" s="24"/>
      <c r="ALJ350" s="24"/>
      <c r="ALK350" s="24"/>
      <c r="ALL350" s="24"/>
      <c r="ALM350" s="24"/>
      <c r="ALN350" s="24"/>
      <c r="ALO350" s="24"/>
      <c r="ALP350" s="24"/>
      <c r="ALQ350" s="24"/>
      <c r="ALR350" s="24"/>
      <c r="ALS350" s="24"/>
      <c r="ALT350" s="24"/>
      <c r="ALU350" s="24"/>
      <c r="ALV350" s="24"/>
      <c r="ALW350" s="24"/>
      <c r="ALX350" s="24"/>
      <c r="ALY350" s="24"/>
      <c r="ALZ350" s="24"/>
      <c r="AMA350" s="24"/>
      <c r="AMB350" s="24"/>
      <c r="AMC350" s="24"/>
      <c r="AMD350" s="24"/>
      <c r="AME350" s="24"/>
      <c r="AMF350" s="24"/>
      <c r="AMG350" s="24"/>
      <c r="AMH350" s="24"/>
      <c r="AMI350" s="24"/>
      <c r="AMJ350" s="24"/>
      <c r="AMK350" s="24"/>
      <c r="AML350" s="24"/>
      <c r="AMM350" s="24"/>
      <c r="AMN350" s="24"/>
      <c r="AMO350" s="24"/>
      <c r="AMP350" s="24"/>
      <c r="AMQ350" s="24"/>
      <c r="AMR350" s="24"/>
      <c r="AMS350" s="24"/>
      <c r="AMT350" s="24"/>
      <c r="AMU350" s="24"/>
      <c r="AMV350" s="24"/>
      <c r="AMW350" s="24"/>
      <c r="AMX350" s="24"/>
      <c r="AMY350" s="24"/>
      <c r="AMZ350" s="24"/>
      <c r="ANA350" s="24"/>
      <c r="ANB350" s="24"/>
      <c r="ANC350" s="24"/>
      <c r="AND350" s="24"/>
      <c r="ANE350" s="24"/>
      <c r="ANF350" s="24"/>
      <c r="ANG350" s="24"/>
      <c r="ANH350" s="24"/>
      <c r="ANI350" s="24"/>
      <c r="ANJ350" s="24"/>
      <c r="ANK350" s="24"/>
      <c r="ANL350" s="24"/>
      <c r="ANM350" s="24"/>
      <c r="ANN350" s="24"/>
      <c r="ANO350" s="24"/>
      <c r="ANP350" s="24"/>
      <c r="ANQ350" s="24"/>
      <c r="ANR350" s="24"/>
      <c r="ANS350" s="24"/>
      <c r="ANT350" s="24"/>
      <c r="ANU350" s="24"/>
      <c r="ANV350" s="24"/>
      <c r="ANW350" s="24"/>
      <c r="ANX350" s="24"/>
      <c r="ANY350" s="24"/>
      <c r="ANZ350" s="24"/>
      <c r="AOA350" s="24"/>
      <c r="AOB350" s="24"/>
      <c r="AOC350" s="24"/>
      <c r="AOD350" s="24"/>
      <c r="AOE350" s="24"/>
      <c r="AOF350" s="24"/>
      <c r="AOG350" s="24"/>
      <c r="AOH350" s="24"/>
      <c r="AOI350" s="24"/>
      <c r="AOJ350" s="24"/>
      <c r="AOK350" s="24"/>
      <c r="AOL350" s="24"/>
      <c r="AOM350" s="24"/>
      <c r="AON350" s="24"/>
      <c r="AOO350" s="24"/>
      <c r="AOP350" s="24"/>
      <c r="AOQ350" s="24"/>
      <c r="AOR350" s="24"/>
      <c r="AOS350" s="24"/>
      <c r="AOT350" s="24"/>
      <c r="AOU350" s="24"/>
      <c r="AOV350" s="24"/>
      <c r="AOW350" s="24"/>
      <c r="AOX350" s="24"/>
      <c r="AOY350" s="24"/>
      <c r="AOZ350" s="24"/>
      <c r="APA350" s="24"/>
      <c r="APB350" s="24"/>
      <c r="APC350" s="24"/>
      <c r="APD350" s="24"/>
      <c r="APE350" s="24"/>
      <c r="APF350" s="24"/>
      <c r="APG350" s="24"/>
      <c r="APH350" s="24"/>
      <c r="API350" s="24"/>
      <c r="APJ350" s="24"/>
      <c r="APK350" s="24"/>
      <c r="APL350" s="24"/>
      <c r="APM350" s="24"/>
      <c r="APN350" s="24"/>
      <c r="APO350" s="24"/>
      <c r="APP350" s="24"/>
      <c r="APQ350" s="24"/>
      <c r="APR350" s="24"/>
      <c r="APS350" s="24"/>
      <c r="APT350" s="24"/>
      <c r="APU350" s="24"/>
      <c r="APV350" s="24"/>
      <c r="APW350" s="24"/>
      <c r="APX350" s="24"/>
      <c r="APY350" s="24"/>
      <c r="APZ350" s="24"/>
      <c r="AQA350" s="24"/>
      <c r="AQB350" s="24"/>
      <c r="AQC350" s="24"/>
      <c r="AQD350" s="24"/>
      <c r="AQE350" s="24"/>
      <c r="AQF350" s="24"/>
      <c r="AQG350" s="24"/>
      <c r="AQH350" s="24"/>
      <c r="AQI350" s="24"/>
      <c r="AQJ350" s="24"/>
      <c r="AQK350" s="24"/>
      <c r="AQL350" s="24"/>
      <c r="AQM350" s="24"/>
      <c r="AQN350" s="24"/>
      <c r="AQO350" s="24"/>
      <c r="AQP350" s="24"/>
      <c r="AQQ350" s="24"/>
      <c r="AQR350" s="24"/>
      <c r="AQS350" s="24"/>
      <c r="AQT350" s="24"/>
      <c r="AQU350" s="24"/>
      <c r="AQV350" s="24"/>
      <c r="AQW350" s="24"/>
      <c r="AQX350" s="24"/>
      <c r="AQY350" s="24"/>
      <c r="AQZ350" s="24"/>
      <c r="ARA350" s="24"/>
      <c r="ARB350" s="24"/>
      <c r="ARC350" s="24"/>
      <c r="ARD350" s="24"/>
      <c r="ARE350" s="24"/>
      <c r="ARF350" s="24"/>
      <c r="ARG350" s="24"/>
      <c r="ARH350" s="24"/>
      <c r="ARI350" s="24"/>
      <c r="ARJ350" s="24"/>
      <c r="ARK350" s="24"/>
      <c r="ARL350" s="24"/>
      <c r="ARM350" s="24"/>
      <c r="ARN350" s="24"/>
      <c r="ARO350" s="24"/>
      <c r="ARP350" s="24"/>
      <c r="ARQ350" s="24"/>
      <c r="ARR350" s="24"/>
      <c r="ARS350" s="24"/>
      <c r="ART350" s="24"/>
      <c r="ARU350" s="24"/>
      <c r="ARV350" s="24"/>
      <c r="ARW350" s="24"/>
      <c r="ARX350" s="24"/>
      <c r="ARY350" s="24"/>
      <c r="ARZ350" s="24"/>
      <c r="ASA350" s="24"/>
      <c r="ASB350" s="24"/>
      <c r="ASC350" s="24"/>
      <c r="ASD350" s="24"/>
      <c r="ASE350" s="24"/>
      <c r="ASF350" s="24"/>
      <c r="ASG350" s="24"/>
      <c r="ASH350" s="24"/>
      <c r="ASI350" s="24"/>
      <c r="ASJ350" s="24"/>
      <c r="ASK350" s="24"/>
      <c r="ASL350" s="24"/>
      <c r="ASM350" s="24"/>
      <c r="ASN350" s="24"/>
      <c r="ASO350" s="24"/>
      <c r="ASP350" s="24"/>
      <c r="ASQ350" s="24"/>
      <c r="ASR350" s="24"/>
      <c r="ASS350" s="24"/>
      <c r="AST350" s="24"/>
      <c r="ASU350" s="24"/>
      <c r="ASV350" s="24"/>
      <c r="ASW350" s="24"/>
      <c r="ASX350" s="24"/>
      <c r="ASY350" s="24"/>
      <c r="ASZ350" s="24"/>
      <c r="ATA350" s="24"/>
      <c r="ATB350" s="24"/>
      <c r="ATC350" s="24"/>
      <c r="ATD350" s="24"/>
      <c r="ATE350" s="24"/>
      <c r="ATF350" s="24"/>
      <c r="ATG350" s="24"/>
      <c r="ATH350" s="24"/>
      <c r="ATI350" s="24"/>
      <c r="ATJ350" s="24"/>
      <c r="ATK350" s="24"/>
      <c r="ATL350" s="24"/>
      <c r="ATM350" s="24"/>
      <c r="ATN350" s="24"/>
      <c r="ATO350" s="24"/>
      <c r="ATP350" s="24"/>
      <c r="ATQ350" s="24"/>
      <c r="ATR350" s="24"/>
      <c r="ATS350" s="24"/>
      <c r="ATT350" s="24"/>
      <c r="ATU350" s="24"/>
      <c r="ATV350" s="24"/>
      <c r="ATW350" s="24"/>
      <c r="ATX350" s="24"/>
      <c r="ATY350" s="24"/>
      <c r="ATZ350" s="24"/>
      <c r="AUA350" s="24"/>
      <c r="AUB350" s="24"/>
      <c r="AUC350" s="24"/>
      <c r="AUD350" s="24"/>
      <c r="AUE350" s="24"/>
      <c r="AUF350" s="24"/>
      <c r="AUG350" s="24"/>
      <c r="AUH350" s="24"/>
      <c r="AUI350" s="24"/>
      <c r="AUJ350" s="24"/>
      <c r="AUK350" s="24"/>
      <c r="AUL350" s="24"/>
      <c r="AUM350" s="24"/>
      <c r="AUN350" s="24"/>
      <c r="AUO350" s="24"/>
      <c r="AUP350" s="24"/>
      <c r="AUQ350" s="24"/>
      <c r="AUR350" s="24"/>
      <c r="AUS350" s="24"/>
      <c r="AUT350" s="24"/>
      <c r="AUU350" s="24"/>
      <c r="AUV350" s="24"/>
      <c r="AUW350" s="24"/>
      <c r="AUX350" s="24"/>
      <c r="AUY350" s="24"/>
      <c r="AUZ350" s="24"/>
      <c r="AVA350" s="24"/>
      <c r="AVB350" s="24"/>
      <c r="AVC350" s="24"/>
      <c r="AVD350" s="24"/>
      <c r="AVE350" s="24"/>
      <c r="AVF350" s="24"/>
      <c r="AVG350" s="24"/>
      <c r="AVH350" s="24"/>
      <c r="AVI350" s="24"/>
      <c r="AVJ350" s="24"/>
      <c r="AVK350" s="24"/>
      <c r="AVL350" s="24"/>
      <c r="AVM350" s="24"/>
      <c r="AVN350" s="24"/>
      <c r="AVO350" s="24"/>
      <c r="AVP350" s="24"/>
      <c r="AVQ350" s="24"/>
      <c r="AVR350" s="24"/>
      <c r="AVS350" s="24"/>
      <c r="AVT350" s="24"/>
      <c r="AVU350" s="24"/>
      <c r="AVV350" s="24"/>
      <c r="AVW350" s="24"/>
      <c r="AVX350" s="24"/>
      <c r="AVY350" s="24"/>
      <c r="AVZ350" s="24"/>
      <c r="AWA350" s="24"/>
      <c r="AWB350" s="24"/>
      <c r="AWC350" s="24"/>
      <c r="AWD350" s="24"/>
      <c r="AWE350" s="24"/>
      <c r="AWF350" s="24"/>
      <c r="AWG350" s="24"/>
      <c r="AWH350" s="24"/>
      <c r="AWI350" s="24"/>
      <c r="AWJ350" s="24"/>
      <c r="AWK350" s="24"/>
      <c r="AWL350" s="24"/>
      <c r="AWM350" s="24"/>
      <c r="AWN350" s="24"/>
      <c r="AWO350" s="24"/>
      <c r="AWP350" s="24"/>
      <c r="AWQ350" s="24"/>
      <c r="AWR350" s="24"/>
      <c r="AWS350" s="24"/>
      <c r="AWT350" s="24"/>
      <c r="AWU350" s="24"/>
      <c r="AWV350" s="24"/>
      <c r="AWW350" s="24"/>
      <c r="AWX350" s="24"/>
      <c r="AWY350" s="24"/>
      <c r="AWZ350" s="24"/>
      <c r="AXA350" s="24"/>
      <c r="AXB350" s="24"/>
      <c r="AXC350" s="24"/>
      <c r="AXD350" s="24"/>
      <c r="AXE350" s="24"/>
      <c r="AXF350" s="24"/>
      <c r="AXG350" s="24"/>
      <c r="AXH350" s="24"/>
      <c r="AXI350" s="24"/>
      <c r="AXJ350" s="24"/>
      <c r="AXK350" s="24"/>
      <c r="AXL350" s="24"/>
      <c r="AXM350" s="24"/>
      <c r="AXN350" s="24"/>
      <c r="AXO350" s="24"/>
      <c r="AXP350" s="24"/>
      <c r="AXQ350" s="24"/>
      <c r="AXR350" s="24"/>
      <c r="AXS350" s="24"/>
      <c r="AXT350" s="24"/>
      <c r="AXU350" s="24"/>
      <c r="AXV350" s="24"/>
      <c r="AXW350" s="24"/>
      <c r="AXX350" s="24"/>
      <c r="AXY350" s="24"/>
      <c r="AXZ350" s="24"/>
      <c r="AYA350" s="24"/>
      <c r="AYB350" s="24"/>
      <c r="AYC350" s="24"/>
      <c r="AYD350" s="24"/>
      <c r="AYE350" s="24"/>
      <c r="AYF350" s="24"/>
      <c r="AYG350" s="24"/>
      <c r="AYH350" s="24"/>
      <c r="AYI350" s="24"/>
      <c r="AYJ350" s="24"/>
      <c r="AYK350" s="24"/>
      <c r="AYL350" s="24"/>
      <c r="AYM350" s="24"/>
      <c r="AYN350" s="24"/>
      <c r="AYO350" s="24"/>
      <c r="AYP350" s="24"/>
      <c r="AYQ350" s="24"/>
      <c r="AYR350" s="24"/>
      <c r="AYS350" s="24"/>
      <c r="AYT350" s="24"/>
      <c r="AYU350" s="24"/>
      <c r="AYV350" s="24"/>
      <c r="AYW350" s="24"/>
      <c r="AYX350" s="24"/>
      <c r="AYY350" s="24"/>
      <c r="AYZ350" s="24"/>
      <c r="AZA350" s="24"/>
      <c r="AZB350" s="24"/>
      <c r="AZC350" s="24"/>
      <c r="AZD350" s="24"/>
      <c r="AZE350" s="24"/>
      <c r="AZF350" s="24"/>
      <c r="AZG350" s="24"/>
      <c r="AZH350" s="24"/>
      <c r="AZI350" s="24"/>
      <c r="AZJ350" s="24"/>
      <c r="AZK350" s="24"/>
      <c r="AZL350" s="24"/>
      <c r="AZM350" s="24"/>
      <c r="AZN350" s="24"/>
      <c r="AZO350" s="24"/>
      <c r="AZP350" s="24"/>
      <c r="AZQ350" s="24"/>
      <c r="AZR350" s="24"/>
      <c r="AZS350" s="24"/>
      <c r="AZT350" s="24"/>
      <c r="AZU350" s="24"/>
      <c r="AZV350" s="24"/>
      <c r="AZW350" s="24"/>
      <c r="AZX350" s="24"/>
      <c r="AZY350" s="24"/>
      <c r="AZZ350" s="24"/>
      <c r="BAA350" s="24"/>
      <c r="BAB350" s="24"/>
      <c r="BAC350" s="24"/>
      <c r="BAD350" s="24"/>
      <c r="BAE350" s="24"/>
      <c r="BAF350" s="24"/>
      <c r="BAG350" s="24"/>
      <c r="BAH350" s="24"/>
      <c r="BAI350" s="24"/>
      <c r="BAJ350" s="24"/>
      <c r="BAK350" s="24"/>
      <c r="BAL350" s="24"/>
      <c r="BAM350" s="24"/>
      <c r="BAN350" s="24"/>
      <c r="BAO350" s="24"/>
      <c r="BAP350" s="24"/>
      <c r="BAQ350" s="24"/>
      <c r="BAR350" s="24"/>
      <c r="BAS350" s="24"/>
      <c r="BAT350" s="24"/>
      <c r="BAU350" s="24"/>
      <c r="BAV350" s="24"/>
      <c r="BAW350" s="24"/>
      <c r="BAX350" s="24"/>
      <c r="BAY350" s="24"/>
      <c r="BAZ350" s="24"/>
      <c r="BBA350" s="24"/>
      <c r="BBB350" s="24"/>
      <c r="BBC350" s="24"/>
      <c r="BBD350" s="24"/>
      <c r="BBE350" s="24"/>
      <c r="BBF350" s="24"/>
      <c r="BBG350" s="24"/>
      <c r="BBH350" s="24"/>
      <c r="BBI350" s="24"/>
      <c r="BBJ350" s="24"/>
      <c r="BBK350" s="24"/>
      <c r="BBL350" s="24"/>
      <c r="BBM350" s="24"/>
      <c r="BBN350" s="24"/>
      <c r="BBO350" s="24"/>
      <c r="BBP350" s="24"/>
      <c r="BBQ350" s="24"/>
      <c r="BBR350" s="24"/>
      <c r="BBS350" s="24"/>
      <c r="BBT350" s="24"/>
      <c r="BBU350" s="24"/>
      <c r="BBV350" s="24"/>
      <c r="BBW350" s="24"/>
      <c r="BBX350" s="24"/>
      <c r="BBY350" s="24"/>
      <c r="BBZ350" s="24"/>
      <c r="BCA350" s="24"/>
      <c r="BCB350" s="24"/>
      <c r="BCC350" s="24"/>
      <c r="BCD350" s="24"/>
      <c r="BCE350" s="24"/>
      <c r="BCF350" s="24"/>
      <c r="BCG350" s="24"/>
      <c r="BCH350" s="24"/>
      <c r="BCI350" s="24"/>
      <c r="BCJ350" s="24"/>
      <c r="BCK350" s="24"/>
      <c r="BCL350" s="24"/>
      <c r="BCM350" s="24"/>
      <c r="BCN350" s="24"/>
      <c r="BCO350" s="24"/>
      <c r="BCP350" s="24"/>
      <c r="BCQ350" s="24"/>
      <c r="BCR350" s="24"/>
      <c r="BCS350" s="24"/>
      <c r="BCT350" s="24"/>
      <c r="BCU350" s="24"/>
      <c r="BCV350" s="24"/>
      <c r="BCW350" s="24"/>
      <c r="BCX350" s="24"/>
      <c r="BCY350" s="24"/>
      <c r="BCZ350" s="24"/>
      <c r="BDA350" s="24"/>
      <c r="BDB350" s="24"/>
      <c r="BDC350" s="24"/>
      <c r="BDD350" s="24"/>
      <c r="BDE350" s="24"/>
      <c r="BDF350" s="24"/>
      <c r="BDG350" s="24"/>
      <c r="BDH350" s="24"/>
      <c r="BDI350" s="24"/>
      <c r="BDJ350" s="24"/>
      <c r="BDK350" s="24"/>
      <c r="BDL350" s="24"/>
      <c r="BDM350" s="24"/>
      <c r="BDN350" s="24"/>
      <c r="BDO350" s="24"/>
      <c r="BDP350" s="24"/>
      <c r="BDQ350" s="24"/>
      <c r="BDR350" s="24"/>
      <c r="BDS350" s="24"/>
      <c r="BDT350" s="24"/>
      <c r="BDU350" s="24"/>
      <c r="BDV350" s="24"/>
      <c r="BDW350" s="24"/>
      <c r="BDX350" s="24"/>
      <c r="BDY350" s="24"/>
      <c r="BDZ350" s="24"/>
      <c r="BEA350" s="24"/>
      <c r="BEB350" s="24"/>
      <c r="BEC350" s="24"/>
      <c r="BED350" s="24"/>
      <c r="BEE350" s="24"/>
      <c r="BEF350" s="24"/>
      <c r="BEG350" s="24"/>
      <c r="BEH350" s="24"/>
      <c r="BEI350" s="24"/>
      <c r="BEJ350" s="24"/>
      <c r="BEK350" s="24"/>
      <c r="BEL350" s="24"/>
      <c r="BEM350" s="24"/>
      <c r="BEN350" s="24"/>
      <c r="BEO350" s="24"/>
      <c r="BEP350" s="24"/>
      <c r="BEQ350" s="24"/>
      <c r="BER350" s="24"/>
      <c r="BES350" s="24"/>
      <c r="BET350" s="24"/>
      <c r="BEU350" s="24"/>
      <c r="BEV350" s="24"/>
      <c r="BEW350" s="24"/>
      <c r="BEX350" s="24"/>
      <c r="BEY350" s="24"/>
      <c r="BEZ350" s="24"/>
      <c r="BFA350" s="24"/>
      <c r="BFB350" s="24"/>
      <c r="BFC350" s="24"/>
      <c r="BFD350" s="24"/>
      <c r="BFE350" s="24"/>
      <c r="BFF350" s="24"/>
      <c r="BFG350" s="24"/>
      <c r="BFH350" s="24"/>
      <c r="BFI350" s="24"/>
      <c r="BFJ350" s="24"/>
      <c r="BFK350" s="24"/>
      <c r="BFL350" s="24"/>
      <c r="BFM350" s="24"/>
      <c r="BFN350" s="24"/>
      <c r="BFO350" s="24"/>
      <c r="BFP350" s="24"/>
      <c r="BFQ350" s="24"/>
      <c r="BFR350" s="24"/>
      <c r="BFS350" s="24"/>
      <c r="BFT350" s="24"/>
      <c r="BFU350" s="24"/>
      <c r="BFV350" s="24"/>
      <c r="BFW350" s="24"/>
      <c r="BFX350" s="24"/>
      <c r="BFY350" s="24"/>
      <c r="BFZ350" s="24"/>
      <c r="BGA350" s="24"/>
      <c r="BGB350" s="24"/>
      <c r="BGC350" s="24"/>
      <c r="BGD350" s="24"/>
      <c r="BGE350" s="24"/>
      <c r="BGF350" s="24"/>
      <c r="BGG350" s="24"/>
      <c r="BGH350" s="24"/>
      <c r="BGI350" s="24"/>
      <c r="BGJ350" s="24"/>
      <c r="BGK350" s="24"/>
      <c r="BGL350" s="24"/>
      <c r="BGM350" s="24"/>
      <c r="BGN350" s="24"/>
      <c r="BGO350" s="24"/>
      <c r="BGP350" s="24"/>
      <c r="BGQ350" s="24"/>
      <c r="BGR350" s="24"/>
      <c r="BGS350" s="24"/>
      <c r="BGT350" s="24"/>
      <c r="BGU350" s="24"/>
      <c r="BGV350" s="24"/>
      <c r="BGW350" s="24"/>
      <c r="BGX350" s="24"/>
      <c r="BGY350" s="24"/>
      <c r="BGZ350" s="24"/>
      <c r="BHA350" s="24"/>
      <c r="BHB350" s="24"/>
      <c r="BHC350" s="24"/>
      <c r="BHD350" s="24"/>
      <c r="BHE350" s="24"/>
      <c r="BHF350" s="24"/>
      <c r="BHG350" s="24"/>
      <c r="BHH350" s="24"/>
      <c r="BHI350" s="24"/>
      <c r="BHJ350" s="24"/>
      <c r="BHK350" s="24"/>
      <c r="BHL350" s="24"/>
      <c r="BHM350" s="24"/>
      <c r="BHN350" s="24"/>
      <c r="BHO350" s="24"/>
      <c r="BHP350" s="24"/>
      <c r="BHQ350" s="24"/>
      <c r="BHR350" s="24"/>
      <c r="BHS350" s="24"/>
      <c r="BHT350" s="24"/>
      <c r="BHU350" s="24"/>
      <c r="BHV350" s="24"/>
      <c r="BHW350" s="24"/>
      <c r="BHX350" s="24"/>
      <c r="BHY350" s="24"/>
      <c r="BHZ350" s="24"/>
      <c r="BIA350" s="24"/>
      <c r="BIB350" s="24"/>
      <c r="BIC350" s="24"/>
      <c r="BID350" s="24"/>
      <c r="BIE350" s="24"/>
      <c r="BIF350" s="24"/>
      <c r="BIG350" s="24"/>
      <c r="BIH350" s="24"/>
      <c r="BII350" s="24"/>
      <c r="BIJ350" s="24"/>
      <c r="BIK350" s="24"/>
      <c r="BIL350" s="24"/>
      <c r="BIM350" s="24"/>
      <c r="BIN350" s="24"/>
      <c r="BIO350" s="24"/>
      <c r="BIP350" s="24"/>
      <c r="BIQ350" s="24"/>
      <c r="BIR350" s="24"/>
      <c r="BIS350" s="24"/>
      <c r="BIT350" s="24"/>
      <c r="BIU350" s="24"/>
      <c r="BIV350" s="24"/>
      <c r="BIW350" s="24"/>
      <c r="BIX350" s="24"/>
      <c r="BIY350" s="24"/>
      <c r="BIZ350" s="24"/>
      <c r="BJA350" s="24"/>
      <c r="BJB350" s="24"/>
      <c r="BJC350" s="24"/>
      <c r="BJD350" s="24"/>
      <c r="BJE350" s="24"/>
      <c r="BJF350" s="24"/>
      <c r="BJG350" s="24"/>
      <c r="BJH350" s="24"/>
      <c r="BJI350" s="24"/>
      <c r="BJJ350" s="24"/>
      <c r="BJK350" s="24"/>
      <c r="BJL350" s="24"/>
      <c r="BJM350" s="24"/>
      <c r="BJN350" s="24"/>
      <c r="BJO350" s="24"/>
      <c r="BJP350" s="24"/>
      <c r="BJQ350" s="24"/>
      <c r="BJR350" s="24"/>
      <c r="BJS350" s="24"/>
      <c r="BJT350" s="24"/>
      <c r="BJU350" s="24"/>
      <c r="BJV350" s="24"/>
      <c r="BJW350" s="24"/>
      <c r="BJX350" s="24"/>
      <c r="BJY350" s="24"/>
      <c r="BJZ350" s="24"/>
      <c r="BKA350" s="24"/>
      <c r="BKB350" s="24"/>
      <c r="BKC350" s="24"/>
      <c r="BKD350" s="24"/>
      <c r="BKE350" s="24"/>
      <c r="BKF350" s="24"/>
      <c r="BKG350" s="24"/>
      <c r="BKH350" s="24"/>
      <c r="BKI350" s="24"/>
      <c r="BKJ350" s="24"/>
      <c r="BKK350" s="24"/>
      <c r="BKL350" s="24"/>
      <c r="BKM350" s="24"/>
      <c r="BKN350" s="24"/>
      <c r="BKO350" s="24"/>
      <c r="BKP350" s="24"/>
      <c r="BKQ350" s="24"/>
      <c r="BKR350" s="24"/>
      <c r="BKS350" s="24"/>
      <c r="BKT350" s="24"/>
      <c r="BKU350" s="24"/>
      <c r="BKV350" s="24"/>
      <c r="BKW350" s="24"/>
      <c r="BKX350" s="24"/>
      <c r="BKY350" s="24"/>
      <c r="BKZ350" s="24"/>
      <c r="BLA350" s="24"/>
      <c r="BLB350" s="24"/>
      <c r="BLC350" s="24"/>
      <c r="BLD350" s="24"/>
      <c r="BLE350" s="24"/>
      <c r="BLF350" s="24"/>
      <c r="BLG350" s="24"/>
      <c r="BLH350" s="24"/>
      <c r="BLI350" s="24"/>
      <c r="BLJ350" s="24"/>
      <c r="BLK350" s="24"/>
      <c r="BLL350" s="24"/>
      <c r="BLM350" s="24"/>
      <c r="BLN350" s="24"/>
      <c r="BLO350" s="24"/>
      <c r="BLP350" s="24"/>
      <c r="BLQ350" s="24"/>
      <c r="BLR350" s="24"/>
      <c r="BLS350" s="24"/>
      <c r="BLT350" s="24"/>
      <c r="BLU350" s="24"/>
      <c r="BLV350" s="24"/>
      <c r="BLW350" s="24"/>
      <c r="BLX350" s="24"/>
      <c r="BLY350" s="24"/>
      <c r="BLZ350" s="24"/>
      <c r="BMA350" s="24"/>
      <c r="BMB350" s="24"/>
      <c r="BMC350" s="24"/>
      <c r="BMD350" s="24"/>
      <c r="BME350" s="24"/>
      <c r="BMF350" s="24"/>
      <c r="BMG350" s="24"/>
      <c r="BMH350" s="24"/>
      <c r="BMI350" s="24"/>
      <c r="BMJ350" s="24"/>
      <c r="BMK350" s="24"/>
      <c r="BML350" s="24"/>
      <c r="BMM350" s="24"/>
      <c r="BMN350" s="24"/>
      <c r="BMO350" s="24"/>
      <c r="BMP350" s="24"/>
      <c r="BMQ350" s="24"/>
      <c r="BMR350" s="24"/>
      <c r="BMS350" s="24"/>
      <c r="BMT350" s="24"/>
      <c r="BMU350" s="24"/>
      <c r="BMV350" s="24"/>
      <c r="BMW350" s="24"/>
      <c r="BMX350" s="24"/>
      <c r="BMY350" s="24"/>
      <c r="BMZ350" s="24"/>
      <c r="BNA350" s="24"/>
      <c r="BNB350" s="24"/>
      <c r="BNC350" s="24"/>
      <c r="BND350" s="24"/>
      <c r="BNE350" s="24"/>
      <c r="BNF350" s="24"/>
      <c r="BNG350" s="24"/>
      <c r="BNH350" s="24"/>
      <c r="BNI350" s="24"/>
      <c r="BNJ350" s="24"/>
      <c r="BNK350" s="24"/>
      <c r="BNL350" s="24"/>
      <c r="BNM350" s="24"/>
      <c r="BNN350" s="24"/>
      <c r="BNO350" s="24"/>
      <c r="BNP350" s="24"/>
      <c r="BNQ350" s="24"/>
      <c r="BNR350" s="24"/>
      <c r="BNS350" s="24"/>
      <c r="BNT350" s="24"/>
      <c r="BNU350" s="24"/>
      <c r="BNV350" s="24"/>
      <c r="BNW350" s="24"/>
      <c r="BNX350" s="24"/>
      <c r="BNY350" s="24"/>
      <c r="BNZ350" s="24"/>
      <c r="BOA350" s="24"/>
      <c r="BOB350" s="24"/>
      <c r="BOC350" s="24"/>
      <c r="BOD350" s="24"/>
      <c r="BOE350" s="24"/>
      <c r="BOF350" s="24"/>
      <c r="BOG350" s="24"/>
      <c r="BOH350" s="24"/>
      <c r="BOI350" s="24"/>
      <c r="BOJ350" s="24"/>
      <c r="BOK350" s="24"/>
      <c r="BOL350" s="24"/>
      <c r="BOM350" s="24"/>
      <c r="BON350" s="24"/>
      <c r="BOO350" s="24"/>
      <c r="BOP350" s="24"/>
      <c r="BOQ350" s="24"/>
      <c r="BOR350" s="24"/>
      <c r="BOS350" s="24"/>
      <c r="BOT350" s="24"/>
      <c r="BOU350" s="24"/>
      <c r="BOV350" s="24"/>
      <c r="BOW350" s="24"/>
      <c r="BOX350" s="24"/>
      <c r="BOY350" s="24"/>
      <c r="BOZ350" s="24"/>
      <c r="BPA350" s="24"/>
      <c r="BPB350" s="24"/>
      <c r="BPC350" s="24"/>
      <c r="BPD350" s="24"/>
      <c r="BPE350" s="24"/>
      <c r="BPF350" s="24"/>
      <c r="BPG350" s="24"/>
      <c r="BPH350" s="24"/>
      <c r="BPI350" s="24"/>
      <c r="BPJ350" s="24"/>
      <c r="BPK350" s="24"/>
      <c r="BPL350" s="24"/>
      <c r="BPM350" s="24"/>
      <c r="BPN350" s="24"/>
      <c r="BPO350" s="24"/>
      <c r="BPP350" s="24"/>
      <c r="BPQ350" s="24"/>
      <c r="BPR350" s="24"/>
      <c r="BPS350" s="24"/>
      <c r="BPT350" s="24"/>
      <c r="BPU350" s="24"/>
      <c r="BPV350" s="24"/>
      <c r="BPW350" s="24"/>
      <c r="BPX350" s="24"/>
      <c r="BPY350" s="24"/>
      <c r="BPZ350" s="24"/>
      <c r="BQA350" s="24"/>
      <c r="BQB350" s="24"/>
      <c r="BQC350" s="24"/>
      <c r="BQD350" s="24"/>
      <c r="BQE350" s="24"/>
      <c r="BQF350" s="24"/>
      <c r="BQG350" s="24"/>
      <c r="BQH350" s="24"/>
      <c r="BQI350" s="24"/>
      <c r="BQJ350" s="24"/>
      <c r="BQK350" s="24"/>
      <c r="BQL350" s="24"/>
      <c r="BQM350" s="24"/>
      <c r="BQN350" s="24"/>
      <c r="BQO350" s="24"/>
      <c r="BQP350" s="24"/>
      <c r="BQQ350" s="24"/>
      <c r="BQR350" s="24"/>
      <c r="BQS350" s="24"/>
      <c r="BQT350" s="24"/>
      <c r="BQU350" s="24"/>
      <c r="BQV350" s="24"/>
      <c r="BQW350" s="24"/>
      <c r="BQX350" s="24"/>
      <c r="BQY350" s="24"/>
      <c r="BQZ350" s="24"/>
      <c r="BRA350" s="24"/>
      <c r="BRB350" s="24"/>
      <c r="BRC350" s="24"/>
      <c r="BRD350" s="24"/>
      <c r="BRE350" s="24"/>
      <c r="BRF350" s="24"/>
      <c r="BRG350" s="24"/>
      <c r="BRH350" s="24"/>
      <c r="BRI350" s="24"/>
      <c r="BRJ350" s="24"/>
      <c r="BRK350" s="24"/>
      <c r="BRL350" s="24"/>
      <c r="BRM350" s="24"/>
      <c r="BRN350" s="24"/>
      <c r="BRO350" s="24"/>
      <c r="BRP350" s="24"/>
      <c r="BRQ350" s="24"/>
      <c r="BRR350" s="24"/>
      <c r="BRS350" s="24"/>
      <c r="BRT350" s="24"/>
      <c r="BRU350" s="24"/>
      <c r="BRV350" s="24"/>
      <c r="BRW350" s="24"/>
      <c r="BRX350" s="24"/>
      <c r="BRY350" s="24"/>
      <c r="BRZ350" s="24"/>
      <c r="BSA350" s="24"/>
      <c r="BSB350" s="24"/>
      <c r="BSC350" s="24"/>
      <c r="BSD350" s="24"/>
      <c r="BSE350" s="24"/>
      <c r="BSF350" s="24"/>
      <c r="BSG350" s="24"/>
      <c r="BSH350" s="24"/>
      <c r="BSI350" s="24"/>
      <c r="BSJ350" s="24"/>
      <c r="BSK350" s="24"/>
      <c r="BSL350" s="24"/>
      <c r="BSM350" s="24"/>
      <c r="BSN350" s="24"/>
      <c r="BSO350" s="24"/>
      <c r="BSP350" s="24"/>
      <c r="BSQ350" s="24"/>
      <c r="BSR350" s="24"/>
      <c r="BSS350" s="24"/>
      <c r="BST350" s="24"/>
      <c r="BSU350" s="24"/>
      <c r="BSV350" s="24"/>
      <c r="BSW350" s="24"/>
      <c r="BSX350" s="24"/>
      <c r="BSY350" s="24"/>
      <c r="BSZ350" s="24"/>
      <c r="BTA350" s="24"/>
      <c r="BTB350" s="24"/>
      <c r="BTC350" s="24"/>
      <c r="BTD350" s="24"/>
      <c r="BTE350" s="24"/>
      <c r="BTF350" s="24"/>
      <c r="BTG350" s="24"/>
      <c r="BTH350" s="24"/>
      <c r="BTI350" s="24"/>
      <c r="BTJ350" s="24"/>
      <c r="BTK350" s="24"/>
      <c r="BTL350" s="24"/>
      <c r="BTM350" s="24"/>
      <c r="BTN350" s="24"/>
      <c r="BTO350" s="24"/>
      <c r="BTP350" s="24"/>
      <c r="BTQ350" s="24"/>
      <c r="BTR350" s="24"/>
      <c r="BTS350" s="24"/>
      <c r="BTT350" s="24"/>
      <c r="BTU350" s="24"/>
      <c r="BTV350" s="24"/>
      <c r="BTW350" s="24"/>
      <c r="BTX350" s="24"/>
      <c r="BTY350" s="24"/>
      <c r="BTZ350" s="24"/>
      <c r="BUA350" s="24"/>
      <c r="BUB350" s="24"/>
      <c r="BUC350" s="24"/>
      <c r="BUD350" s="24"/>
      <c r="BUE350" s="24"/>
      <c r="BUF350" s="24"/>
      <c r="BUG350" s="24"/>
      <c r="BUH350" s="24"/>
      <c r="BUI350" s="24"/>
      <c r="BUJ350" s="24"/>
      <c r="BUK350" s="24"/>
      <c r="BUL350" s="24"/>
      <c r="BUM350" s="24"/>
      <c r="BUN350" s="24"/>
      <c r="BUO350" s="24"/>
      <c r="BUP350" s="24"/>
      <c r="BUQ350" s="24"/>
      <c r="BUR350" s="24"/>
      <c r="BUS350" s="24"/>
      <c r="BUT350" s="24"/>
      <c r="BUU350" s="24"/>
      <c r="BUV350" s="24"/>
      <c r="BUW350" s="24"/>
      <c r="BUX350" s="24"/>
      <c r="BUY350" s="24"/>
      <c r="BUZ350" s="24"/>
      <c r="BVA350" s="24"/>
      <c r="BVB350" s="24"/>
      <c r="BVC350" s="24"/>
      <c r="BVD350" s="24"/>
      <c r="BVE350" s="24"/>
      <c r="BVF350" s="24"/>
      <c r="BVG350" s="24"/>
      <c r="BVH350" s="24"/>
      <c r="BVI350" s="24"/>
      <c r="BVJ350" s="24"/>
      <c r="BVK350" s="24"/>
      <c r="BVL350" s="24"/>
      <c r="BVM350" s="24"/>
      <c r="BVN350" s="24"/>
      <c r="BVO350" s="24"/>
      <c r="BVP350" s="24"/>
      <c r="BVQ350" s="24"/>
      <c r="BVR350" s="24"/>
      <c r="BVS350" s="24"/>
      <c r="BVT350" s="24"/>
      <c r="BVU350" s="24"/>
      <c r="BVV350" s="24"/>
      <c r="BVW350" s="24"/>
      <c r="BVX350" s="24"/>
      <c r="BVY350" s="24"/>
      <c r="BVZ350" s="24"/>
      <c r="BWA350" s="24"/>
      <c r="BWB350" s="24"/>
      <c r="BWC350" s="24"/>
      <c r="BWD350" s="24"/>
      <c r="BWE350" s="24"/>
      <c r="BWF350" s="24"/>
      <c r="BWG350" s="24"/>
      <c r="BWH350" s="24"/>
      <c r="BWI350" s="24"/>
      <c r="BWJ350" s="24"/>
      <c r="BWK350" s="24"/>
      <c r="BWL350" s="24"/>
      <c r="BWM350" s="24"/>
      <c r="BWN350" s="24"/>
      <c r="BWO350" s="24"/>
      <c r="BWP350" s="24"/>
      <c r="BWQ350" s="24"/>
      <c r="BWR350" s="24"/>
      <c r="BWS350" s="24"/>
      <c r="BWT350" s="24"/>
      <c r="BWU350" s="24"/>
      <c r="BWV350" s="24"/>
      <c r="BWW350" s="24"/>
      <c r="BWX350" s="24"/>
      <c r="BWY350" s="24"/>
      <c r="BWZ350" s="24"/>
      <c r="BXA350" s="24"/>
      <c r="BXB350" s="24"/>
      <c r="BXC350" s="24"/>
      <c r="BXD350" s="24"/>
      <c r="BXE350" s="24"/>
      <c r="BXF350" s="24"/>
      <c r="BXG350" s="24"/>
      <c r="BXH350" s="24"/>
      <c r="BXI350" s="24"/>
      <c r="BXJ350" s="24"/>
      <c r="BXK350" s="24"/>
      <c r="BXL350" s="24"/>
      <c r="BXM350" s="24"/>
      <c r="BXN350" s="24"/>
      <c r="BXO350" s="24"/>
      <c r="BXP350" s="24"/>
      <c r="BXQ350" s="24"/>
      <c r="BXR350" s="24"/>
      <c r="BXS350" s="24"/>
      <c r="BXT350" s="24"/>
      <c r="BXU350" s="24"/>
      <c r="BXV350" s="24"/>
      <c r="BXW350" s="24"/>
      <c r="BXX350" s="24"/>
      <c r="BXY350" s="24"/>
      <c r="BXZ350" s="24"/>
      <c r="BYA350" s="24"/>
      <c r="BYB350" s="24"/>
      <c r="BYC350" s="24"/>
      <c r="BYD350" s="24"/>
      <c r="BYE350" s="24"/>
      <c r="BYF350" s="24"/>
      <c r="BYG350" s="24"/>
      <c r="BYH350" s="24"/>
      <c r="BYI350" s="24"/>
      <c r="BYJ350" s="24"/>
      <c r="BYK350" s="24"/>
      <c r="BYL350" s="24"/>
      <c r="BYM350" s="24"/>
      <c r="BYN350" s="24"/>
      <c r="BYO350" s="24"/>
      <c r="BYP350" s="24"/>
      <c r="BYQ350" s="24"/>
      <c r="BYR350" s="24"/>
      <c r="BYS350" s="24"/>
      <c r="BYT350" s="24"/>
      <c r="BYU350" s="24"/>
      <c r="BYV350" s="24"/>
      <c r="BYW350" s="24"/>
      <c r="BYX350" s="24"/>
      <c r="BYY350" s="24"/>
      <c r="BYZ350" s="24"/>
      <c r="BZA350" s="24"/>
      <c r="BZB350" s="24"/>
      <c r="BZC350" s="24"/>
      <c r="BZD350" s="24"/>
      <c r="BZE350" s="24"/>
      <c r="BZF350" s="24"/>
      <c r="BZG350" s="24"/>
      <c r="BZH350" s="24"/>
      <c r="BZI350" s="24"/>
      <c r="BZJ350" s="24"/>
      <c r="BZK350" s="24"/>
      <c r="BZL350" s="24"/>
      <c r="BZM350" s="24"/>
      <c r="BZN350" s="24"/>
      <c r="BZO350" s="24"/>
      <c r="BZP350" s="24"/>
      <c r="BZQ350" s="24"/>
      <c r="BZR350" s="24"/>
      <c r="BZS350" s="24"/>
      <c r="BZT350" s="24"/>
      <c r="BZU350" s="24"/>
      <c r="BZV350" s="24"/>
      <c r="BZW350" s="24"/>
      <c r="BZX350" s="24"/>
      <c r="BZY350" s="24"/>
      <c r="BZZ350" s="24"/>
      <c r="CAA350" s="24"/>
      <c r="CAB350" s="24"/>
      <c r="CAC350" s="24"/>
      <c r="CAD350" s="24"/>
      <c r="CAE350" s="24"/>
      <c r="CAF350" s="24"/>
      <c r="CAG350" s="24"/>
      <c r="CAH350" s="24"/>
      <c r="CAI350" s="24"/>
      <c r="CAJ350" s="24"/>
      <c r="CAK350" s="24"/>
      <c r="CAL350" s="24"/>
      <c r="CAM350" s="24"/>
      <c r="CAN350" s="24"/>
      <c r="CAO350" s="24"/>
      <c r="CAP350" s="24"/>
      <c r="CAQ350" s="24"/>
      <c r="CAR350" s="24"/>
      <c r="CAS350" s="24"/>
      <c r="CAT350" s="24"/>
      <c r="CAU350" s="24"/>
      <c r="CAV350" s="24"/>
      <c r="CAW350" s="24"/>
      <c r="CAX350" s="24"/>
      <c r="CAY350" s="24"/>
      <c r="CAZ350" s="24"/>
      <c r="CBA350" s="24"/>
      <c r="CBB350" s="24"/>
      <c r="CBC350" s="24"/>
      <c r="CBD350" s="24"/>
      <c r="CBE350" s="24"/>
      <c r="CBF350" s="24"/>
      <c r="CBG350" s="24"/>
      <c r="CBH350" s="24"/>
      <c r="CBI350" s="24"/>
      <c r="CBJ350" s="24"/>
      <c r="CBK350" s="24"/>
      <c r="CBL350" s="24"/>
      <c r="CBM350" s="24"/>
      <c r="CBN350" s="24"/>
      <c r="CBO350" s="24"/>
      <c r="CBP350" s="24"/>
      <c r="CBQ350" s="24"/>
      <c r="CBR350" s="24"/>
      <c r="CBS350" s="24"/>
      <c r="CBT350" s="24"/>
      <c r="CBU350" s="24"/>
      <c r="CBV350" s="24"/>
      <c r="CBW350" s="24"/>
      <c r="CBX350" s="24"/>
      <c r="CBY350" s="24"/>
      <c r="CBZ350" s="24"/>
      <c r="CCA350" s="24"/>
      <c r="CCB350" s="24"/>
      <c r="CCC350" s="24"/>
      <c r="CCD350" s="24"/>
      <c r="CCE350" s="24"/>
      <c r="CCF350" s="24"/>
      <c r="CCG350" s="24"/>
      <c r="CCH350" s="24"/>
      <c r="CCI350" s="24"/>
      <c r="CCJ350" s="24"/>
      <c r="CCK350" s="24"/>
      <c r="CCL350" s="24"/>
      <c r="CCM350" s="24"/>
      <c r="CCN350" s="24"/>
      <c r="CCO350" s="24"/>
      <c r="CCP350" s="24"/>
      <c r="CCQ350" s="24"/>
      <c r="CCR350" s="24"/>
      <c r="CCS350" s="24"/>
      <c r="CCT350" s="24"/>
      <c r="CCU350" s="24"/>
      <c r="CCV350" s="24"/>
      <c r="CCW350" s="24"/>
      <c r="CCX350" s="24"/>
      <c r="CCY350" s="24"/>
      <c r="CCZ350" s="24"/>
      <c r="CDA350" s="24"/>
      <c r="CDB350" s="24"/>
      <c r="CDC350" s="24"/>
      <c r="CDD350" s="24"/>
      <c r="CDE350" s="24"/>
      <c r="CDF350" s="24"/>
      <c r="CDG350" s="24"/>
      <c r="CDH350" s="24"/>
      <c r="CDI350" s="24"/>
      <c r="CDJ350" s="24"/>
      <c r="CDK350" s="24"/>
      <c r="CDL350" s="24"/>
      <c r="CDM350" s="24"/>
      <c r="CDN350" s="24"/>
      <c r="CDO350" s="24"/>
      <c r="CDP350" s="24"/>
      <c r="CDQ350" s="24"/>
      <c r="CDR350" s="24"/>
      <c r="CDS350" s="24"/>
      <c r="CDT350" s="24"/>
      <c r="CDU350" s="24"/>
      <c r="CDV350" s="24"/>
      <c r="CDW350" s="24"/>
      <c r="CDX350" s="24"/>
      <c r="CDY350" s="24"/>
      <c r="CDZ350" s="24"/>
      <c r="CEA350" s="24"/>
      <c r="CEB350" s="24"/>
      <c r="CEC350" s="24"/>
      <c r="CED350" s="24"/>
      <c r="CEE350" s="24"/>
      <c r="CEF350" s="24"/>
      <c r="CEG350" s="24"/>
      <c r="CEH350" s="24"/>
      <c r="CEI350" s="24"/>
      <c r="CEJ350" s="24"/>
      <c r="CEK350" s="24"/>
      <c r="CEL350" s="24"/>
      <c r="CEM350" s="24"/>
      <c r="CEN350" s="24"/>
      <c r="CEO350" s="24"/>
      <c r="CEP350" s="24"/>
      <c r="CEQ350" s="24"/>
      <c r="CER350" s="24"/>
      <c r="CES350" s="24"/>
      <c r="CET350" s="24"/>
      <c r="CEU350" s="24"/>
      <c r="CEV350" s="24"/>
      <c r="CEW350" s="24"/>
      <c r="CEX350" s="24"/>
      <c r="CEY350" s="24"/>
      <c r="CEZ350" s="24"/>
      <c r="CFA350" s="24"/>
      <c r="CFB350" s="24"/>
      <c r="CFC350" s="24"/>
      <c r="CFD350" s="24"/>
      <c r="CFE350" s="24"/>
      <c r="CFF350" s="24"/>
      <c r="CFG350" s="24"/>
      <c r="CFH350" s="24"/>
      <c r="CFI350" s="24"/>
      <c r="CFJ350" s="24"/>
      <c r="CFK350" s="24"/>
      <c r="CFL350" s="24"/>
      <c r="CFM350" s="24"/>
      <c r="CFN350" s="24"/>
      <c r="CFO350" s="24"/>
      <c r="CFP350" s="24"/>
      <c r="CFQ350" s="24"/>
      <c r="CFR350" s="24"/>
      <c r="CFS350" s="24"/>
      <c r="CFT350" s="24"/>
      <c r="CFU350" s="24"/>
      <c r="CFV350" s="24"/>
      <c r="CFW350" s="24"/>
      <c r="CFX350" s="24"/>
      <c r="CFY350" s="24"/>
      <c r="CFZ350" s="24"/>
      <c r="CGA350" s="24"/>
      <c r="CGB350" s="24"/>
      <c r="CGC350" s="24"/>
      <c r="CGD350" s="24"/>
      <c r="CGE350" s="24"/>
      <c r="CGF350" s="24"/>
      <c r="CGG350" s="24"/>
      <c r="CGH350" s="24"/>
      <c r="CGI350" s="24"/>
      <c r="CGJ350" s="24"/>
      <c r="CGK350" s="24"/>
      <c r="CGL350" s="24"/>
      <c r="CGM350" s="24"/>
      <c r="CGN350" s="24"/>
      <c r="CGO350" s="24"/>
      <c r="CGP350" s="24"/>
      <c r="CGQ350" s="24"/>
      <c r="CGR350" s="24"/>
      <c r="CGS350" s="24"/>
      <c r="CGT350" s="24"/>
      <c r="CGU350" s="24"/>
      <c r="CGV350" s="24"/>
      <c r="CGW350" s="24"/>
      <c r="CGX350" s="24"/>
      <c r="CGY350" s="24"/>
      <c r="CGZ350" s="24"/>
      <c r="CHA350" s="24"/>
      <c r="CHB350" s="24"/>
      <c r="CHC350" s="24"/>
      <c r="CHD350" s="24"/>
      <c r="CHE350" s="24"/>
      <c r="CHF350" s="24"/>
      <c r="CHG350" s="24"/>
      <c r="CHH350" s="24"/>
      <c r="CHI350" s="24"/>
      <c r="CHJ350" s="24"/>
      <c r="CHK350" s="24"/>
      <c r="CHL350" s="24"/>
      <c r="CHM350" s="24"/>
      <c r="CHN350" s="24"/>
      <c r="CHO350" s="24"/>
      <c r="CHP350" s="24"/>
      <c r="CHQ350" s="24"/>
      <c r="CHR350" s="24"/>
      <c r="CHS350" s="24"/>
      <c r="CHT350" s="24"/>
      <c r="CHU350" s="24"/>
      <c r="CHV350" s="24"/>
      <c r="CHW350" s="24"/>
      <c r="CHX350" s="24"/>
      <c r="CHY350" s="24"/>
      <c r="CHZ350" s="24"/>
      <c r="CIA350" s="24"/>
      <c r="CIB350" s="24"/>
      <c r="CIC350" s="24"/>
      <c r="CID350" s="24"/>
      <c r="CIE350" s="24"/>
      <c r="CIF350" s="24"/>
      <c r="CIG350" s="24"/>
      <c r="CIH350" s="24"/>
      <c r="CII350" s="24"/>
      <c r="CIJ350" s="24"/>
      <c r="CIK350" s="24"/>
      <c r="CIL350" s="24"/>
      <c r="CIM350" s="24"/>
      <c r="CIN350" s="24"/>
      <c r="CIO350" s="24"/>
      <c r="CIP350" s="24"/>
      <c r="CIQ350" s="24"/>
      <c r="CIR350" s="24"/>
      <c r="CIS350" s="24"/>
      <c r="CIT350" s="24"/>
      <c r="CIU350" s="24"/>
      <c r="CIV350" s="24"/>
      <c r="CIW350" s="24"/>
      <c r="CIX350" s="24"/>
      <c r="CIY350" s="24"/>
      <c r="CIZ350" s="24"/>
      <c r="CJA350" s="24"/>
      <c r="CJB350" s="24"/>
      <c r="CJC350" s="24"/>
      <c r="CJD350" s="24"/>
      <c r="CJE350" s="24"/>
      <c r="CJF350" s="24"/>
      <c r="CJG350" s="24"/>
      <c r="CJH350" s="24"/>
      <c r="CJI350" s="24"/>
      <c r="CJJ350" s="24"/>
      <c r="CJK350" s="24"/>
      <c r="CJL350" s="24"/>
      <c r="CJM350" s="24"/>
      <c r="CJN350" s="24"/>
      <c r="CJO350" s="24"/>
      <c r="CJP350" s="24"/>
      <c r="CJQ350" s="24"/>
      <c r="CJR350" s="24"/>
      <c r="CJS350" s="24"/>
      <c r="CJT350" s="24"/>
      <c r="CJU350" s="24"/>
      <c r="CJV350" s="24"/>
      <c r="CJW350" s="24"/>
      <c r="CJX350" s="24"/>
      <c r="CJY350" s="24"/>
      <c r="CJZ350" s="24"/>
      <c r="CKA350" s="24"/>
      <c r="CKB350" s="24"/>
      <c r="CKC350" s="24"/>
      <c r="CKD350" s="24"/>
      <c r="CKE350" s="24"/>
      <c r="CKF350" s="24"/>
      <c r="CKG350" s="24"/>
      <c r="CKH350" s="24"/>
      <c r="CKI350" s="24"/>
      <c r="CKJ350" s="24"/>
      <c r="CKK350" s="24"/>
      <c r="CKL350" s="24"/>
      <c r="CKM350" s="24"/>
      <c r="CKN350" s="24"/>
      <c r="CKO350" s="24"/>
      <c r="CKP350" s="24"/>
      <c r="CKQ350" s="24"/>
      <c r="CKR350" s="24"/>
      <c r="CKS350" s="24"/>
      <c r="CKT350" s="24"/>
      <c r="CKU350" s="24"/>
      <c r="CKV350" s="24"/>
      <c r="CKW350" s="24"/>
      <c r="CKX350" s="24"/>
      <c r="CKY350" s="24"/>
      <c r="CKZ350" s="24"/>
      <c r="CLA350" s="24"/>
      <c r="CLB350" s="24"/>
      <c r="CLC350" s="24"/>
      <c r="CLD350" s="24"/>
      <c r="CLE350" s="24"/>
      <c r="CLF350" s="24"/>
      <c r="CLG350" s="24"/>
      <c r="CLH350" s="24"/>
      <c r="CLI350" s="24"/>
      <c r="CLJ350" s="24"/>
      <c r="CLK350" s="24"/>
      <c r="CLL350" s="24"/>
      <c r="CLM350" s="24"/>
      <c r="CLN350" s="24"/>
      <c r="CLO350" s="24"/>
      <c r="CLP350" s="24"/>
      <c r="CLQ350" s="24"/>
      <c r="CLR350" s="24"/>
      <c r="CLS350" s="24"/>
      <c r="CLT350" s="24"/>
      <c r="CLU350" s="24"/>
      <c r="CLV350" s="24"/>
      <c r="CLW350" s="24"/>
      <c r="CLX350" s="24"/>
      <c r="CLY350" s="24"/>
      <c r="CLZ350" s="24"/>
      <c r="CMA350" s="24"/>
      <c r="CMB350" s="24"/>
      <c r="CMC350" s="24"/>
      <c r="CMD350" s="24"/>
      <c r="CME350" s="24"/>
      <c r="CMF350" s="24"/>
      <c r="CMG350" s="24"/>
      <c r="CMH350" s="24"/>
      <c r="CMI350" s="24"/>
      <c r="CMJ350" s="24"/>
      <c r="CMK350" s="24"/>
      <c r="CML350" s="24"/>
      <c r="CMM350" s="24"/>
      <c r="CMN350" s="24"/>
      <c r="CMO350" s="24"/>
      <c r="CMP350" s="24"/>
      <c r="CMQ350" s="24"/>
      <c r="CMR350" s="24"/>
      <c r="CMS350" s="24"/>
      <c r="CMT350" s="24"/>
      <c r="CMU350" s="24"/>
      <c r="CMV350" s="24"/>
      <c r="CMW350" s="24"/>
      <c r="CMX350" s="24"/>
      <c r="CMY350" s="24"/>
      <c r="CMZ350" s="24"/>
      <c r="CNA350" s="24"/>
      <c r="CNB350" s="24"/>
      <c r="CNC350" s="24"/>
      <c r="CND350" s="24"/>
      <c r="CNE350" s="24"/>
      <c r="CNF350" s="24"/>
      <c r="CNG350" s="24"/>
      <c r="CNH350" s="24"/>
      <c r="CNI350" s="24"/>
      <c r="CNJ350" s="24"/>
      <c r="CNK350" s="24"/>
      <c r="CNL350" s="24"/>
      <c r="CNM350" s="24"/>
      <c r="CNN350" s="24"/>
      <c r="CNO350" s="24"/>
      <c r="CNP350" s="24"/>
      <c r="CNQ350" s="24"/>
      <c r="CNR350" s="24"/>
      <c r="CNS350" s="24"/>
      <c r="CNT350" s="24"/>
      <c r="CNU350" s="24"/>
      <c r="CNV350" s="24"/>
      <c r="CNW350" s="24"/>
      <c r="CNX350" s="24"/>
      <c r="CNY350" s="24"/>
      <c r="CNZ350" s="24"/>
      <c r="COA350" s="24"/>
      <c r="COB350" s="24"/>
      <c r="COC350" s="24"/>
      <c r="COD350" s="24"/>
      <c r="COE350" s="24"/>
      <c r="COF350" s="24"/>
      <c r="COG350" s="24"/>
      <c r="COH350" s="24"/>
      <c r="COI350" s="24"/>
      <c r="COJ350" s="24"/>
      <c r="COK350" s="24"/>
      <c r="COL350" s="24"/>
      <c r="COM350" s="24"/>
      <c r="CON350" s="24"/>
      <c r="COO350" s="24"/>
      <c r="COP350" s="24"/>
      <c r="COQ350" s="24"/>
      <c r="COR350" s="24"/>
      <c r="COS350" s="24"/>
      <c r="COT350" s="24"/>
      <c r="COU350" s="24"/>
      <c r="COV350" s="24"/>
      <c r="COW350" s="24"/>
      <c r="COX350" s="24"/>
      <c r="COY350" s="24"/>
      <c r="COZ350" s="24"/>
      <c r="CPA350" s="24"/>
      <c r="CPB350" s="24"/>
      <c r="CPC350" s="24"/>
      <c r="CPD350" s="24"/>
      <c r="CPE350" s="24"/>
      <c r="CPF350" s="24"/>
      <c r="CPG350" s="24"/>
      <c r="CPH350" s="24"/>
      <c r="CPI350" s="24"/>
      <c r="CPJ350" s="24"/>
      <c r="CPK350" s="24"/>
      <c r="CPL350" s="24"/>
      <c r="CPM350" s="24"/>
      <c r="CPN350" s="24"/>
      <c r="CPO350" s="24"/>
      <c r="CPP350" s="24"/>
      <c r="CPQ350" s="24"/>
      <c r="CPR350" s="24"/>
      <c r="CPS350" s="24"/>
      <c r="CPT350" s="24"/>
      <c r="CPU350" s="24"/>
      <c r="CPV350" s="24"/>
      <c r="CPW350" s="24"/>
      <c r="CPX350" s="24"/>
      <c r="CPY350" s="24"/>
      <c r="CPZ350" s="24"/>
      <c r="CQA350" s="24"/>
      <c r="CQB350" s="24"/>
      <c r="CQC350" s="24"/>
      <c r="CQD350" s="24"/>
      <c r="CQE350" s="24"/>
      <c r="CQF350" s="24"/>
      <c r="CQG350" s="24"/>
      <c r="CQH350" s="24"/>
      <c r="CQI350" s="24"/>
      <c r="CQJ350" s="24"/>
      <c r="CQK350" s="24"/>
      <c r="CQL350" s="24"/>
      <c r="CQM350" s="24"/>
      <c r="CQN350" s="24"/>
      <c r="CQO350" s="24"/>
      <c r="CQP350" s="24"/>
      <c r="CQQ350" s="24"/>
      <c r="CQR350" s="24"/>
      <c r="CQS350" s="24"/>
      <c r="CQT350" s="24"/>
      <c r="CQU350" s="24"/>
      <c r="CQV350" s="24"/>
      <c r="CQW350" s="24"/>
      <c r="CQX350" s="24"/>
      <c r="CQY350" s="24"/>
      <c r="CQZ350" s="24"/>
      <c r="CRA350" s="24"/>
      <c r="CRB350" s="24"/>
      <c r="CRC350" s="24"/>
      <c r="CRD350" s="24"/>
      <c r="CRE350" s="24"/>
      <c r="CRF350" s="24"/>
      <c r="CRG350" s="24"/>
      <c r="CRH350" s="24"/>
      <c r="CRI350" s="24"/>
      <c r="CRJ350" s="24"/>
      <c r="CRK350" s="24"/>
      <c r="CRL350" s="24"/>
      <c r="CRM350" s="24"/>
      <c r="CRN350" s="24"/>
      <c r="CRO350" s="24"/>
      <c r="CRP350" s="24"/>
      <c r="CRQ350" s="24"/>
      <c r="CRR350" s="24"/>
      <c r="CRS350" s="24"/>
      <c r="CRT350" s="24"/>
      <c r="CRU350" s="24"/>
      <c r="CRV350" s="24"/>
      <c r="CRW350" s="24"/>
      <c r="CRX350" s="24"/>
      <c r="CRY350" s="24"/>
      <c r="CRZ350" s="24"/>
      <c r="CSA350" s="24"/>
      <c r="CSB350" s="24"/>
      <c r="CSC350" s="24"/>
      <c r="CSD350" s="24"/>
      <c r="CSE350" s="24"/>
      <c r="CSF350" s="24"/>
      <c r="CSG350" s="24"/>
      <c r="CSH350" s="24"/>
      <c r="CSI350" s="24"/>
      <c r="CSJ350" s="24"/>
      <c r="CSK350" s="24"/>
      <c r="CSL350" s="24"/>
      <c r="CSM350" s="24"/>
      <c r="CSN350" s="24"/>
      <c r="CSO350" s="24"/>
      <c r="CSP350" s="24"/>
      <c r="CSQ350" s="24"/>
      <c r="CSR350" s="24"/>
      <c r="CSS350" s="24"/>
      <c r="CST350" s="24"/>
      <c r="CSU350" s="24"/>
      <c r="CSV350" s="24"/>
      <c r="CSW350" s="24"/>
      <c r="CSX350" s="24"/>
      <c r="CSY350" s="24"/>
      <c r="CSZ350" s="24"/>
      <c r="CTA350" s="24"/>
      <c r="CTB350" s="24"/>
      <c r="CTC350" s="24"/>
      <c r="CTD350" s="24"/>
      <c r="CTE350" s="24"/>
      <c r="CTF350" s="24"/>
      <c r="CTG350" s="24"/>
      <c r="CTH350" s="24"/>
      <c r="CTI350" s="24"/>
      <c r="CTJ350" s="24"/>
      <c r="CTK350" s="24"/>
      <c r="CTL350" s="24"/>
      <c r="CTM350" s="24"/>
      <c r="CTN350" s="24"/>
      <c r="CTO350" s="24"/>
      <c r="CTP350" s="24"/>
      <c r="CTQ350" s="24"/>
      <c r="CTR350" s="24"/>
      <c r="CTS350" s="24"/>
      <c r="CTT350" s="24"/>
      <c r="CTU350" s="24"/>
      <c r="CTV350" s="24"/>
      <c r="CTW350" s="24"/>
      <c r="CTX350" s="24"/>
      <c r="CTY350" s="24"/>
      <c r="CTZ350" s="24"/>
      <c r="CUA350" s="24"/>
      <c r="CUB350" s="24"/>
      <c r="CUC350" s="24"/>
      <c r="CUD350" s="24"/>
      <c r="CUE350" s="24"/>
      <c r="CUF350" s="24"/>
      <c r="CUG350" s="24"/>
      <c r="CUH350" s="24"/>
      <c r="CUI350" s="24"/>
      <c r="CUJ350" s="24"/>
      <c r="CUK350" s="24"/>
      <c r="CUL350" s="24"/>
      <c r="CUM350" s="24"/>
      <c r="CUN350" s="24"/>
      <c r="CUO350" s="24"/>
      <c r="CUP350" s="24"/>
      <c r="CUQ350" s="24"/>
      <c r="CUR350" s="24"/>
      <c r="CUS350" s="24"/>
      <c r="CUT350" s="24"/>
      <c r="CUU350" s="24"/>
      <c r="CUV350" s="24"/>
      <c r="CUW350" s="24"/>
      <c r="CUX350" s="24"/>
      <c r="CUY350" s="24"/>
      <c r="CUZ350" s="24"/>
      <c r="CVA350" s="24"/>
      <c r="CVB350" s="24"/>
      <c r="CVC350" s="24"/>
      <c r="CVD350" s="24"/>
      <c r="CVE350" s="24"/>
      <c r="CVF350" s="24"/>
      <c r="CVG350" s="24"/>
      <c r="CVH350" s="24"/>
      <c r="CVI350" s="24"/>
      <c r="CVJ350" s="24"/>
      <c r="CVK350" s="24"/>
      <c r="CVL350" s="24"/>
      <c r="CVM350" s="24"/>
      <c r="CVN350" s="24"/>
      <c r="CVO350" s="24"/>
      <c r="CVP350" s="24"/>
      <c r="CVQ350" s="24"/>
      <c r="CVR350" s="24"/>
      <c r="CVS350" s="24"/>
      <c r="CVT350" s="24"/>
      <c r="CVU350" s="24"/>
      <c r="CVV350" s="24"/>
      <c r="CVW350" s="24"/>
      <c r="CVX350" s="24"/>
      <c r="CVY350" s="24"/>
      <c r="CVZ350" s="24"/>
      <c r="CWA350" s="24"/>
      <c r="CWB350" s="24"/>
      <c r="CWC350" s="24"/>
      <c r="CWD350" s="24"/>
      <c r="CWE350" s="24"/>
      <c r="CWF350" s="24"/>
      <c r="CWG350" s="24"/>
      <c r="CWH350" s="24"/>
      <c r="CWI350" s="24"/>
      <c r="CWJ350" s="24"/>
      <c r="CWK350" s="24"/>
      <c r="CWL350" s="24"/>
      <c r="CWM350" s="24"/>
      <c r="CWN350" s="24"/>
      <c r="CWO350" s="24"/>
      <c r="CWP350" s="24"/>
      <c r="CWQ350" s="24"/>
      <c r="CWR350" s="24"/>
      <c r="CWS350" s="24"/>
      <c r="CWT350" s="24"/>
      <c r="CWU350" s="24"/>
      <c r="CWV350" s="24"/>
      <c r="CWW350" s="24"/>
      <c r="CWX350" s="24"/>
      <c r="CWY350" s="24"/>
      <c r="CWZ350" s="24"/>
      <c r="CXA350" s="24"/>
      <c r="CXB350" s="24"/>
      <c r="CXC350" s="24"/>
      <c r="CXD350" s="24"/>
      <c r="CXE350" s="24"/>
      <c r="CXF350" s="24"/>
      <c r="CXG350" s="24"/>
      <c r="CXH350" s="24"/>
      <c r="CXI350" s="24"/>
      <c r="CXJ350" s="24"/>
      <c r="CXK350" s="24"/>
      <c r="CXL350" s="24"/>
      <c r="CXM350" s="24"/>
      <c r="CXN350" s="24"/>
      <c r="CXO350" s="24"/>
      <c r="CXP350" s="24"/>
      <c r="CXQ350" s="24"/>
      <c r="CXR350" s="24"/>
      <c r="CXS350" s="24"/>
      <c r="CXT350" s="24"/>
      <c r="CXU350" s="24"/>
      <c r="CXV350" s="24"/>
      <c r="CXW350" s="24"/>
      <c r="CXX350" s="24"/>
      <c r="CXY350" s="24"/>
      <c r="CXZ350" s="24"/>
      <c r="CYA350" s="24"/>
      <c r="CYB350" s="24"/>
      <c r="CYC350" s="24"/>
      <c r="CYD350" s="24"/>
      <c r="CYE350" s="24"/>
      <c r="CYF350" s="24"/>
      <c r="CYG350" s="24"/>
      <c r="CYH350" s="24"/>
      <c r="CYI350" s="24"/>
      <c r="CYJ350" s="24"/>
      <c r="CYK350" s="24"/>
      <c r="CYL350" s="24"/>
      <c r="CYM350" s="24"/>
      <c r="CYN350" s="24"/>
      <c r="CYO350" s="24"/>
      <c r="CYP350" s="24"/>
      <c r="CYQ350" s="24"/>
      <c r="CYR350" s="24"/>
      <c r="CYS350" s="24"/>
      <c r="CYT350" s="24"/>
      <c r="CYU350" s="24"/>
      <c r="CYV350" s="24"/>
      <c r="CYW350" s="24"/>
      <c r="CYX350" s="24"/>
      <c r="CYY350" s="24"/>
      <c r="CYZ350" s="24"/>
      <c r="CZA350" s="24"/>
      <c r="CZB350" s="24"/>
      <c r="CZC350" s="24"/>
      <c r="CZD350" s="24"/>
      <c r="CZE350" s="24"/>
      <c r="CZF350" s="24"/>
      <c r="CZG350" s="24"/>
      <c r="CZH350" s="24"/>
      <c r="CZI350" s="24"/>
      <c r="CZJ350" s="24"/>
      <c r="CZK350" s="24"/>
      <c r="CZL350" s="24"/>
      <c r="CZM350" s="24"/>
      <c r="CZN350" s="24"/>
      <c r="CZO350" s="24"/>
      <c r="CZP350" s="24"/>
      <c r="CZQ350" s="24"/>
      <c r="CZR350" s="24"/>
      <c r="CZS350" s="24"/>
      <c r="CZT350" s="24"/>
      <c r="CZU350" s="24"/>
      <c r="CZV350" s="24"/>
      <c r="CZW350" s="24"/>
      <c r="CZX350" s="24"/>
      <c r="CZY350" s="24"/>
      <c r="CZZ350" s="24"/>
      <c r="DAA350" s="24"/>
      <c r="DAB350" s="24"/>
      <c r="DAC350" s="24"/>
      <c r="DAD350" s="24"/>
      <c r="DAE350" s="24"/>
      <c r="DAF350" s="24"/>
      <c r="DAG350" s="24"/>
      <c r="DAH350" s="24"/>
      <c r="DAI350" s="24"/>
      <c r="DAJ350" s="24"/>
      <c r="DAK350" s="24"/>
      <c r="DAL350" s="24"/>
      <c r="DAM350" s="24"/>
      <c r="DAN350" s="24"/>
      <c r="DAO350" s="24"/>
      <c r="DAP350" s="24"/>
      <c r="DAQ350" s="24"/>
      <c r="DAR350" s="24"/>
      <c r="DAS350" s="24"/>
      <c r="DAT350" s="24"/>
      <c r="DAU350" s="24"/>
      <c r="DAV350" s="24"/>
      <c r="DAW350" s="24"/>
      <c r="DAX350" s="24"/>
      <c r="DAY350" s="24"/>
      <c r="DAZ350" s="24"/>
      <c r="DBA350" s="24"/>
      <c r="DBB350" s="24"/>
      <c r="DBC350" s="24"/>
      <c r="DBD350" s="24"/>
      <c r="DBE350" s="24"/>
      <c r="DBF350" s="24"/>
      <c r="DBG350" s="24"/>
      <c r="DBH350" s="24"/>
      <c r="DBI350" s="24"/>
      <c r="DBJ350" s="24"/>
      <c r="DBK350" s="24"/>
      <c r="DBL350" s="24"/>
      <c r="DBM350" s="24"/>
      <c r="DBN350" s="24"/>
      <c r="DBO350" s="24"/>
      <c r="DBP350" s="24"/>
      <c r="DBQ350" s="24"/>
      <c r="DBR350" s="24"/>
      <c r="DBS350" s="24"/>
      <c r="DBT350" s="24"/>
      <c r="DBU350" s="24"/>
      <c r="DBV350" s="24"/>
      <c r="DBW350" s="24"/>
      <c r="DBX350" s="24"/>
      <c r="DBY350" s="24"/>
      <c r="DBZ350" s="24"/>
      <c r="DCA350" s="24"/>
      <c r="DCB350" s="24"/>
      <c r="DCC350" s="24"/>
      <c r="DCD350" s="24"/>
      <c r="DCE350" s="24"/>
      <c r="DCF350" s="24"/>
      <c r="DCG350" s="24"/>
      <c r="DCH350" s="24"/>
      <c r="DCI350" s="24"/>
      <c r="DCJ350" s="24"/>
      <c r="DCK350" s="24"/>
      <c r="DCL350" s="24"/>
      <c r="DCM350" s="24"/>
      <c r="DCN350" s="24"/>
      <c r="DCO350" s="24"/>
      <c r="DCP350" s="24"/>
      <c r="DCQ350" s="24"/>
      <c r="DCR350" s="24"/>
      <c r="DCS350" s="24"/>
      <c r="DCT350" s="24"/>
      <c r="DCU350" s="24"/>
      <c r="DCV350" s="24"/>
      <c r="DCW350" s="24"/>
      <c r="DCX350" s="24"/>
      <c r="DCY350" s="24"/>
      <c r="DCZ350" s="24"/>
      <c r="DDA350" s="24"/>
      <c r="DDB350" s="24"/>
      <c r="DDC350" s="24"/>
      <c r="DDD350" s="24"/>
      <c r="DDE350" s="24"/>
      <c r="DDF350" s="24"/>
      <c r="DDG350" s="24"/>
      <c r="DDH350" s="24"/>
      <c r="DDI350" s="24"/>
      <c r="DDJ350" s="24"/>
      <c r="DDK350" s="24"/>
      <c r="DDL350" s="24"/>
      <c r="DDM350" s="24"/>
      <c r="DDN350" s="24"/>
      <c r="DDO350" s="24"/>
      <c r="DDP350" s="24"/>
      <c r="DDQ350" s="24"/>
      <c r="DDR350" s="24"/>
      <c r="DDS350" s="24"/>
      <c r="DDT350" s="24"/>
      <c r="DDU350" s="24"/>
      <c r="DDV350" s="24"/>
      <c r="DDW350" s="24"/>
      <c r="DDX350" s="24"/>
      <c r="DDY350" s="24"/>
      <c r="DDZ350" s="24"/>
      <c r="DEA350" s="24"/>
      <c r="DEB350" s="24"/>
      <c r="DEC350" s="24"/>
      <c r="DED350" s="24"/>
      <c r="DEE350" s="24"/>
      <c r="DEF350" s="24"/>
      <c r="DEG350" s="24"/>
      <c r="DEH350" s="24"/>
      <c r="DEI350" s="24"/>
      <c r="DEJ350" s="24"/>
      <c r="DEK350" s="24"/>
      <c r="DEL350" s="24"/>
      <c r="DEM350" s="24"/>
      <c r="DEN350" s="24"/>
      <c r="DEO350" s="24"/>
      <c r="DEP350" s="24"/>
      <c r="DEQ350" s="24"/>
      <c r="DER350" s="24"/>
      <c r="DES350" s="24"/>
      <c r="DET350" s="24"/>
      <c r="DEU350" s="24"/>
      <c r="DEV350" s="24"/>
      <c r="DEW350" s="24"/>
      <c r="DEX350" s="24"/>
      <c r="DEY350" s="24"/>
      <c r="DEZ350" s="24"/>
      <c r="DFA350" s="24"/>
      <c r="DFB350" s="24"/>
      <c r="DFC350" s="24"/>
      <c r="DFD350" s="24"/>
      <c r="DFE350" s="24"/>
      <c r="DFF350" s="24"/>
      <c r="DFG350" s="24"/>
      <c r="DFH350" s="24"/>
      <c r="DFI350" s="24"/>
      <c r="DFJ350" s="24"/>
      <c r="DFK350" s="24"/>
      <c r="DFL350" s="24"/>
      <c r="DFM350" s="24"/>
      <c r="DFN350" s="24"/>
      <c r="DFO350" s="24"/>
      <c r="DFP350" s="24"/>
      <c r="DFQ350" s="24"/>
      <c r="DFR350" s="24"/>
      <c r="DFS350" s="24"/>
      <c r="DFT350" s="24"/>
      <c r="DFU350" s="24"/>
      <c r="DFV350" s="24"/>
      <c r="DFW350" s="24"/>
      <c r="DFX350" s="24"/>
      <c r="DFY350" s="24"/>
      <c r="DFZ350" s="24"/>
      <c r="DGA350" s="24"/>
      <c r="DGB350" s="24"/>
      <c r="DGC350" s="24"/>
      <c r="DGD350" s="24"/>
      <c r="DGE350" s="24"/>
      <c r="DGF350" s="24"/>
      <c r="DGG350" s="24"/>
      <c r="DGH350" s="24"/>
      <c r="DGI350" s="24"/>
      <c r="DGJ350" s="24"/>
      <c r="DGK350" s="24"/>
      <c r="DGL350" s="24"/>
      <c r="DGM350" s="24"/>
      <c r="DGN350" s="24"/>
      <c r="DGO350" s="24"/>
      <c r="DGP350" s="24"/>
      <c r="DGQ350" s="24"/>
      <c r="DGR350" s="24"/>
      <c r="DGS350" s="24"/>
      <c r="DGT350" s="24"/>
      <c r="DGU350" s="24"/>
      <c r="DGV350" s="24"/>
      <c r="DGW350" s="24"/>
      <c r="DGX350" s="24"/>
      <c r="DGY350" s="24"/>
      <c r="DGZ350" s="24"/>
      <c r="DHA350" s="24"/>
      <c r="DHB350" s="24"/>
      <c r="DHC350" s="24"/>
      <c r="DHD350" s="24"/>
      <c r="DHE350" s="24"/>
      <c r="DHF350" s="24"/>
      <c r="DHG350" s="24"/>
      <c r="DHH350" s="24"/>
      <c r="DHI350" s="24"/>
      <c r="DHJ350" s="24"/>
      <c r="DHK350" s="24"/>
      <c r="DHL350" s="24"/>
      <c r="DHM350" s="24"/>
      <c r="DHN350" s="24"/>
      <c r="DHO350" s="24"/>
      <c r="DHP350" s="24"/>
      <c r="DHQ350" s="24"/>
      <c r="DHR350" s="24"/>
      <c r="DHS350" s="24"/>
      <c r="DHT350" s="24"/>
      <c r="DHU350" s="24"/>
      <c r="DHV350" s="24"/>
      <c r="DHW350" s="24"/>
      <c r="DHX350" s="24"/>
      <c r="DHY350" s="24"/>
      <c r="DHZ350" s="24"/>
      <c r="DIA350" s="24"/>
      <c r="DIB350" s="24"/>
      <c r="DIC350" s="24"/>
      <c r="DID350" s="24"/>
      <c r="DIE350" s="24"/>
      <c r="DIF350" s="24"/>
      <c r="DIG350" s="24"/>
      <c r="DIH350" s="24"/>
      <c r="DII350" s="24"/>
      <c r="DIJ350" s="24"/>
      <c r="DIK350" s="24"/>
      <c r="DIL350" s="24"/>
      <c r="DIM350" s="24"/>
      <c r="DIN350" s="24"/>
      <c r="DIO350" s="24"/>
      <c r="DIP350" s="24"/>
      <c r="DIQ350" s="24"/>
      <c r="DIR350" s="24"/>
      <c r="DIS350" s="24"/>
      <c r="DIT350" s="24"/>
      <c r="DIU350" s="24"/>
      <c r="DIV350" s="24"/>
      <c r="DIW350" s="24"/>
      <c r="DIX350" s="24"/>
      <c r="DIY350" s="24"/>
      <c r="DIZ350" s="24"/>
      <c r="DJA350" s="24"/>
      <c r="DJB350" s="24"/>
      <c r="DJC350" s="24"/>
      <c r="DJD350" s="24"/>
      <c r="DJE350" s="24"/>
      <c r="DJF350" s="24"/>
      <c r="DJG350" s="24"/>
      <c r="DJH350" s="24"/>
      <c r="DJI350" s="24"/>
      <c r="DJJ350" s="24"/>
      <c r="DJK350" s="24"/>
      <c r="DJL350" s="24"/>
      <c r="DJM350" s="24"/>
      <c r="DJN350" s="24"/>
      <c r="DJO350" s="24"/>
      <c r="DJP350" s="24"/>
      <c r="DJQ350" s="24"/>
      <c r="DJR350" s="24"/>
      <c r="DJS350" s="24"/>
      <c r="DJT350" s="24"/>
      <c r="DJU350" s="24"/>
      <c r="DJV350" s="24"/>
      <c r="DJW350" s="24"/>
      <c r="DJX350" s="24"/>
      <c r="DJY350" s="24"/>
      <c r="DJZ350" s="24"/>
      <c r="DKA350" s="24"/>
      <c r="DKB350" s="24"/>
      <c r="DKC350" s="24"/>
      <c r="DKD350" s="24"/>
      <c r="DKE350" s="24"/>
      <c r="DKF350" s="24"/>
      <c r="DKG350" s="24"/>
      <c r="DKH350" s="24"/>
      <c r="DKI350" s="24"/>
      <c r="DKJ350" s="24"/>
      <c r="DKK350" s="24"/>
      <c r="DKL350" s="24"/>
      <c r="DKM350" s="24"/>
      <c r="DKN350" s="24"/>
      <c r="DKO350" s="24"/>
      <c r="DKP350" s="24"/>
      <c r="DKQ350" s="24"/>
      <c r="DKR350" s="24"/>
      <c r="DKS350" s="24"/>
      <c r="DKT350" s="24"/>
      <c r="DKU350" s="24"/>
      <c r="DKV350" s="24"/>
      <c r="DKW350" s="24"/>
      <c r="DKX350" s="24"/>
      <c r="DKY350" s="24"/>
      <c r="DKZ350" s="24"/>
      <c r="DLA350" s="24"/>
      <c r="DLB350" s="24"/>
      <c r="DLC350" s="24"/>
      <c r="DLD350" s="24"/>
      <c r="DLE350" s="24"/>
      <c r="DLF350" s="24"/>
      <c r="DLG350" s="24"/>
      <c r="DLH350" s="24"/>
      <c r="DLI350" s="24"/>
      <c r="DLJ350" s="24"/>
      <c r="DLK350" s="24"/>
      <c r="DLL350" s="24"/>
      <c r="DLM350" s="24"/>
      <c r="DLN350" s="24"/>
      <c r="DLO350" s="24"/>
      <c r="DLP350" s="24"/>
      <c r="DLQ350" s="24"/>
      <c r="DLR350" s="24"/>
      <c r="DLS350" s="24"/>
      <c r="DLT350" s="24"/>
      <c r="DLU350" s="24"/>
      <c r="DLV350" s="24"/>
      <c r="DLW350" s="24"/>
      <c r="DLX350" s="24"/>
      <c r="DLY350" s="24"/>
      <c r="DLZ350" s="24"/>
      <c r="DMA350" s="24"/>
      <c r="DMB350" s="24"/>
      <c r="DMC350" s="24"/>
      <c r="DMD350" s="24"/>
      <c r="DME350" s="24"/>
      <c r="DMF350" s="24"/>
      <c r="DMG350" s="24"/>
      <c r="DMH350" s="24"/>
      <c r="DMI350" s="24"/>
      <c r="DMJ350" s="24"/>
      <c r="DMK350" s="24"/>
      <c r="DML350" s="24"/>
      <c r="DMM350" s="24"/>
      <c r="DMN350" s="24"/>
      <c r="DMO350" s="24"/>
      <c r="DMP350" s="24"/>
      <c r="DMQ350" s="24"/>
      <c r="DMR350" s="24"/>
      <c r="DMS350" s="24"/>
      <c r="DMT350" s="24"/>
      <c r="DMU350" s="24"/>
      <c r="DMV350" s="24"/>
      <c r="DMW350" s="24"/>
      <c r="DMX350" s="24"/>
      <c r="DMY350" s="24"/>
      <c r="DMZ350" s="24"/>
      <c r="DNA350" s="24"/>
      <c r="DNB350" s="24"/>
      <c r="DNC350" s="24"/>
      <c r="DND350" s="24"/>
      <c r="DNE350" s="24"/>
      <c r="DNF350" s="24"/>
      <c r="DNG350" s="24"/>
      <c r="DNH350" s="24"/>
      <c r="DNI350" s="24"/>
      <c r="DNJ350" s="24"/>
      <c r="DNK350" s="24"/>
      <c r="DNL350" s="24"/>
      <c r="DNM350" s="24"/>
      <c r="DNN350" s="24"/>
      <c r="DNO350" s="24"/>
      <c r="DNP350" s="24"/>
      <c r="DNQ350" s="24"/>
      <c r="DNR350" s="24"/>
      <c r="DNS350" s="24"/>
      <c r="DNT350" s="24"/>
      <c r="DNU350" s="24"/>
      <c r="DNV350" s="24"/>
      <c r="DNW350" s="24"/>
      <c r="DNX350" s="24"/>
      <c r="DNY350" s="24"/>
      <c r="DNZ350" s="24"/>
      <c r="DOA350" s="24"/>
      <c r="DOB350" s="24"/>
      <c r="DOC350" s="24"/>
      <c r="DOD350" s="24"/>
      <c r="DOE350" s="24"/>
      <c r="DOF350" s="24"/>
      <c r="DOG350" s="24"/>
      <c r="DOH350" s="24"/>
      <c r="DOI350" s="24"/>
      <c r="DOJ350" s="24"/>
      <c r="DOK350" s="24"/>
      <c r="DOL350" s="24"/>
      <c r="DOM350" s="24"/>
      <c r="DON350" s="24"/>
      <c r="DOO350" s="24"/>
      <c r="DOP350" s="24"/>
      <c r="DOQ350" s="24"/>
      <c r="DOR350" s="24"/>
      <c r="DOS350" s="24"/>
      <c r="DOT350" s="24"/>
      <c r="DOU350" s="24"/>
      <c r="DOV350" s="24"/>
      <c r="DOW350" s="24"/>
      <c r="DOX350" s="24"/>
      <c r="DOY350" s="24"/>
      <c r="DOZ350" s="24"/>
      <c r="DPA350" s="24"/>
      <c r="DPB350" s="24"/>
      <c r="DPC350" s="24"/>
      <c r="DPD350" s="24"/>
      <c r="DPE350" s="24"/>
      <c r="DPF350" s="24"/>
      <c r="DPG350" s="24"/>
      <c r="DPH350" s="24"/>
      <c r="DPI350" s="24"/>
      <c r="DPJ350" s="24"/>
      <c r="DPK350" s="24"/>
      <c r="DPL350" s="24"/>
      <c r="DPM350" s="24"/>
      <c r="DPN350" s="24"/>
      <c r="DPO350" s="24"/>
      <c r="DPP350" s="24"/>
      <c r="DPQ350" s="24"/>
      <c r="DPR350" s="24"/>
      <c r="DPS350" s="24"/>
      <c r="DPT350" s="24"/>
      <c r="DPU350" s="24"/>
      <c r="DPV350" s="24"/>
      <c r="DPW350" s="24"/>
      <c r="DPX350" s="24"/>
      <c r="DPY350" s="24"/>
      <c r="DPZ350" s="24"/>
      <c r="DQA350" s="24"/>
      <c r="DQB350" s="24"/>
      <c r="DQC350" s="24"/>
      <c r="DQD350" s="24"/>
      <c r="DQE350" s="24"/>
      <c r="DQF350" s="24"/>
      <c r="DQG350" s="24"/>
      <c r="DQH350" s="24"/>
      <c r="DQI350" s="24"/>
      <c r="DQJ350" s="24"/>
      <c r="DQK350" s="24"/>
      <c r="DQL350" s="24"/>
      <c r="DQM350" s="24"/>
      <c r="DQN350" s="24"/>
      <c r="DQO350" s="24"/>
      <c r="DQP350" s="24"/>
      <c r="DQQ350" s="24"/>
      <c r="DQR350" s="24"/>
      <c r="DQS350" s="24"/>
      <c r="DQT350" s="24"/>
      <c r="DQU350" s="24"/>
      <c r="DQV350" s="24"/>
      <c r="DQW350" s="24"/>
      <c r="DQX350" s="24"/>
      <c r="DQY350" s="24"/>
      <c r="DQZ350" s="24"/>
      <c r="DRA350" s="24"/>
      <c r="DRB350" s="24"/>
      <c r="DRC350" s="24"/>
      <c r="DRD350" s="24"/>
      <c r="DRE350" s="24"/>
      <c r="DRF350" s="24"/>
      <c r="DRG350" s="24"/>
      <c r="DRH350" s="24"/>
      <c r="DRI350" s="24"/>
      <c r="DRJ350" s="24"/>
      <c r="DRK350" s="24"/>
      <c r="DRL350" s="24"/>
      <c r="DRM350" s="24"/>
      <c r="DRN350" s="24"/>
      <c r="DRO350" s="24"/>
      <c r="DRP350" s="24"/>
      <c r="DRQ350" s="24"/>
      <c r="DRR350" s="24"/>
      <c r="DRS350" s="24"/>
      <c r="DRT350" s="24"/>
      <c r="DRU350" s="24"/>
      <c r="DRV350" s="24"/>
      <c r="DRW350" s="24"/>
      <c r="DRX350" s="24"/>
      <c r="DRY350" s="24"/>
      <c r="DRZ350" s="24"/>
      <c r="DSA350" s="24"/>
      <c r="DSB350" s="24"/>
      <c r="DSC350" s="24"/>
      <c r="DSD350" s="24"/>
      <c r="DSE350" s="24"/>
      <c r="DSF350" s="24"/>
      <c r="DSG350" s="24"/>
      <c r="DSH350" s="24"/>
      <c r="DSI350" s="24"/>
      <c r="DSJ350" s="24"/>
      <c r="DSK350" s="24"/>
      <c r="DSL350" s="24"/>
      <c r="DSM350" s="24"/>
      <c r="DSN350" s="24"/>
      <c r="DSO350" s="24"/>
      <c r="DSP350" s="24"/>
      <c r="DSQ350" s="24"/>
      <c r="DSR350" s="24"/>
      <c r="DSS350" s="24"/>
      <c r="DST350" s="24"/>
      <c r="DSU350" s="24"/>
      <c r="DSV350" s="24"/>
      <c r="DSW350" s="24"/>
      <c r="DSX350" s="24"/>
      <c r="DSY350" s="24"/>
      <c r="DSZ350" s="24"/>
      <c r="DTA350" s="24"/>
      <c r="DTB350" s="24"/>
      <c r="DTC350" s="24"/>
      <c r="DTD350" s="24"/>
      <c r="DTE350" s="24"/>
      <c r="DTF350" s="24"/>
      <c r="DTG350" s="24"/>
      <c r="DTH350" s="24"/>
      <c r="DTI350" s="24"/>
      <c r="DTJ350" s="24"/>
      <c r="DTK350" s="24"/>
      <c r="DTL350" s="24"/>
      <c r="DTM350" s="24"/>
      <c r="DTN350" s="24"/>
      <c r="DTO350" s="24"/>
      <c r="DTP350" s="24"/>
      <c r="DTQ350" s="24"/>
      <c r="DTR350" s="24"/>
      <c r="DTS350" s="24"/>
      <c r="DTT350" s="24"/>
      <c r="DTU350" s="24"/>
      <c r="DTV350" s="24"/>
      <c r="DTW350" s="24"/>
      <c r="DTX350" s="24"/>
      <c r="DTY350" s="24"/>
      <c r="DTZ350" s="24"/>
      <c r="DUA350" s="24"/>
      <c r="DUB350" s="24"/>
      <c r="DUC350" s="24"/>
      <c r="DUD350" s="24"/>
      <c r="DUE350" s="24"/>
      <c r="DUF350" s="24"/>
      <c r="DUG350" s="24"/>
      <c r="DUH350" s="24"/>
      <c r="DUI350" s="24"/>
      <c r="DUJ350" s="24"/>
      <c r="DUK350" s="24"/>
      <c r="DUL350" s="24"/>
      <c r="DUM350" s="24"/>
      <c r="DUN350" s="24"/>
      <c r="DUO350" s="24"/>
      <c r="DUP350" s="24"/>
      <c r="DUQ350" s="24"/>
      <c r="DUR350" s="24"/>
      <c r="DUS350" s="24"/>
      <c r="DUT350" s="24"/>
      <c r="DUU350" s="24"/>
      <c r="DUV350" s="24"/>
      <c r="DUW350" s="24"/>
      <c r="DUX350" s="24"/>
      <c r="DUY350" s="24"/>
      <c r="DUZ350" s="24"/>
      <c r="DVA350" s="24"/>
      <c r="DVB350" s="24"/>
      <c r="DVC350" s="24"/>
      <c r="DVD350" s="24"/>
      <c r="DVE350" s="24"/>
      <c r="DVF350" s="24"/>
      <c r="DVG350" s="24"/>
      <c r="DVH350" s="24"/>
      <c r="DVI350" s="24"/>
      <c r="DVJ350" s="24"/>
      <c r="DVK350" s="24"/>
      <c r="DVL350" s="24"/>
      <c r="DVM350" s="24"/>
      <c r="DVN350" s="24"/>
      <c r="DVO350" s="24"/>
      <c r="DVP350" s="24"/>
      <c r="DVQ350" s="24"/>
      <c r="DVR350" s="24"/>
      <c r="DVS350" s="24"/>
      <c r="DVT350" s="24"/>
      <c r="DVU350" s="24"/>
      <c r="DVV350" s="24"/>
      <c r="DVW350" s="24"/>
      <c r="DVX350" s="24"/>
      <c r="DVY350" s="24"/>
      <c r="DVZ350" s="24"/>
      <c r="DWA350" s="24"/>
      <c r="DWB350" s="24"/>
      <c r="DWC350" s="24"/>
      <c r="DWD350" s="24"/>
      <c r="DWE350" s="24"/>
      <c r="DWF350" s="24"/>
      <c r="DWG350" s="24"/>
      <c r="DWH350" s="24"/>
      <c r="DWI350" s="24"/>
      <c r="DWJ350" s="24"/>
      <c r="DWK350" s="24"/>
      <c r="DWL350" s="24"/>
      <c r="DWM350" s="24"/>
      <c r="DWN350" s="24"/>
      <c r="DWO350" s="24"/>
      <c r="DWP350" s="24"/>
      <c r="DWQ350" s="24"/>
      <c r="DWR350" s="24"/>
      <c r="DWS350" s="24"/>
      <c r="DWT350" s="24"/>
      <c r="DWU350" s="24"/>
      <c r="DWV350" s="24"/>
      <c r="DWW350" s="24"/>
      <c r="DWX350" s="24"/>
      <c r="DWY350" s="24"/>
      <c r="DWZ350" s="24"/>
      <c r="DXA350" s="24"/>
      <c r="DXB350" s="24"/>
      <c r="DXC350" s="24"/>
      <c r="DXD350" s="24"/>
      <c r="DXE350" s="24"/>
      <c r="DXF350" s="24"/>
      <c r="DXG350" s="24"/>
      <c r="DXH350" s="24"/>
      <c r="DXI350" s="24"/>
      <c r="DXJ350" s="24"/>
      <c r="DXK350" s="24"/>
      <c r="DXL350" s="24"/>
      <c r="DXM350" s="24"/>
      <c r="DXN350" s="24"/>
      <c r="DXO350" s="24"/>
      <c r="DXP350" s="24"/>
      <c r="DXQ350" s="24"/>
      <c r="DXR350" s="24"/>
      <c r="DXS350" s="24"/>
      <c r="DXT350" s="24"/>
      <c r="DXU350" s="24"/>
      <c r="DXV350" s="24"/>
      <c r="DXW350" s="24"/>
      <c r="DXX350" s="24"/>
      <c r="DXY350" s="24"/>
      <c r="DXZ350" s="24"/>
      <c r="DYA350" s="24"/>
      <c r="DYB350" s="24"/>
      <c r="DYC350" s="24"/>
      <c r="DYD350" s="24"/>
      <c r="DYE350" s="24"/>
      <c r="DYF350" s="24"/>
      <c r="DYG350" s="24"/>
      <c r="DYH350" s="24"/>
      <c r="DYI350" s="24"/>
      <c r="DYJ350" s="24"/>
      <c r="DYK350" s="24"/>
      <c r="DYL350" s="24"/>
      <c r="DYM350" s="24"/>
      <c r="DYN350" s="24"/>
      <c r="DYO350" s="24"/>
      <c r="DYP350" s="24"/>
      <c r="DYQ350" s="24"/>
      <c r="DYR350" s="24"/>
      <c r="DYS350" s="24"/>
      <c r="DYT350" s="24"/>
      <c r="DYU350" s="24"/>
      <c r="DYV350" s="24"/>
      <c r="DYW350" s="24"/>
      <c r="DYX350" s="24"/>
      <c r="DYY350" s="24"/>
      <c r="DYZ350" s="24"/>
      <c r="DZA350" s="24"/>
      <c r="DZB350" s="24"/>
      <c r="DZC350" s="24"/>
      <c r="DZD350" s="24"/>
      <c r="DZE350" s="24"/>
      <c r="DZF350" s="24"/>
      <c r="DZG350" s="24"/>
      <c r="DZH350" s="24"/>
      <c r="DZI350" s="24"/>
      <c r="DZJ350" s="24"/>
      <c r="DZK350" s="24"/>
      <c r="DZL350" s="24"/>
      <c r="DZM350" s="24"/>
      <c r="DZN350" s="24"/>
      <c r="DZO350" s="24"/>
      <c r="DZP350" s="24"/>
      <c r="DZQ350" s="24"/>
      <c r="DZR350" s="24"/>
      <c r="DZS350" s="24"/>
      <c r="DZT350" s="24"/>
      <c r="DZU350" s="24"/>
      <c r="DZV350" s="24"/>
      <c r="DZW350" s="24"/>
      <c r="DZX350" s="24"/>
      <c r="DZY350" s="24"/>
      <c r="DZZ350" s="24"/>
      <c r="EAA350" s="24"/>
      <c r="EAB350" s="24"/>
      <c r="EAC350" s="24"/>
      <c r="EAD350" s="24"/>
      <c r="EAE350" s="24"/>
      <c r="EAF350" s="24"/>
      <c r="EAG350" s="24"/>
      <c r="EAH350" s="24"/>
      <c r="EAI350" s="24"/>
      <c r="EAJ350" s="24"/>
      <c r="EAK350" s="24"/>
      <c r="EAL350" s="24"/>
      <c r="EAM350" s="24"/>
      <c r="EAN350" s="24"/>
      <c r="EAO350" s="24"/>
      <c r="EAP350" s="24"/>
      <c r="EAQ350" s="24"/>
      <c r="EAR350" s="24"/>
      <c r="EAS350" s="24"/>
      <c r="EAT350" s="24"/>
      <c r="EAU350" s="24"/>
      <c r="EAV350" s="24"/>
      <c r="EAW350" s="24"/>
      <c r="EAX350" s="24"/>
      <c r="EAY350" s="24"/>
      <c r="EAZ350" s="24"/>
      <c r="EBA350" s="24"/>
      <c r="EBB350" s="24"/>
      <c r="EBC350" s="24"/>
      <c r="EBD350" s="24"/>
      <c r="EBE350" s="24"/>
      <c r="EBF350" s="24"/>
      <c r="EBG350" s="24"/>
      <c r="EBH350" s="24"/>
      <c r="EBI350" s="24"/>
      <c r="EBJ350" s="24"/>
      <c r="EBK350" s="24"/>
      <c r="EBL350" s="24"/>
      <c r="EBM350" s="24"/>
      <c r="EBN350" s="24"/>
      <c r="EBO350" s="24"/>
      <c r="EBP350" s="24"/>
      <c r="EBQ350" s="24"/>
      <c r="EBR350" s="24"/>
      <c r="EBS350" s="24"/>
      <c r="EBT350" s="24"/>
      <c r="EBU350" s="24"/>
      <c r="EBV350" s="24"/>
      <c r="EBW350" s="24"/>
      <c r="EBX350" s="24"/>
      <c r="EBY350" s="24"/>
      <c r="EBZ350" s="24"/>
      <c r="ECA350" s="24"/>
      <c r="ECB350" s="24"/>
      <c r="ECC350" s="24"/>
      <c r="ECD350" s="24"/>
      <c r="ECE350" s="24"/>
      <c r="ECF350" s="24"/>
      <c r="ECG350" s="24"/>
      <c r="ECH350" s="24"/>
      <c r="ECI350" s="24"/>
      <c r="ECJ350" s="24"/>
      <c r="ECK350" s="24"/>
      <c r="ECL350" s="24"/>
      <c r="ECM350" s="24"/>
      <c r="ECN350" s="24"/>
      <c r="ECO350" s="24"/>
      <c r="ECP350" s="24"/>
      <c r="ECQ350" s="24"/>
      <c r="ECR350" s="24"/>
      <c r="ECS350" s="24"/>
      <c r="ECT350" s="24"/>
      <c r="ECU350" s="24"/>
      <c r="ECV350" s="24"/>
      <c r="ECW350" s="24"/>
      <c r="ECX350" s="24"/>
      <c r="ECY350" s="24"/>
      <c r="ECZ350" s="24"/>
      <c r="EDA350" s="24"/>
      <c r="EDB350" s="24"/>
      <c r="EDC350" s="24"/>
      <c r="EDD350" s="24"/>
      <c r="EDE350" s="24"/>
      <c r="EDF350" s="24"/>
      <c r="EDG350" s="24"/>
      <c r="EDH350" s="24"/>
      <c r="EDI350" s="24"/>
      <c r="EDJ350" s="24"/>
      <c r="EDK350" s="24"/>
      <c r="EDL350" s="24"/>
      <c r="EDM350" s="24"/>
      <c r="EDN350" s="24"/>
      <c r="EDO350" s="24"/>
      <c r="EDP350" s="24"/>
      <c r="EDQ350" s="24"/>
      <c r="EDR350" s="24"/>
      <c r="EDS350" s="24"/>
      <c r="EDT350" s="24"/>
      <c r="EDU350" s="24"/>
      <c r="EDV350" s="24"/>
      <c r="EDW350" s="24"/>
      <c r="EDX350" s="24"/>
      <c r="EDY350" s="24"/>
      <c r="EDZ350" s="24"/>
      <c r="EEA350" s="24"/>
      <c r="EEB350" s="24"/>
      <c r="EEC350" s="24"/>
      <c r="EED350" s="24"/>
      <c r="EEE350" s="24"/>
      <c r="EEF350" s="24"/>
      <c r="EEG350" s="24"/>
      <c r="EEH350" s="24"/>
      <c r="EEI350" s="24"/>
      <c r="EEJ350" s="24"/>
      <c r="EEK350" s="24"/>
      <c r="EEL350" s="24"/>
      <c r="EEM350" s="24"/>
      <c r="EEN350" s="24"/>
      <c r="EEO350" s="24"/>
      <c r="EEP350" s="24"/>
      <c r="EEQ350" s="24"/>
      <c r="EER350" s="24"/>
      <c r="EES350" s="24"/>
      <c r="EET350" s="24"/>
      <c r="EEU350" s="24"/>
      <c r="EEV350" s="24"/>
      <c r="EEW350" s="24"/>
      <c r="EEX350" s="24"/>
      <c r="EEY350" s="24"/>
      <c r="EEZ350" s="24"/>
      <c r="EFA350" s="24"/>
      <c r="EFB350" s="24"/>
      <c r="EFC350" s="24"/>
      <c r="EFD350" s="24"/>
      <c r="EFE350" s="24"/>
      <c r="EFF350" s="24"/>
      <c r="EFG350" s="24"/>
      <c r="EFH350" s="24"/>
      <c r="EFI350" s="24"/>
      <c r="EFJ350" s="24"/>
      <c r="EFK350" s="24"/>
      <c r="EFL350" s="24"/>
      <c r="EFM350" s="24"/>
      <c r="EFN350" s="24"/>
      <c r="EFO350" s="24"/>
      <c r="EFP350" s="24"/>
      <c r="EFQ350" s="24"/>
      <c r="EFR350" s="24"/>
      <c r="EFS350" s="24"/>
      <c r="EFT350" s="24"/>
      <c r="EFU350" s="24"/>
      <c r="EFV350" s="24"/>
      <c r="EFW350" s="24"/>
      <c r="EFX350" s="24"/>
      <c r="EFY350" s="24"/>
      <c r="EFZ350" s="24"/>
      <c r="EGA350" s="24"/>
      <c r="EGB350" s="24"/>
      <c r="EGC350" s="24"/>
      <c r="EGD350" s="24"/>
      <c r="EGE350" s="24"/>
      <c r="EGF350" s="24"/>
      <c r="EGG350" s="24"/>
      <c r="EGH350" s="24"/>
      <c r="EGI350" s="24"/>
      <c r="EGJ350" s="24"/>
      <c r="EGK350" s="24"/>
      <c r="EGL350" s="24"/>
      <c r="EGM350" s="24"/>
      <c r="EGN350" s="24"/>
      <c r="EGO350" s="24"/>
      <c r="EGP350" s="24"/>
      <c r="EGQ350" s="24"/>
      <c r="EGR350" s="24"/>
      <c r="EGS350" s="24"/>
      <c r="EGT350" s="24"/>
      <c r="EGU350" s="24"/>
      <c r="EGV350" s="24"/>
      <c r="EGW350" s="24"/>
      <c r="EGX350" s="24"/>
      <c r="EGY350" s="24"/>
      <c r="EGZ350" s="24"/>
      <c r="EHA350" s="24"/>
      <c r="EHB350" s="24"/>
      <c r="EHC350" s="24"/>
      <c r="EHD350" s="24"/>
      <c r="EHE350" s="24"/>
      <c r="EHF350" s="24"/>
      <c r="EHG350" s="24"/>
      <c r="EHH350" s="24"/>
      <c r="EHI350" s="24"/>
      <c r="EHJ350" s="24"/>
      <c r="EHK350" s="24"/>
      <c r="EHL350" s="24"/>
      <c r="EHM350" s="24"/>
      <c r="EHN350" s="24"/>
      <c r="EHO350" s="24"/>
      <c r="EHP350" s="24"/>
      <c r="EHQ350" s="24"/>
      <c r="EHR350" s="24"/>
      <c r="EHS350" s="24"/>
      <c r="EHT350" s="24"/>
      <c r="EHU350" s="24"/>
      <c r="EHV350" s="24"/>
      <c r="EHW350" s="24"/>
      <c r="EHX350" s="24"/>
      <c r="EHY350" s="24"/>
      <c r="EHZ350" s="24"/>
      <c r="EIA350" s="24"/>
      <c r="EIB350" s="24"/>
      <c r="EIC350" s="24"/>
      <c r="EID350" s="24"/>
      <c r="EIE350" s="24"/>
      <c r="EIF350" s="24"/>
      <c r="EIG350" s="24"/>
      <c r="EIH350" s="24"/>
      <c r="EII350" s="24"/>
      <c r="EIJ350" s="24"/>
      <c r="EIK350" s="24"/>
      <c r="EIL350" s="24"/>
      <c r="EIM350" s="24"/>
      <c r="EIN350" s="24"/>
      <c r="EIO350" s="24"/>
      <c r="EIP350" s="24"/>
      <c r="EIQ350" s="24"/>
      <c r="EIR350" s="24"/>
      <c r="EIS350" s="24"/>
      <c r="EIT350" s="24"/>
      <c r="EIU350" s="24"/>
      <c r="EIV350" s="24"/>
      <c r="EIW350" s="24"/>
      <c r="EIX350" s="24"/>
      <c r="EIY350" s="24"/>
      <c r="EIZ350" s="24"/>
      <c r="EJA350" s="24"/>
      <c r="EJB350" s="24"/>
      <c r="EJC350" s="24"/>
      <c r="EJD350" s="24"/>
      <c r="EJE350" s="24"/>
      <c r="EJF350" s="24"/>
      <c r="EJG350" s="24"/>
      <c r="EJH350" s="24"/>
      <c r="EJI350" s="24"/>
      <c r="EJJ350" s="24"/>
      <c r="EJK350" s="24"/>
      <c r="EJL350" s="24"/>
      <c r="EJM350" s="24"/>
      <c r="EJN350" s="24"/>
      <c r="EJO350" s="24"/>
      <c r="EJP350" s="24"/>
      <c r="EJQ350" s="24"/>
      <c r="EJR350" s="24"/>
      <c r="EJS350" s="24"/>
      <c r="EJT350" s="24"/>
      <c r="EJU350" s="24"/>
      <c r="EJV350" s="24"/>
      <c r="EJW350" s="24"/>
      <c r="EJX350" s="24"/>
      <c r="EJY350" s="24"/>
      <c r="EJZ350" s="24"/>
      <c r="EKA350" s="24"/>
      <c r="EKB350" s="24"/>
      <c r="EKC350" s="24"/>
      <c r="EKD350" s="24"/>
      <c r="EKE350" s="24"/>
      <c r="EKF350" s="24"/>
      <c r="EKG350" s="24"/>
      <c r="EKH350" s="24"/>
      <c r="EKI350" s="24"/>
      <c r="EKJ350" s="24"/>
      <c r="EKK350" s="24"/>
      <c r="EKL350" s="24"/>
      <c r="EKM350" s="24"/>
      <c r="EKN350" s="24"/>
      <c r="EKO350" s="24"/>
      <c r="EKP350" s="24"/>
      <c r="EKQ350" s="24"/>
      <c r="EKR350" s="24"/>
      <c r="EKS350" s="24"/>
      <c r="EKT350" s="24"/>
      <c r="EKU350" s="24"/>
      <c r="EKV350" s="24"/>
      <c r="EKW350" s="24"/>
      <c r="EKX350" s="24"/>
      <c r="EKY350" s="24"/>
      <c r="EKZ350" s="24"/>
      <c r="ELA350" s="24"/>
      <c r="ELB350" s="24"/>
      <c r="ELC350" s="24"/>
      <c r="ELD350" s="24"/>
      <c r="ELE350" s="24"/>
      <c r="ELF350" s="24"/>
      <c r="ELG350" s="24"/>
      <c r="ELH350" s="24"/>
      <c r="ELI350" s="24"/>
      <c r="ELJ350" s="24"/>
      <c r="ELK350" s="24"/>
      <c r="ELL350" s="24"/>
      <c r="ELM350" s="24"/>
      <c r="ELN350" s="24"/>
      <c r="ELO350" s="24"/>
      <c r="ELP350" s="24"/>
      <c r="ELQ350" s="24"/>
      <c r="ELR350" s="24"/>
      <c r="ELS350" s="24"/>
      <c r="ELT350" s="24"/>
      <c r="ELU350" s="24"/>
      <c r="ELV350" s="24"/>
      <c r="ELW350" s="24"/>
      <c r="ELX350" s="24"/>
      <c r="ELY350" s="24"/>
      <c r="ELZ350" s="24"/>
      <c r="EMA350" s="24"/>
      <c r="EMB350" s="24"/>
      <c r="EMC350" s="24"/>
      <c r="EMD350" s="24"/>
      <c r="EME350" s="24"/>
      <c r="EMF350" s="24"/>
      <c r="EMG350" s="24"/>
      <c r="EMH350" s="24"/>
      <c r="EMI350" s="24"/>
      <c r="EMJ350" s="24"/>
      <c r="EMK350" s="24"/>
      <c r="EML350" s="24"/>
      <c r="EMM350" s="24"/>
      <c r="EMN350" s="24"/>
      <c r="EMO350" s="24"/>
      <c r="EMP350" s="24"/>
      <c r="EMQ350" s="24"/>
      <c r="EMR350" s="24"/>
      <c r="EMS350" s="24"/>
      <c r="EMT350" s="24"/>
      <c r="EMU350" s="24"/>
      <c r="EMV350" s="24"/>
      <c r="EMW350" s="24"/>
      <c r="EMX350" s="24"/>
      <c r="EMY350" s="24"/>
      <c r="EMZ350" s="24"/>
      <c r="ENA350" s="24"/>
      <c r="ENB350" s="24"/>
      <c r="ENC350" s="24"/>
      <c r="END350" s="24"/>
      <c r="ENE350" s="24"/>
      <c r="ENF350" s="24"/>
      <c r="ENG350" s="24"/>
      <c r="ENH350" s="24"/>
      <c r="ENI350" s="24"/>
      <c r="ENJ350" s="24"/>
      <c r="ENK350" s="24"/>
      <c r="ENL350" s="24"/>
      <c r="ENM350" s="24"/>
      <c r="ENN350" s="24"/>
      <c r="ENO350" s="24"/>
      <c r="ENP350" s="24"/>
      <c r="ENQ350" s="24"/>
      <c r="ENR350" s="24"/>
      <c r="ENS350" s="24"/>
      <c r="ENT350" s="24"/>
      <c r="ENU350" s="24"/>
      <c r="ENV350" s="24"/>
      <c r="ENW350" s="24"/>
      <c r="ENX350" s="24"/>
      <c r="ENY350" s="24"/>
      <c r="ENZ350" s="24"/>
      <c r="EOA350" s="24"/>
      <c r="EOB350" s="24"/>
      <c r="EOC350" s="24"/>
      <c r="EOD350" s="24"/>
      <c r="EOE350" s="24"/>
      <c r="EOF350" s="24"/>
      <c r="EOG350" s="24"/>
      <c r="EOH350" s="24"/>
      <c r="EOI350" s="24"/>
      <c r="EOJ350" s="24"/>
      <c r="EOK350" s="24"/>
      <c r="EOL350" s="24"/>
      <c r="EOM350" s="24"/>
      <c r="EON350" s="24"/>
      <c r="EOO350" s="24"/>
      <c r="EOP350" s="24"/>
      <c r="EOQ350" s="24"/>
      <c r="EOR350" s="24"/>
      <c r="EOS350" s="24"/>
      <c r="EOT350" s="24"/>
      <c r="EOU350" s="24"/>
      <c r="EOV350" s="24"/>
      <c r="EOW350" s="24"/>
      <c r="EOX350" s="24"/>
      <c r="EOY350" s="24"/>
      <c r="EOZ350" s="24"/>
      <c r="EPA350" s="24"/>
      <c r="EPB350" s="24"/>
      <c r="EPC350" s="24"/>
      <c r="EPD350" s="24"/>
      <c r="EPE350" s="24"/>
      <c r="EPF350" s="24"/>
      <c r="EPG350" s="24"/>
      <c r="EPH350" s="24"/>
      <c r="EPI350" s="24"/>
      <c r="EPJ350" s="24"/>
      <c r="EPK350" s="24"/>
      <c r="EPL350" s="24"/>
      <c r="EPM350" s="24"/>
      <c r="EPN350" s="24"/>
      <c r="EPO350" s="24"/>
      <c r="EPP350" s="24"/>
      <c r="EPQ350" s="24"/>
      <c r="EPR350" s="24"/>
      <c r="EPS350" s="24"/>
      <c r="EPT350" s="24"/>
      <c r="EPU350" s="24"/>
      <c r="EPV350" s="24"/>
      <c r="EPW350" s="24"/>
      <c r="EPX350" s="24"/>
      <c r="EPY350" s="24"/>
      <c r="EPZ350" s="24"/>
      <c r="EQA350" s="24"/>
      <c r="EQB350" s="24"/>
      <c r="EQC350" s="24"/>
      <c r="EQD350" s="24"/>
      <c r="EQE350" s="24"/>
      <c r="EQF350" s="24"/>
      <c r="EQG350" s="24"/>
      <c r="EQH350" s="24"/>
      <c r="EQI350" s="24"/>
      <c r="EQJ350" s="24"/>
      <c r="EQK350" s="24"/>
      <c r="EQL350" s="24"/>
      <c r="EQM350" s="24"/>
      <c r="EQN350" s="24"/>
      <c r="EQO350" s="24"/>
      <c r="EQP350" s="24"/>
      <c r="EQQ350" s="24"/>
      <c r="EQR350" s="24"/>
      <c r="EQS350" s="24"/>
      <c r="EQT350" s="24"/>
      <c r="EQU350" s="24"/>
      <c r="EQV350" s="24"/>
      <c r="EQW350" s="24"/>
      <c r="EQX350" s="24"/>
      <c r="EQY350" s="24"/>
      <c r="EQZ350" s="24"/>
      <c r="ERA350" s="24"/>
      <c r="ERB350" s="24"/>
      <c r="ERC350" s="24"/>
      <c r="ERD350" s="24"/>
      <c r="ERE350" s="24"/>
      <c r="ERF350" s="24"/>
      <c r="ERG350" s="24"/>
      <c r="ERH350" s="24"/>
      <c r="ERI350" s="24"/>
      <c r="ERJ350" s="24"/>
      <c r="ERK350" s="24"/>
      <c r="ERL350" s="24"/>
      <c r="ERM350" s="24"/>
      <c r="ERN350" s="24"/>
      <c r="ERO350" s="24"/>
      <c r="ERP350" s="24"/>
      <c r="ERQ350" s="24"/>
      <c r="ERR350" s="24"/>
      <c r="ERS350" s="24"/>
      <c r="ERT350" s="24"/>
      <c r="ERU350" s="24"/>
      <c r="ERV350" s="24"/>
      <c r="ERW350" s="24"/>
      <c r="ERX350" s="24"/>
      <c r="ERY350" s="24"/>
      <c r="ERZ350" s="24"/>
      <c r="ESA350" s="24"/>
      <c r="ESB350" s="24"/>
      <c r="ESC350" s="24"/>
      <c r="ESD350" s="24"/>
      <c r="ESE350" s="24"/>
      <c r="ESF350" s="24"/>
      <c r="ESG350" s="24"/>
      <c r="ESH350" s="24"/>
      <c r="ESI350" s="24"/>
      <c r="ESJ350" s="24"/>
      <c r="ESK350" s="24"/>
      <c r="ESL350" s="24"/>
      <c r="ESM350" s="24"/>
      <c r="ESN350" s="24"/>
      <c r="ESO350" s="24"/>
      <c r="ESP350" s="24"/>
      <c r="ESQ350" s="24"/>
      <c r="ESR350" s="24"/>
      <c r="ESS350" s="24"/>
      <c r="EST350" s="24"/>
      <c r="ESU350" s="24"/>
      <c r="ESV350" s="24"/>
      <c r="ESW350" s="24"/>
      <c r="ESX350" s="24"/>
      <c r="ESY350" s="24"/>
      <c r="ESZ350" s="24"/>
      <c r="ETA350" s="24"/>
      <c r="ETB350" s="24"/>
      <c r="ETC350" s="24"/>
      <c r="ETD350" s="24"/>
      <c r="ETE350" s="24"/>
      <c r="ETF350" s="24"/>
      <c r="ETG350" s="24"/>
      <c r="ETH350" s="24"/>
      <c r="ETI350" s="24"/>
      <c r="ETJ350" s="24"/>
      <c r="ETK350" s="24"/>
      <c r="ETL350" s="24"/>
      <c r="ETM350" s="24"/>
      <c r="ETN350" s="24"/>
      <c r="ETO350" s="24"/>
      <c r="ETP350" s="24"/>
      <c r="ETQ350" s="24"/>
      <c r="ETR350" s="24"/>
      <c r="ETS350" s="24"/>
      <c r="ETT350" s="24"/>
      <c r="ETU350" s="24"/>
      <c r="ETV350" s="24"/>
      <c r="ETW350" s="24"/>
      <c r="ETX350" s="24"/>
      <c r="ETY350" s="24"/>
      <c r="ETZ350" s="24"/>
      <c r="EUA350" s="24"/>
      <c r="EUB350" s="24"/>
      <c r="EUC350" s="24"/>
      <c r="EUD350" s="24"/>
      <c r="EUE350" s="24"/>
      <c r="EUF350" s="24"/>
      <c r="EUG350" s="24"/>
      <c r="EUH350" s="24"/>
      <c r="EUI350" s="24"/>
      <c r="EUJ350" s="24"/>
      <c r="EUK350" s="24"/>
      <c r="EUL350" s="24"/>
      <c r="EUM350" s="24"/>
      <c r="EUN350" s="24"/>
      <c r="EUO350" s="24"/>
      <c r="EUP350" s="24"/>
      <c r="EUQ350" s="24"/>
      <c r="EUR350" s="24"/>
      <c r="EUS350" s="24"/>
      <c r="EUT350" s="24"/>
      <c r="EUU350" s="24"/>
      <c r="EUV350" s="24"/>
      <c r="EUW350" s="24"/>
      <c r="EUX350" s="24"/>
      <c r="EUY350" s="24"/>
      <c r="EUZ350" s="24"/>
      <c r="EVA350" s="24"/>
      <c r="EVB350" s="24"/>
      <c r="EVC350" s="24"/>
      <c r="EVD350" s="24"/>
      <c r="EVE350" s="24"/>
      <c r="EVF350" s="24"/>
      <c r="EVG350" s="24"/>
      <c r="EVH350" s="24"/>
      <c r="EVI350" s="24"/>
      <c r="EVJ350" s="24"/>
      <c r="EVK350" s="24"/>
      <c r="EVL350" s="24"/>
      <c r="EVM350" s="24"/>
      <c r="EVN350" s="24"/>
      <c r="EVO350" s="24"/>
      <c r="EVP350" s="24"/>
      <c r="EVQ350" s="24"/>
      <c r="EVR350" s="24"/>
      <c r="EVS350" s="24"/>
      <c r="EVT350" s="24"/>
      <c r="EVU350" s="24"/>
      <c r="EVV350" s="24"/>
      <c r="EVW350" s="24"/>
      <c r="EVX350" s="24"/>
      <c r="EVY350" s="24"/>
      <c r="EVZ350" s="24"/>
      <c r="EWA350" s="24"/>
      <c r="EWB350" s="24"/>
      <c r="EWC350" s="24"/>
      <c r="EWD350" s="24"/>
      <c r="EWE350" s="24"/>
      <c r="EWF350" s="24"/>
      <c r="EWG350" s="24"/>
      <c r="EWH350" s="24"/>
      <c r="EWI350" s="24"/>
      <c r="EWJ350" s="24"/>
      <c r="EWK350" s="24"/>
      <c r="EWL350" s="24"/>
      <c r="EWM350" s="24"/>
      <c r="EWN350" s="24"/>
      <c r="EWO350" s="24"/>
      <c r="EWP350" s="24"/>
      <c r="EWQ350" s="24"/>
      <c r="EWR350" s="24"/>
      <c r="EWS350" s="24"/>
      <c r="EWT350" s="24"/>
      <c r="EWU350" s="24"/>
      <c r="EWV350" s="24"/>
      <c r="EWW350" s="24"/>
      <c r="EWX350" s="24"/>
      <c r="EWY350" s="24"/>
      <c r="EWZ350" s="24"/>
      <c r="EXA350" s="24"/>
      <c r="EXB350" s="24"/>
      <c r="EXC350" s="24"/>
      <c r="EXD350" s="24"/>
      <c r="EXE350" s="24"/>
      <c r="EXF350" s="24"/>
      <c r="EXG350" s="24"/>
      <c r="EXH350" s="24"/>
      <c r="EXI350" s="24"/>
      <c r="EXJ350" s="24"/>
      <c r="EXK350" s="24"/>
      <c r="EXL350" s="24"/>
      <c r="EXM350" s="24"/>
      <c r="EXN350" s="24"/>
      <c r="EXO350" s="24"/>
      <c r="EXP350" s="24"/>
      <c r="EXQ350" s="24"/>
      <c r="EXR350" s="24"/>
      <c r="EXS350" s="24"/>
      <c r="EXT350" s="24"/>
      <c r="EXU350" s="24"/>
      <c r="EXV350" s="24"/>
      <c r="EXW350" s="24"/>
      <c r="EXX350" s="24"/>
      <c r="EXY350" s="24"/>
      <c r="EXZ350" s="24"/>
      <c r="EYA350" s="24"/>
      <c r="EYB350" s="24"/>
      <c r="EYC350" s="24"/>
      <c r="EYD350" s="24"/>
      <c r="EYE350" s="24"/>
      <c r="EYF350" s="24"/>
      <c r="EYG350" s="24"/>
      <c r="EYH350" s="24"/>
      <c r="EYI350" s="24"/>
      <c r="EYJ350" s="24"/>
      <c r="EYK350" s="24"/>
      <c r="EYL350" s="24"/>
      <c r="EYM350" s="24"/>
      <c r="EYN350" s="24"/>
      <c r="EYO350" s="24"/>
      <c r="EYP350" s="24"/>
      <c r="EYQ350" s="24"/>
      <c r="EYR350" s="24"/>
      <c r="EYS350" s="24"/>
      <c r="EYT350" s="24"/>
      <c r="EYU350" s="24"/>
      <c r="EYV350" s="24"/>
      <c r="EYW350" s="24"/>
      <c r="EYX350" s="24"/>
      <c r="EYY350" s="24"/>
      <c r="EYZ350" s="24"/>
      <c r="EZA350" s="24"/>
      <c r="EZB350" s="24"/>
      <c r="EZC350" s="24"/>
      <c r="EZD350" s="24"/>
      <c r="EZE350" s="24"/>
      <c r="EZF350" s="24"/>
      <c r="EZG350" s="24"/>
      <c r="EZH350" s="24"/>
      <c r="EZI350" s="24"/>
      <c r="EZJ350" s="24"/>
      <c r="EZK350" s="24"/>
      <c r="EZL350" s="24"/>
      <c r="EZM350" s="24"/>
      <c r="EZN350" s="24"/>
      <c r="EZO350" s="24"/>
      <c r="EZP350" s="24"/>
      <c r="EZQ350" s="24"/>
      <c r="EZR350" s="24"/>
      <c r="EZS350" s="24"/>
      <c r="EZT350" s="24"/>
      <c r="EZU350" s="24"/>
      <c r="EZV350" s="24"/>
      <c r="EZW350" s="24"/>
      <c r="EZX350" s="24"/>
      <c r="EZY350" s="24"/>
      <c r="EZZ350" s="24"/>
      <c r="FAA350" s="24"/>
      <c r="FAB350" s="24"/>
      <c r="FAC350" s="24"/>
      <c r="FAD350" s="24"/>
      <c r="FAE350" s="24"/>
      <c r="FAF350" s="24"/>
      <c r="FAG350" s="24"/>
      <c r="FAH350" s="24"/>
      <c r="FAI350" s="24"/>
      <c r="FAJ350" s="24"/>
      <c r="FAK350" s="24"/>
      <c r="FAL350" s="24"/>
      <c r="FAM350" s="24"/>
      <c r="FAN350" s="24"/>
      <c r="FAO350" s="24"/>
      <c r="FAP350" s="24"/>
      <c r="FAQ350" s="24"/>
      <c r="FAR350" s="24"/>
      <c r="FAS350" s="24"/>
      <c r="FAT350" s="24"/>
      <c r="FAU350" s="24"/>
      <c r="FAV350" s="24"/>
      <c r="FAW350" s="24"/>
      <c r="FAX350" s="24"/>
      <c r="FAY350" s="24"/>
      <c r="FAZ350" s="24"/>
      <c r="FBA350" s="24"/>
      <c r="FBB350" s="24"/>
      <c r="FBC350" s="24"/>
      <c r="FBD350" s="24"/>
      <c r="FBE350" s="24"/>
      <c r="FBF350" s="24"/>
      <c r="FBG350" s="24"/>
      <c r="FBH350" s="24"/>
      <c r="FBI350" s="24"/>
      <c r="FBJ350" s="24"/>
      <c r="FBK350" s="24"/>
      <c r="FBL350" s="24"/>
      <c r="FBM350" s="24"/>
      <c r="FBN350" s="24"/>
      <c r="FBO350" s="24"/>
      <c r="FBP350" s="24"/>
      <c r="FBQ350" s="24"/>
      <c r="FBR350" s="24"/>
      <c r="FBS350" s="24"/>
      <c r="FBT350" s="24"/>
      <c r="FBU350" s="24"/>
      <c r="FBV350" s="24"/>
      <c r="FBW350" s="24"/>
      <c r="FBX350" s="24"/>
      <c r="FBY350" s="24"/>
      <c r="FBZ350" s="24"/>
      <c r="FCA350" s="24"/>
      <c r="FCB350" s="24"/>
      <c r="FCC350" s="24"/>
      <c r="FCD350" s="24"/>
      <c r="FCE350" s="24"/>
      <c r="FCF350" s="24"/>
      <c r="FCG350" s="24"/>
      <c r="FCH350" s="24"/>
      <c r="FCI350" s="24"/>
      <c r="FCJ350" s="24"/>
      <c r="FCK350" s="24"/>
      <c r="FCL350" s="24"/>
      <c r="FCM350" s="24"/>
      <c r="FCN350" s="24"/>
      <c r="FCO350" s="24"/>
      <c r="FCP350" s="24"/>
      <c r="FCQ350" s="24"/>
      <c r="FCR350" s="24"/>
      <c r="FCS350" s="24"/>
      <c r="FCT350" s="24"/>
      <c r="FCU350" s="24"/>
      <c r="FCV350" s="24"/>
      <c r="FCW350" s="24"/>
      <c r="FCX350" s="24"/>
      <c r="FCY350" s="24"/>
      <c r="FCZ350" s="24"/>
      <c r="FDA350" s="24"/>
      <c r="FDB350" s="24"/>
      <c r="FDC350" s="24"/>
      <c r="FDD350" s="24"/>
      <c r="FDE350" s="24"/>
      <c r="FDF350" s="24"/>
      <c r="FDG350" s="24"/>
      <c r="FDH350" s="24"/>
      <c r="FDI350" s="24"/>
      <c r="FDJ350" s="24"/>
      <c r="FDK350" s="24"/>
      <c r="FDL350" s="24"/>
      <c r="FDM350" s="24"/>
      <c r="FDN350" s="24"/>
      <c r="FDO350" s="24"/>
      <c r="FDP350" s="24"/>
      <c r="FDQ350" s="24"/>
      <c r="FDR350" s="24"/>
      <c r="FDS350" s="24"/>
      <c r="FDT350" s="24"/>
      <c r="FDU350" s="24"/>
      <c r="FDV350" s="24"/>
      <c r="FDW350" s="24"/>
      <c r="FDX350" s="24"/>
      <c r="FDY350" s="24"/>
      <c r="FDZ350" s="24"/>
      <c r="FEA350" s="24"/>
      <c r="FEB350" s="24"/>
      <c r="FEC350" s="24"/>
      <c r="FED350" s="24"/>
      <c r="FEE350" s="24"/>
      <c r="FEF350" s="24"/>
      <c r="FEG350" s="24"/>
      <c r="FEH350" s="24"/>
      <c r="FEI350" s="24"/>
      <c r="FEJ350" s="24"/>
      <c r="FEK350" s="24"/>
      <c r="FEL350" s="24"/>
      <c r="FEM350" s="24"/>
      <c r="FEN350" s="24"/>
      <c r="FEO350" s="24"/>
      <c r="FEP350" s="24"/>
      <c r="FEQ350" s="24"/>
      <c r="FER350" s="24"/>
      <c r="FES350" s="24"/>
      <c r="FET350" s="24"/>
      <c r="FEU350" s="24"/>
      <c r="FEV350" s="24"/>
      <c r="FEW350" s="24"/>
      <c r="FEX350" s="24"/>
      <c r="FEY350" s="24"/>
      <c r="FEZ350" s="24"/>
      <c r="FFA350" s="24"/>
      <c r="FFB350" s="24"/>
      <c r="FFC350" s="24"/>
      <c r="FFD350" s="24"/>
      <c r="FFE350" s="24"/>
      <c r="FFF350" s="24"/>
      <c r="FFG350" s="24"/>
      <c r="FFH350" s="24"/>
      <c r="FFI350" s="24"/>
      <c r="FFJ350" s="24"/>
      <c r="FFK350" s="24"/>
      <c r="FFL350" s="24"/>
      <c r="FFM350" s="24"/>
      <c r="FFN350" s="24"/>
      <c r="FFO350" s="24"/>
      <c r="FFP350" s="24"/>
      <c r="FFQ350" s="24"/>
      <c r="FFR350" s="24"/>
      <c r="FFS350" s="24"/>
      <c r="FFT350" s="24"/>
      <c r="FFU350" s="24"/>
      <c r="FFV350" s="24"/>
      <c r="FFW350" s="24"/>
      <c r="FFX350" s="24"/>
      <c r="FFY350" s="24"/>
      <c r="FFZ350" s="24"/>
      <c r="FGA350" s="24"/>
      <c r="FGB350" s="24"/>
      <c r="FGC350" s="24"/>
      <c r="FGD350" s="24"/>
      <c r="FGE350" s="24"/>
      <c r="FGF350" s="24"/>
      <c r="FGG350" s="24"/>
      <c r="FGH350" s="24"/>
      <c r="FGI350" s="24"/>
      <c r="FGJ350" s="24"/>
      <c r="FGK350" s="24"/>
      <c r="FGL350" s="24"/>
      <c r="FGM350" s="24"/>
      <c r="FGN350" s="24"/>
      <c r="FGO350" s="24"/>
      <c r="FGP350" s="24"/>
      <c r="FGQ350" s="24"/>
      <c r="FGR350" s="24"/>
      <c r="FGS350" s="24"/>
      <c r="FGT350" s="24"/>
      <c r="FGU350" s="24"/>
      <c r="FGV350" s="24"/>
      <c r="FGW350" s="24"/>
      <c r="FGX350" s="24"/>
      <c r="FGY350" s="24"/>
      <c r="FGZ350" s="24"/>
      <c r="FHA350" s="24"/>
      <c r="FHB350" s="24"/>
      <c r="FHC350" s="24"/>
      <c r="FHD350" s="24"/>
      <c r="FHE350" s="24"/>
      <c r="FHF350" s="24"/>
      <c r="FHG350" s="24"/>
      <c r="FHH350" s="24"/>
      <c r="FHI350" s="24"/>
      <c r="FHJ350" s="24"/>
      <c r="FHK350" s="24"/>
      <c r="FHL350" s="24"/>
      <c r="FHM350" s="24"/>
      <c r="FHN350" s="24"/>
      <c r="FHO350" s="24"/>
      <c r="FHP350" s="24"/>
      <c r="FHQ350" s="24"/>
      <c r="FHR350" s="24"/>
      <c r="FHS350" s="24"/>
      <c r="FHT350" s="24"/>
      <c r="FHU350" s="24"/>
      <c r="FHV350" s="24"/>
      <c r="FHW350" s="24"/>
      <c r="FHX350" s="24"/>
      <c r="FHY350" s="24"/>
      <c r="FHZ350" s="24"/>
      <c r="FIA350" s="24"/>
      <c r="FIB350" s="24"/>
      <c r="FIC350" s="24"/>
      <c r="FID350" s="24"/>
      <c r="FIE350" s="24"/>
      <c r="FIF350" s="24"/>
      <c r="FIG350" s="24"/>
      <c r="FIH350" s="24"/>
      <c r="FII350" s="24"/>
      <c r="FIJ350" s="24"/>
      <c r="FIK350" s="24"/>
      <c r="FIL350" s="24"/>
      <c r="FIM350" s="24"/>
      <c r="FIN350" s="24"/>
      <c r="FIO350" s="24"/>
      <c r="FIP350" s="24"/>
      <c r="FIQ350" s="24"/>
      <c r="FIR350" s="24"/>
      <c r="FIS350" s="24"/>
      <c r="FIT350" s="24"/>
      <c r="FIU350" s="24"/>
      <c r="FIV350" s="24"/>
      <c r="FIW350" s="24"/>
      <c r="FIX350" s="24"/>
      <c r="FIY350" s="24"/>
      <c r="FIZ350" s="24"/>
      <c r="FJA350" s="24"/>
      <c r="FJB350" s="24"/>
      <c r="FJC350" s="24"/>
      <c r="FJD350" s="24"/>
      <c r="FJE350" s="24"/>
      <c r="FJF350" s="24"/>
      <c r="FJG350" s="24"/>
      <c r="FJH350" s="24"/>
      <c r="FJI350" s="24"/>
      <c r="FJJ350" s="24"/>
      <c r="FJK350" s="24"/>
      <c r="FJL350" s="24"/>
      <c r="FJM350" s="24"/>
      <c r="FJN350" s="24"/>
      <c r="FJO350" s="24"/>
      <c r="FJP350" s="24"/>
      <c r="FJQ350" s="24"/>
      <c r="FJR350" s="24"/>
      <c r="FJS350" s="24"/>
      <c r="FJT350" s="24"/>
      <c r="FJU350" s="24"/>
      <c r="FJV350" s="24"/>
      <c r="FJW350" s="24"/>
      <c r="FJX350" s="24"/>
      <c r="FJY350" s="24"/>
      <c r="FJZ350" s="24"/>
      <c r="FKA350" s="24"/>
      <c r="FKB350" s="24"/>
      <c r="FKC350" s="24"/>
      <c r="FKD350" s="24"/>
      <c r="FKE350" s="24"/>
      <c r="FKF350" s="24"/>
      <c r="FKG350" s="24"/>
      <c r="FKH350" s="24"/>
      <c r="FKI350" s="24"/>
      <c r="FKJ350" s="24"/>
      <c r="FKK350" s="24"/>
      <c r="FKL350" s="24"/>
      <c r="FKM350" s="24"/>
      <c r="FKN350" s="24"/>
      <c r="FKO350" s="24"/>
      <c r="FKP350" s="24"/>
      <c r="FKQ350" s="24"/>
      <c r="FKR350" s="24"/>
      <c r="FKS350" s="24"/>
      <c r="FKT350" s="24"/>
      <c r="FKU350" s="24"/>
      <c r="FKV350" s="24"/>
      <c r="FKW350" s="24"/>
      <c r="FKX350" s="24"/>
      <c r="FKY350" s="24"/>
      <c r="FKZ350" s="24"/>
      <c r="FLA350" s="24"/>
      <c r="FLB350" s="24"/>
      <c r="FLC350" s="24"/>
      <c r="FLD350" s="24"/>
      <c r="FLE350" s="24"/>
      <c r="FLF350" s="24"/>
      <c r="FLG350" s="24"/>
      <c r="FLH350" s="24"/>
      <c r="FLI350" s="24"/>
      <c r="FLJ350" s="24"/>
      <c r="FLK350" s="24"/>
      <c r="FLL350" s="24"/>
      <c r="FLM350" s="24"/>
      <c r="FLN350" s="24"/>
      <c r="FLO350" s="24"/>
      <c r="FLP350" s="24"/>
      <c r="FLQ350" s="24"/>
      <c r="FLR350" s="24"/>
      <c r="FLS350" s="24"/>
      <c r="FLT350" s="24"/>
      <c r="FLU350" s="24"/>
      <c r="FLV350" s="24"/>
      <c r="FLW350" s="24"/>
      <c r="FLX350" s="24"/>
      <c r="FLY350" s="24"/>
      <c r="FLZ350" s="24"/>
      <c r="FMA350" s="24"/>
      <c r="FMB350" s="24"/>
      <c r="FMC350" s="24"/>
      <c r="FMD350" s="24"/>
      <c r="FME350" s="24"/>
      <c r="FMF350" s="24"/>
      <c r="FMG350" s="24"/>
      <c r="FMH350" s="24"/>
      <c r="FMI350" s="24"/>
      <c r="FMJ350" s="24"/>
      <c r="FMK350" s="24"/>
      <c r="FML350" s="24"/>
      <c r="FMM350" s="24"/>
      <c r="FMN350" s="24"/>
      <c r="FMO350" s="24"/>
      <c r="FMP350" s="24"/>
      <c r="FMQ350" s="24"/>
      <c r="FMR350" s="24"/>
      <c r="FMS350" s="24"/>
      <c r="FMT350" s="24"/>
      <c r="FMU350" s="24"/>
      <c r="FMV350" s="24"/>
      <c r="FMW350" s="24"/>
      <c r="FMX350" s="24"/>
      <c r="FMY350" s="24"/>
      <c r="FMZ350" s="24"/>
      <c r="FNA350" s="24"/>
      <c r="FNB350" s="24"/>
      <c r="FNC350" s="24"/>
      <c r="FND350" s="24"/>
      <c r="FNE350" s="24"/>
      <c r="FNF350" s="24"/>
      <c r="FNG350" s="24"/>
      <c r="FNH350" s="24"/>
      <c r="FNI350" s="24"/>
      <c r="FNJ350" s="24"/>
      <c r="FNK350" s="24"/>
      <c r="FNL350" s="24"/>
      <c r="FNM350" s="24"/>
      <c r="FNN350" s="24"/>
      <c r="FNO350" s="24"/>
      <c r="FNP350" s="24"/>
      <c r="FNQ350" s="24"/>
      <c r="FNR350" s="24"/>
      <c r="FNS350" s="24"/>
      <c r="FNT350" s="24"/>
      <c r="FNU350" s="24"/>
      <c r="FNV350" s="24"/>
      <c r="FNW350" s="24"/>
      <c r="FNX350" s="24"/>
      <c r="FNY350" s="24"/>
      <c r="FNZ350" s="24"/>
      <c r="FOA350" s="24"/>
      <c r="FOB350" s="24"/>
      <c r="FOC350" s="24"/>
      <c r="FOD350" s="24"/>
      <c r="FOE350" s="24"/>
      <c r="FOF350" s="24"/>
      <c r="FOG350" s="24"/>
      <c r="FOH350" s="24"/>
      <c r="FOI350" s="24"/>
      <c r="FOJ350" s="24"/>
      <c r="FOK350" s="24"/>
      <c r="FOL350" s="24"/>
      <c r="FOM350" s="24"/>
      <c r="FON350" s="24"/>
      <c r="FOO350" s="24"/>
      <c r="FOP350" s="24"/>
      <c r="FOQ350" s="24"/>
      <c r="FOR350" s="24"/>
      <c r="FOS350" s="24"/>
      <c r="FOT350" s="24"/>
      <c r="FOU350" s="24"/>
      <c r="FOV350" s="24"/>
      <c r="FOW350" s="24"/>
      <c r="FOX350" s="24"/>
      <c r="FOY350" s="24"/>
      <c r="FOZ350" s="24"/>
      <c r="FPA350" s="24"/>
      <c r="FPB350" s="24"/>
      <c r="FPC350" s="24"/>
      <c r="FPD350" s="24"/>
      <c r="FPE350" s="24"/>
      <c r="FPF350" s="24"/>
      <c r="FPG350" s="24"/>
      <c r="FPH350" s="24"/>
      <c r="FPI350" s="24"/>
      <c r="FPJ350" s="24"/>
      <c r="FPK350" s="24"/>
      <c r="FPL350" s="24"/>
      <c r="FPM350" s="24"/>
      <c r="FPN350" s="24"/>
      <c r="FPO350" s="24"/>
      <c r="FPP350" s="24"/>
      <c r="FPQ350" s="24"/>
      <c r="FPR350" s="24"/>
      <c r="FPS350" s="24"/>
      <c r="FPT350" s="24"/>
      <c r="FPU350" s="24"/>
      <c r="FPV350" s="24"/>
      <c r="FPW350" s="24"/>
      <c r="FPX350" s="24"/>
      <c r="FPY350" s="24"/>
      <c r="FPZ350" s="24"/>
      <c r="FQA350" s="24"/>
      <c r="FQB350" s="24"/>
      <c r="FQC350" s="24"/>
      <c r="FQD350" s="24"/>
      <c r="FQE350" s="24"/>
      <c r="FQF350" s="24"/>
      <c r="FQG350" s="24"/>
      <c r="FQH350" s="24"/>
      <c r="FQI350" s="24"/>
      <c r="FQJ350" s="24"/>
      <c r="FQK350" s="24"/>
      <c r="FQL350" s="24"/>
      <c r="FQM350" s="24"/>
      <c r="FQN350" s="24"/>
      <c r="FQO350" s="24"/>
      <c r="FQP350" s="24"/>
      <c r="FQQ350" s="24"/>
      <c r="FQR350" s="24"/>
      <c r="FQS350" s="24"/>
      <c r="FQT350" s="24"/>
      <c r="FQU350" s="24"/>
      <c r="FQV350" s="24"/>
      <c r="FQW350" s="24"/>
      <c r="FQX350" s="24"/>
      <c r="FQY350" s="24"/>
      <c r="FQZ350" s="24"/>
      <c r="FRA350" s="24"/>
      <c r="FRB350" s="24"/>
      <c r="FRC350" s="24"/>
      <c r="FRD350" s="24"/>
      <c r="FRE350" s="24"/>
      <c r="FRF350" s="24"/>
      <c r="FRG350" s="24"/>
      <c r="FRH350" s="24"/>
      <c r="FRI350" s="24"/>
      <c r="FRJ350" s="24"/>
      <c r="FRK350" s="24"/>
      <c r="FRL350" s="24"/>
      <c r="FRM350" s="24"/>
      <c r="FRN350" s="24"/>
      <c r="FRO350" s="24"/>
      <c r="FRP350" s="24"/>
      <c r="FRQ350" s="24"/>
      <c r="FRR350" s="24"/>
      <c r="FRS350" s="24"/>
      <c r="FRT350" s="24"/>
      <c r="FRU350" s="24"/>
      <c r="FRV350" s="24"/>
      <c r="FRW350" s="24"/>
      <c r="FRX350" s="24"/>
      <c r="FRY350" s="24"/>
      <c r="FRZ350" s="24"/>
      <c r="FSA350" s="24"/>
      <c r="FSB350" s="24"/>
      <c r="FSC350" s="24"/>
      <c r="FSD350" s="24"/>
      <c r="FSE350" s="24"/>
      <c r="FSF350" s="24"/>
      <c r="FSG350" s="24"/>
      <c r="FSH350" s="24"/>
      <c r="FSI350" s="24"/>
      <c r="FSJ350" s="24"/>
      <c r="FSK350" s="24"/>
      <c r="FSL350" s="24"/>
      <c r="FSM350" s="24"/>
      <c r="FSN350" s="24"/>
      <c r="FSO350" s="24"/>
      <c r="FSP350" s="24"/>
      <c r="FSQ350" s="24"/>
      <c r="FSR350" s="24"/>
      <c r="FSS350" s="24"/>
      <c r="FST350" s="24"/>
      <c r="FSU350" s="24"/>
      <c r="FSV350" s="24"/>
      <c r="FSW350" s="24"/>
      <c r="FSX350" s="24"/>
      <c r="FSY350" s="24"/>
      <c r="FSZ350" s="24"/>
      <c r="FTA350" s="24"/>
      <c r="FTB350" s="24"/>
      <c r="FTC350" s="24"/>
      <c r="FTD350" s="24"/>
      <c r="FTE350" s="24"/>
      <c r="FTF350" s="24"/>
      <c r="FTG350" s="24"/>
      <c r="FTH350" s="24"/>
      <c r="FTI350" s="24"/>
      <c r="FTJ350" s="24"/>
      <c r="FTK350" s="24"/>
      <c r="FTL350" s="24"/>
      <c r="FTM350" s="24"/>
      <c r="FTN350" s="24"/>
      <c r="FTO350" s="24"/>
      <c r="FTP350" s="24"/>
      <c r="FTQ350" s="24"/>
      <c r="FTR350" s="24"/>
      <c r="FTS350" s="24"/>
      <c r="FTT350" s="24"/>
      <c r="FTU350" s="24"/>
      <c r="FTV350" s="24"/>
      <c r="FTW350" s="24"/>
      <c r="FTX350" s="24"/>
      <c r="FTY350" s="24"/>
      <c r="FTZ350" s="24"/>
      <c r="FUA350" s="24"/>
      <c r="FUB350" s="24"/>
      <c r="FUC350" s="24"/>
      <c r="FUD350" s="24"/>
      <c r="FUE350" s="24"/>
      <c r="FUF350" s="24"/>
      <c r="FUG350" s="24"/>
      <c r="FUH350" s="24"/>
      <c r="FUI350" s="24"/>
      <c r="FUJ350" s="24"/>
      <c r="FUK350" s="24"/>
      <c r="FUL350" s="24"/>
      <c r="FUM350" s="24"/>
      <c r="FUN350" s="24"/>
      <c r="FUO350" s="24"/>
      <c r="FUP350" s="24"/>
      <c r="FUQ350" s="24"/>
      <c r="FUR350" s="24"/>
      <c r="FUS350" s="24"/>
      <c r="FUT350" s="24"/>
      <c r="FUU350" s="24"/>
      <c r="FUV350" s="24"/>
      <c r="FUW350" s="24"/>
      <c r="FUX350" s="24"/>
      <c r="FUY350" s="24"/>
      <c r="FUZ350" s="24"/>
      <c r="FVA350" s="24"/>
      <c r="FVB350" s="24"/>
      <c r="FVC350" s="24"/>
      <c r="FVD350" s="24"/>
      <c r="FVE350" s="24"/>
      <c r="FVF350" s="24"/>
      <c r="FVG350" s="24"/>
      <c r="FVH350" s="24"/>
      <c r="FVI350" s="24"/>
      <c r="FVJ350" s="24"/>
      <c r="FVK350" s="24"/>
      <c r="FVL350" s="24"/>
      <c r="FVM350" s="24"/>
      <c r="FVN350" s="24"/>
      <c r="FVO350" s="24"/>
      <c r="FVP350" s="24"/>
      <c r="FVQ350" s="24"/>
      <c r="FVR350" s="24"/>
      <c r="FVS350" s="24"/>
      <c r="FVT350" s="24"/>
      <c r="FVU350" s="24"/>
      <c r="FVV350" s="24"/>
      <c r="FVW350" s="24"/>
      <c r="FVX350" s="24"/>
      <c r="FVY350" s="24"/>
      <c r="FVZ350" s="24"/>
      <c r="FWA350" s="24"/>
      <c r="FWB350" s="24"/>
      <c r="FWC350" s="24"/>
      <c r="FWD350" s="24"/>
      <c r="FWE350" s="24"/>
      <c r="FWF350" s="24"/>
      <c r="FWG350" s="24"/>
      <c r="FWH350" s="24"/>
      <c r="FWI350" s="24"/>
      <c r="FWJ350" s="24"/>
      <c r="FWK350" s="24"/>
      <c r="FWL350" s="24"/>
      <c r="FWM350" s="24"/>
      <c r="FWN350" s="24"/>
      <c r="FWO350" s="24"/>
      <c r="FWP350" s="24"/>
      <c r="FWQ350" s="24"/>
      <c r="FWR350" s="24"/>
      <c r="FWS350" s="24"/>
      <c r="FWT350" s="24"/>
      <c r="FWU350" s="24"/>
      <c r="FWV350" s="24"/>
      <c r="FWW350" s="24"/>
      <c r="FWX350" s="24"/>
      <c r="FWY350" s="24"/>
      <c r="FWZ350" s="24"/>
      <c r="FXA350" s="24"/>
      <c r="FXB350" s="24"/>
      <c r="FXC350" s="24"/>
      <c r="FXD350" s="24"/>
      <c r="FXE350" s="24"/>
      <c r="FXF350" s="24"/>
      <c r="FXG350" s="24"/>
      <c r="FXH350" s="24"/>
      <c r="FXI350" s="24"/>
      <c r="FXJ350" s="24"/>
      <c r="FXK350" s="24"/>
      <c r="FXL350" s="24"/>
      <c r="FXM350" s="24"/>
      <c r="FXN350" s="24"/>
      <c r="FXO350" s="24"/>
      <c r="FXP350" s="24"/>
      <c r="FXQ350" s="24"/>
      <c r="FXR350" s="24"/>
      <c r="FXS350" s="24"/>
      <c r="FXT350" s="24"/>
      <c r="FXU350" s="24"/>
      <c r="FXV350" s="24"/>
      <c r="FXW350" s="24"/>
      <c r="FXX350" s="24"/>
      <c r="FXY350" s="24"/>
      <c r="FXZ350" s="24"/>
      <c r="FYA350" s="24"/>
      <c r="FYB350" s="24"/>
      <c r="FYC350" s="24"/>
      <c r="FYD350" s="24"/>
      <c r="FYE350" s="24"/>
      <c r="FYF350" s="24"/>
      <c r="FYG350" s="24"/>
      <c r="FYH350" s="24"/>
      <c r="FYI350" s="24"/>
      <c r="FYJ350" s="24"/>
      <c r="FYK350" s="24"/>
      <c r="FYL350" s="24"/>
      <c r="FYM350" s="24"/>
      <c r="FYN350" s="24"/>
      <c r="FYO350" s="24"/>
      <c r="FYP350" s="24"/>
      <c r="FYQ350" s="24"/>
      <c r="FYR350" s="24"/>
      <c r="FYS350" s="24"/>
      <c r="FYT350" s="24"/>
      <c r="FYU350" s="24"/>
      <c r="FYV350" s="24"/>
      <c r="FYW350" s="24"/>
      <c r="FYX350" s="24"/>
      <c r="FYY350" s="24"/>
      <c r="FYZ350" s="24"/>
      <c r="FZA350" s="24"/>
      <c r="FZB350" s="24"/>
      <c r="FZC350" s="24"/>
      <c r="FZD350" s="24"/>
      <c r="FZE350" s="24"/>
      <c r="FZF350" s="24"/>
      <c r="FZG350" s="24"/>
      <c r="FZH350" s="24"/>
      <c r="FZI350" s="24"/>
      <c r="FZJ350" s="24"/>
      <c r="FZK350" s="24"/>
      <c r="FZL350" s="24"/>
      <c r="FZM350" s="24"/>
      <c r="FZN350" s="24"/>
      <c r="FZO350" s="24"/>
      <c r="FZP350" s="24"/>
      <c r="FZQ350" s="24"/>
      <c r="FZR350" s="24"/>
      <c r="FZS350" s="24"/>
      <c r="FZT350" s="24"/>
      <c r="FZU350" s="24"/>
      <c r="FZV350" s="24"/>
      <c r="FZW350" s="24"/>
      <c r="FZX350" s="24"/>
      <c r="FZY350" s="24"/>
      <c r="FZZ350" s="24"/>
      <c r="GAA350" s="24"/>
      <c r="GAB350" s="24"/>
      <c r="GAC350" s="24"/>
      <c r="GAD350" s="24"/>
      <c r="GAE350" s="24"/>
      <c r="GAF350" s="24"/>
      <c r="GAG350" s="24"/>
      <c r="GAH350" s="24"/>
      <c r="GAI350" s="24"/>
      <c r="GAJ350" s="24"/>
      <c r="GAK350" s="24"/>
      <c r="GAL350" s="24"/>
      <c r="GAM350" s="24"/>
      <c r="GAN350" s="24"/>
      <c r="GAO350" s="24"/>
      <c r="GAP350" s="24"/>
      <c r="GAQ350" s="24"/>
      <c r="GAR350" s="24"/>
      <c r="GAS350" s="24"/>
      <c r="GAT350" s="24"/>
      <c r="GAU350" s="24"/>
      <c r="GAV350" s="24"/>
      <c r="GAW350" s="24"/>
      <c r="GAX350" s="24"/>
      <c r="GAY350" s="24"/>
      <c r="GAZ350" s="24"/>
      <c r="GBA350" s="24"/>
      <c r="GBB350" s="24"/>
      <c r="GBC350" s="24"/>
      <c r="GBD350" s="24"/>
      <c r="GBE350" s="24"/>
      <c r="GBF350" s="24"/>
      <c r="GBG350" s="24"/>
      <c r="GBH350" s="24"/>
      <c r="GBI350" s="24"/>
      <c r="GBJ350" s="24"/>
      <c r="GBK350" s="24"/>
      <c r="GBL350" s="24"/>
      <c r="GBM350" s="24"/>
      <c r="GBN350" s="24"/>
      <c r="GBO350" s="24"/>
      <c r="GBP350" s="24"/>
      <c r="GBQ350" s="24"/>
      <c r="GBR350" s="24"/>
      <c r="GBS350" s="24"/>
      <c r="GBT350" s="24"/>
      <c r="GBU350" s="24"/>
      <c r="GBV350" s="24"/>
      <c r="GBW350" s="24"/>
      <c r="GBX350" s="24"/>
      <c r="GBY350" s="24"/>
      <c r="GBZ350" s="24"/>
      <c r="GCA350" s="24"/>
      <c r="GCB350" s="24"/>
      <c r="GCC350" s="24"/>
      <c r="GCD350" s="24"/>
      <c r="GCE350" s="24"/>
      <c r="GCF350" s="24"/>
      <c r="GCG350" s="24"/>
      <c r="GCH350" s="24"/>
      <c r="GCI350" s="24"/>
      <c r="GCJ350" s="24"/>
      <c r="GCK350" s="24"/>
      <c r="GCL350" s="24"/>
      <c r="GCM350" s="24"/>
      <c r="GCN350" s="24"/>
      <c r="GCO350" s="24"/>
      <c r="GCP350" s="24"/>
      <c r="GCQ350" s="24"/>
      <c r="GCR350" s="24"/>
      <c r="GCS350" s="24"/>
      <c r="GCT350" s="24"/>
      <c r="GCU350" s="24"/>
      <c r="GCV350" s="24"/>
      <c r="GCW350" s="24"/>
      <c r="GCX350" s="24"/>
      <c r="GCY350" s="24"/>
      <c r="GCZ350" s="24"/>
      <c r="GDA350" s="24"/>
      <c r="GDB350" s="24"/>
      <c r="GDC350" s="24"/>
      <c r="GDD350" s="24"/>
      <c r="GDE350" s="24"/>
      <c r="GDF350" s="24"/>
      <c r="GDG350" s="24"/>
      <c r="GDH350" s="24"/>
      <c r="GDI350" s="24"/>
      <c r="GDJ350" s="24"/>
      <c r="GDK350" s="24"/>
      <c r="GDL350" s="24"/>
      <c r="GDM350" s="24"/>
      <c r="GDN350" s="24"/>
      <c r="GDO350" s="24"/>
      <c r="GDP350" s="24"/>
      <c r="GDQ350" s="24"/>
      <c r="GDR350" s="24"/>
      <c r="GDS350" s="24"/>
      <c r="GDT350" s="24"/>
      <c r="GDU350" s="24"/>
      <c r="GDV350" s="24"/>
      <c r="GDW350" s="24"/>
      <c r="GDX350" s="24"/>
      <c r="GDY350" s="24"/>
      <c r="GDZ350" s="24"/>
      <c r="GEA350" s="24"/>
      <c r="GEB350" s="24"/>
      <c r="GEC350" s="24"/>
      <c r="GED350" s="24"/>
      <c r="GEE350" s="24"/>
      <c r="GEF350" s="24"/>
      <c r="GEG350" s="24"/>
      <c r="GEH350" s="24"/>
      <c r="GEI350" s="24"/>
      <c r="GEJ350" s="24"/>
      <c r="GEK350" s="24"/>
      <c r="GEL350" s="24"/>
      <c r="GEM350" s="24"/>
      <c r="GEN350" s="24"/>
      <c r="GEO350" s="24"/>
      <c r="GEP350" s="24"/>
      <c r="GEQ350" s="24"/>
      <c r="GER350" s="24"/>
      <c r="GES350" s="24"/>
      <c r="GET350" s="24"/>
      <c r="GEU350" s="24"/>
      <c r="GEV350" s="24"/>
      <c r="GEW350" s="24"/>
      <c r="GEX350" s="24"/>
      <c r="GEY350" s="24"/>
      <c r="GEZ350" s="24"/>
      <c r="GFA350" s="24"/>
      <c r="GFB350" s="24"/>
      <c r="GFC350" s="24"/>
      <c r="GFD350" s="24"/>
      <c r="GFE350" s="24"/>
      <c r="GFF350" s="24"/>
      <c r="GFG350" s="24"/>
      <c r="GFH350" s="24"/>
      <c r="GFI350" s="24"/>
      <c r="GFJ350" s="24"/>
      <c r="GFK350" s="24"/>
      <c r="GFL350" s="24"/>
      <c r="GFM350" s="24"/>
      <c r="GFN350" s="24"/>
      <c r="GFO350" s="24"/>
      <c r="GFP350" s="24"/>
      <c r="GFQ350" s="24"/>
      <c r="GFR350" s="24"/>
      <c r="GFS350" s="24"/>
      <c r="GFT350" s="24"/>
      <c r="GFU350" s="24"/>
      <c r="GFV350" s="24"/>
      <c r="GFW350" s="24"/>
      <c r="GFX350" s="24"/>
      <c r="GFY350" s="24"/>
      <c r="GFZ350" s="24"/>
      <c r="GGA350" s="24"/>
      <c r="GGB350" s="24"/>
      <c r="GGC350" s="24"/>
      <c r="GGD350" s="24"/>
      <c r="GGE350" s="24"/>
      <c r="GGF350" s="24"/>
      <c r="GGG350" s="24"/>
      <c r="GGH350" s="24"/>
      <c r="GGI350" s="24"/>
      <c r="GGJ350" s="24"/>
      <c r="GGK350" s="24"/>
      <c r="GGL350" s="24"/>
      <c r="GGM350" s="24"/>
      <c r="GGN350" s="24"/>
      <c r="GGO350" s="24"/>
      <c r="GGP350" s="24"/>
      <c r="GGQ350" s="24"/>
      <c r="GGR350" s="24"/>
      <c r="GGS350" s="24"/>
      <c r="GGT350" s="24"/>
      <c r="GGU350" s="24"/>
      <c r="GGV350" s="24"/>
      <c r="GGW350" s="24"/>
      <c r="GGX350" s="24"/>
      <c r="GGY350" s="24"/>
      <c r="GGZ350" s="24"/>
      <c r="GHA350" s="24"/>
      <c r="GHB350" s="24"/>
      <c r="GHC350" s="24"/>
      <c r="GHD350" s="24"/>
      <c r="GHE350" s="24"/>
      <c r="GHF350" s="24"/>
      <c r="GHG350" s="24"/>
      <c r="GHH350" s="24"/>
      <c r="GHI350" s="24"/>
      <c r="GHJ350" s="24"/>
      <c r="GHK350" s="24"/>
      <c r="GHL350" s="24"/>
      <c r="GHM350" s="24"/>
      <c r="GHN350" s="24"/>
      <c r="GHO350" s="24"/>
      <c r="GHP350" s="24"/>
      <c r="GHQ350" s="24"/>
      <c r="GHR350" s="24"/>
      <c r="GHS350" s="24"/>
      <c r="GHT350" s="24"/>
      <c r="GHU350" s="24"/>
      <c r="GHV350" s="24"/>
      <c r="GHW350" s="24"/>
      <c r="GHX350" s="24"/>
      <c r="GHY350" s="24"/>
      <c r="GHZ350" s="24"/>
      <c r="GIA350" s="24"/>
      <c r="GIB350" s="24"/>
      <c r="GIC350" s="24"/>
      <c r="GID350" s="24"/>
      <c r="GIE350" s="24"/>
      <c r="GIF350" s="24"/>
      <c r="GIG350" s="24"/>
      <c r="GIH350" s="24"/>
      <c r="GII350" s="24"/>
      <c r="GIJ350" s="24"/>
      <c r="GIK350" s="24"/>
      <c r="GIL350" s="24"/>
      <c r="GIM350" s="24"/>
      <c r="GIN350" s="24"/>
      <c r="GIO350" s="24"/>
      <c r="GIP350" s="24"/>
      <c r="GIQ350" s="24"/>
      <c r="GIR350" s="24"/>
      <c r="GIS350" s="24"/>
      <c r="GIT350" s="24"/>
      <c r="GIU350" s="24"/>
      <c r="GIV350" s="24"/>
      <c r="GIW350" s="24"/>
      <c r="GIX350" s="24"/>
      <c r="GIY350" s="24"/>
      <c r="GIZ350" s="24"/>
      <c r="GJA350" s="24"/>
      <c r="GJB350" s="24"/>
      <c r="GJC350" s="24"/>
      <c r="GJD350" s="24"/>
      <c r="GJE350" s="24"/>
      <c r="GJF350" s="24"/>
      <c r="GJG350" s="24"/>
      <c r="GJH350" s="24"/>
      <c r="GJI350" s="24"/>
      <c r="GJJ350" s="24"/>
      <c r="GJK350" s="24"/>
      <c r="GJL350" s="24"/>
      <c r="GJM350" s="24"/>
      <c r="GJN350" s="24"/>
      <c r="GJO350" s="24"/>
      <c r="GJP350" s="24"/>
      <c r="GJQ350" s="24"/>
      <c r="GJR350" s="24"/>
      <c r="GJS350" s="24"/>
      <c r="GJT350" s="24"/>
      <c r="GJU350" s="24"/>
      <c r="GJV350" s="24"/>
      <c r="GJW350" s="24"/>
      <c r="GJX350" s="24"/>
      <c r="GJY350" s="24"/>
      <c r="GJZ350" s="24"/>
      <c r="GKA350" s="24"/>
      <c r="GKB350" s="24"/>
      <c r="GKC350" s="24"/>
      <c r="GKD350" s="24"/>
      <c r="GKE350" s="24"/>
      <c r="GKF350" s="24"/>
      <c r="GKG350" s="24"/>
      <c r="GKH350" s="24"/>
      <c r="GKI350" s="24"/>
      <c r="GKJ350" s="24"/>
      <c r="GKK350" s="24"/>
      <c r="GKL350" s="24"/>
      <c r="GKM350" s="24"/>
      <c r="GKN350" s="24"/>
      <c r="GKO350" s="24"/>
      <c r="GKP350" s="24"/>
      <c r="GKQ350" s="24"/>
      <c r="GKR350" s="24"/>
      <c r="GKS350" s="24"/>
      <c r="GKT350" s="24"/>
      <c r="GKU350" s="24"/>
      <c r="GKV350" s="24"/>
      <c r="GKW350" s="24"/>
      <c r="GKX350" s="24"/>
      <c r="GKY350" s="24"/>
      <c r="GKZ350" s="24"/>
      <c r="GLA350" s="24"/>
      <c r="GLB350" s="24"/>
      <c r="GLC350" s="24"/>
      <c r="GLD350" s="24"/>
      <c r="GLE350" s="24"/>
      <c r="GLF350" s="24"/>
      <c r="GLG350" s="24"/>
      <c r="GLH350" s="24"/>
      <c r="GLI350" s="24"/>
      <c r="GLJ350" s="24"/>
      <c r="GLK350" s="24"/>
      <c r="GLL350" s="24"/>
      <c r="GLM350" s="24"/>
      <c r="GLN350" s="24"/>
      <c r="GLO350" s="24"/>
      <c r="GLP350" s="24"/>
      <c r="GLQ350" s="24"/>
      <c r="GLR350" s="24"/>
      <c r="GLS350" s="24"/>
      <c r="GLT350" s="24"/>
      <c r="GLU350" s="24"/>
      <c r="GLV350" s="24"/>
      <c r="GLW350" s="24"/>
      <c r="GLX350" s="24"/>
      <c r="GLY350" s="24"/>
      <c r="GLZ350" s="24"/>
      <c r="GMA350" s="24"/>
      <c r="GMB350" s="24"/>
      <c r="GMC350" s="24"/>
      <c r="GMD350" s="24"/>
      <c r="GME350" s="24"/>
      <c r="GMF350" s="24"/>
      <c r="GMG350" s="24"/>
      <c r="GMH350" s="24"/>
      <c r="GMI350" s="24"/>
      <c r="GMJ350" s="24"/>
      <c r="GMK350" s="24"/>
      <c r="GML350" s="24"/>
      <c r="GMM350" s="24"/>
      <c r="GMN350" s="24"/>
      <c r="GMO350" s="24"/>
      <c r="GMP350" s="24"/>
      <c r="GMQ350" s="24"/>
      <c r="GMR350" s="24"/>
      <c r="GMS350" s="24"/>
      <c r="GMT350" s="24"/>
      <c r="GMU350" s="24"/>
      <c r="GMV350" s="24"/>
      <c r="GMW350" s="24"/>
      <c r="GMX350" s="24"/>
      <c r="GMY350" s="24"/>
      <c r="GMZ350" s="24"/>
      <c r="GNA350" s="24"/>
      <c r="GNB350" s="24"/>
      <c r="GNC350" s="24"/>
      <c r="GND350" s="24"/>
      <c r="GNE350" s="24"/>
      <c r="GNF350" s="24"/>
      <c r="GNG350" s="24"/>
      <c r="GNH350" s="24"/>
      <c r="GNI350" s="24"/>
      <c r="GNJ350" s="24"/>
      <c r="GNK350" s="24"/>
      <c r="GNL350" s="24"/>
      <c r="GNM350" s="24"/>
      <c r="GNN350" s="24"/>
      <c r="GNO350" s="24"/>
      <c r="GNP350" s="24"/>
      <c r="GNQ350" s="24"/>
      <c r="GNR350" s="24"/>
      <c r="GNS350" s="24"/>
      <c r="GNT350" s="24"/>
      <c r="GNU350" s="24"/>
      <c r="GNV350" s="24"/>
      <c r="GNW350" s="24"/>
      <c r="GNX350" s="24"/>
      <c r="GNY350" s="24"/>
      <c r="GNZ350" s="24"/>
      <c r="GOA350" s="24"/>
      <c r="GOB350" s="24"/>
      <c r="GOC350" s="24"/>
      <c r="GOD350" s="24"/>
      <c r="GOE350" s="24"/>
      <c r="GOF350" s="24"/>
      <c r="GOG350" s="24"/>
      <c r="GOH350" s="24"/>
      <c r="GOI350" s="24"/>
      <c r="GOJ350" s="24"/>
      <c r="GOK350" s="24"/>
      <c r="GOL350" s="24"/>
      <c r="GOM350" s="24"/>
      <c r="GON350" s="24"/>
      <c r="GOO350" s="24"/>
      <c r="GOP350" s="24"/>
      <c r="GOQ350" s="24"/>
      <c r="GOR350" s="24"/>
      <c r="GOS350" s="24"/>
      <c r="GOT350" s="24"/>
      <c r="GOU350" s="24"/>
      <c r="GOV350" s="24"/>
      <c r="GOW350" s="24"/>
      <c r="GOX350" s="24"/>
      <c r="GOY350" s="24"/>
      <c r="GOZ350" s="24"/>
      <c r="GPA350" s="24"/>
      <c r="GPB350" s="24"/>
      <c r="GPC350" s="24"/>
      <c r="GPD350" s="24"/>
      <c r="GPE350" s="24"/>
      <c r="GPF350" s="24"/>
      <c r="GPG350" s="24"/>
      <c r="GPH350" s="24"/>
      <c r="GPI350" s="24"/>
      <c r="GPJ350" s="24"/>
      <c r="GPK350" s="24"/>
      <c r="GPL350" s="24"/>
      <c r="GPM350" s="24"/>
      <c r="GPN350" s="24"/>
      <c r="GPO350" s="24"/>
      <c r="GPP350" s="24"/>
      <c r="GPQ350" s="24"/>
      <c r="GPR350" s="24"/>
      <c r="GPS350" s="24"/>
      <c r="GPT350" s="24"/>
      <c r="GPU350" s="24"/>
      <c r="GPV350" s="24"/>
      <c r="GPW350" s="24"/>
      <c r="GPX350" s="24"/>
      <c r="GPY350" s="24"/>
      <c r="GPZ350" s="24"/>
      <c r="GQA350" s="24"/>
      <c r="GQB350" s="24"/>
      <c r="GQC350" s="24"/>
      <c r="GQD350" s="24"/>
      <c r="GQE350" s="24"/>
      <c r="GQF350" s="24"/>
      <c r="GQG350" s="24"/>
      <c r="GQH350" s="24"/>
      <c r="GQI350" s="24"/>
      <c r="GQJ350" s="24"/>
      <c r="GQK350" s="24"/>
      <c r="GQL350" s="24"/>
      <c r="GQM350" s="24"/>
      <c r="GQN350" s="24"/>
      <c r="GQO350" s="24"/>
      <c r="GQP350" s="24"/>
      <c r="GQQ350" s="24"/>
      <c r="GQR350" s="24"/>
      <c r="GQS350" s="24"/>
      <c r="GQT350" s="24"/>
      <c r="GQU350" s="24"/>
      <c r="GQV350" s="24"/>
      <c r="GQW350" s="24"/>
      <c r="GQX350" s="24"/>
      <c r="GQY350" s="24"/>
      <c r="GQZ350" s="24"/>
      <c r="GRA350" s="24"/>
      <c r="GRB350" s="24"/>
      <c r="GRC350" s="24"/>
      <c r="GRD350" s="24"/>
      <c r="GRE350" s="24"/>
      <c r="GRF350" s="24"/>
      <c r="GRG350" s="24"/>
      <c r="GRH350" s="24"/>
      <c r="GRI350" s="24"/>
      <c r="GRJ350" s="24"/>
      <c r="GRK350" s="24"/>
      <c r="GRL350" s="24"/>
      <c r="GRM350" s="24"/>
      <c r="GRN350" s="24"/>
      <c r="GRO350" s="24"/>
      <c r="GRP350" s="24"/>
      <c r="GRQ350" s="24"/>
      <c r="GRR350" s="24"/>
      <c r="GRS350" s="24"/>
      <c r="GRT350" s="24"/>
      <c r="GRU350" s="24"/>
      <c r="GRV350" s="24"/>
      <c r="GRW350" s="24"/>
      <c r="GRX350" s="24"/>
      <c r="GRY350" s="24"/>
      <c r="GRZ350" s="24"/>
      <c r="GSA350" s="24"/>
      <c r="GSB350" s="24"/>
      <c r="GSC350" s="24"/>
      <c r="GSD350" s="24"/>
      <c r="GSE350" s="24"/>
      <c r="GSF350" s="24"/>
      <c r="GSG350" s="24"/>
      <c r="GSH350" s="24"/>
      <c r="GSI350" s="24"/>
      <c r="GSJ350" s="24"/>
      <c r="GSK350" s="24"/>
      <c r="GSL350" s="24"/>
      <c r="GSM350" s="24"/>
      <c r="GSN350" s="24"/>
      <c r="GSO350" s="24"/>
      <c r="GSP350" s="24"/>
      <c r="GSQ350" s="24"/>
      <c r="GSR350" s="24"/>
      <c r="GSS350" s="24"/>
      <c r="GST350" s="24"/>
      <c r="GSU350" s="24"/>
      <c r="GSV350" s="24"/>
      <c r="GSW350" s="24"/>
      <c r="GSX350" s="24"/>
      <c r="GSY350" s="24"/>
      <c r="GSZ350" s="24"/>
      <c r="GTA350" s="24"/>
      <c r="GTB350" s="24"/>
      <c r="GTC350" s="24"/>
      <c r="GTD350" s="24"/>
      <c r="GTE350" s="24"/>
      <c r="GTF350" s="24"/>
      <c r="GTG350" s="24"/>
      <c r="GTH350" s="24"/>
      <c r="GTI350" s="24"/>
      <c r="GTJ350" s="24"/>
      <c r="GTK350" s="24"/>
      <c r="GTL350" s="24"/>
      <c r="GTM350" s="24"/>
      <c r="GTN350" s="24"/>
      <c r="GTO350" s="24"/>
      <c r="GTP350" s="24"/>
      <c r="GTQ350" s="24"/>
      <c r="GTR350" s="24"/>
      <c r="GTS350" s="24"/>
      <c r="GTT350" s="24"/>
      <c r="GTU350" s="24"/>
      <c r="GTV350" s="24"/>
      <c r="GTW350" s="24"/>
      <c r="GTX350" s="24"/>
      <c r="GTY350" s="24"/>
      <c r="GTZ350" s="24"/>
      <c r="GUA350" s="24"/>
      <c r="GUB350" s="24"/>
      <c r="GUC350" s="24"/>
      <c r="GUD350" s="24"/>
      <c r="GUE350" s="24"/>
      <c r="GUF350" s="24"/>
      <c r="GUG350" s="24"/>
      <c r="GUH350" s="24"/>
      <c r="GUI350" s="24"/>
      <c r="GUJ350" s="24"/>
      <c r="GUK350" s="24"/>
      <c r="GUL350" s="24"/>
      <c r="GUM350" s="24"/>
      <c r="GUN350" s="24"/>
      <c r="GUO350" s="24"/>
      <c r="GUP350" s="24"/>
      <c r="GUQ350" s="24"/>
      <c r="GUR350" s="24"/>
      <c r="GUS350" s="24"/>
      <c r="GUT350" s="24"/>
      <c r="GUU350" s="24"/>
      <c r="GUV350" s="24"/>
      <c r="GUW350" s="24"/>
      <c r="GUX350" s="24"/>
      <c r="GUY350" s="24"/>
      <c r="GUZ350" s="24"/>
      <c r="GVA350" s="24"/>
      <c r="GVB350" s="24"/>
      <c r="GVC350" s="24"/>
      <c r="GVD350" s="24"/>
      <c r="GVE350" s="24"/>
      <c r="GVF350" s="24"/>
      <c r="GVG350" s="24"/>
      <c r="GVH350" s="24"/>
      <c r="GVI350" s="24"/>
      <c r="GVJ350" s="24"/>
      <c r="GVK350" s="24"/>
      <c r="GVL350" s="24"/>
      <c r="GVM350" s="24"/>
      <c r="GVN350" s="24"/>
      <c r="GVO350" s="24"/>
      <c r="GVP350" s="24"/>
      <c r="GVQ350" s="24"/>
      <c r="GVR350" s="24"/>
      <c r="GVS350" s="24"/>
      <c r="GVT350" s="24"/>
      <c r="GVU350" s="24"/>
      <c r="GVV350" s="24"/>
      <c r="GVW350" s="24"/>
      <c r="GVX350" s="24"/>
      <c r="GVY350" s="24"/>
      <c r="GVZ350" s="24"/>
      <c r="GWA350" s="24"/>
      <c r="GWB350" s="24"/>
      <c r="GWC350" s="24"/>
      <c r="GWD350" s="24"/>
      <c r="GWE350" s="24"/>
      <c r="GWF350" s="24"/>
      <c r="GWG350" s="24"/>
      <c r="GWH350" s="24"/>
      <c r="GWI350" s="24"/>
      <c r="GWJ350" s="24"/>
      <c r="GWK350" s="24"/>
      <c r="GWL350" s="24"/>
      <c r="GWM350" s="24"/>
      <c r="GWN350" s="24"/>
      <c r="GWO350" s="24"/>
      <c r="GWP350" s="24"/>
      <c r="GWQ350" s="24"/>
      <c r="GWR350" s="24"/>
      <c r="GWS350" s="24"/>
      <c r="GWT350" s="24"/>
      <c r="GWU350" s="24"/>
      <c r="GWV350" s="24"/>
      <c r="GWW350" s="24"/>
      <c r="GWX350" s="24"/>
      <c r="GWY350" s="24"/>
      <c r="GWZ350" s="24"/>
      <c r="GXA350" s="24"/>
      <c r="GXB350" s="24"/>
      <c r="GXC350" s="24"/>
      <c r="GXD350" s="24"/>
      <c r="GXE350" s="24"/>
      <c r="GXF350" s="24"/>
      <c r="GXG350" s="24"/>
      <c r="GXH350" s="24"/>
      <c r="GXI350" s="24"/>
      <c r="GXJ350" s="24"/>
      <c r="GXK350" s="24"/>
      <c r="GXL350" s="24"/>
      <c r="GXM350" s="24"/>
      <c r="GXN350" s="24"/>
      <c r="GXO350" s="24"/>
      <c r="GXP350" s="24"/>
      <c r="GXQ350" s="24"/>
      <c r="GXR350" s="24"/>
      <c r="GXS350" s="24"/>
      <c r="GXT350" s="24"/>
      <c r="GXU350" s="24"/>
      <c r="GXV350" s="24"/>
      <c r="GXW350" s="24"/>
      <c r="GXX350" s="24"/>
      <c r="GXY350" s="24"/>
      <c r="GXZ350" s="24"/>
      <c r="GYA350" s="24"/>
      <c r="GYB350" s="24"/>
      <c r="GYC350" s="24"/>
      <c r="GYD350" s="24"/>
      <c r="GYE350" s="24"/>
      <c r="GYF350" s="24"/>
      <c r="GYG350" s="24"/>
      <c r="GYH350" s="24"/>
      <c r="GYI350" s="24"/>
      <c r="GYJ350" s="24"/>
      <c r="GYK350" s="24"/>
      <c r="GYL350" s="24"/>
      <c r="GYM350" s="24"/>
      <c r="GYN350" s="24"/>
      <c r="GYO350" s="24"/>
      <c r="GYP350" s="24"/>
      <c r="GYQ350" s="24"/>
      <c r="GYR350" s="24"/>
      <c r="GYS350" s="24"/>
      <c r="GYT350" s="24"/>
      <c r="GYU350" s="24"/>
      <c r="GYV350" s="24"/>
      <c r="GYW350" s="24"/>
      <c r="GYX350" s="24"/>
      <c r="GYY350" s="24"/>
      <c r="GYZ350" s="24"/>
      <c r="GZA350" s="24"/>
      <c r="GZB350" s="24"/>
      <c r="GZC350" s="24"/>
      <c r="GZD350" s="24"/>
      <c r="GZE350" s="24"/>
      <c r="GZF350" s="24"/>
      <c r="GZG350" s="24"/>
      <c r="GZH350" s="24"/>
      <c r="GZI350" s="24"/>
      <c r="GZJ350" s="24"/>
      <c r="GZK350" s="24"/>
      <c r="GZL350" s="24"/>
      <c r="GZM350" s="24"/>
      <c r="GZN350" s="24"/>
      <c r="GZO350" s="24"/>
      <c r="GZP350" s="24"/>
      <c r="GZQ350" s="24"/>
      <c r="GZR350" s="24"/>
      <c r="GZS350" s="24"/>
      <c r="GZT350" s="24"/>
      <c r="GZU350" s="24"/>
      <c r="GZV350" s="24"/>
      <c r="GZW350" s="24"/>
      <c r="GZX350" s="24"/>
      <c r="GZY350" s="24"/>
      <c r="GZZ350" s="24"/>
      <c r="HAA350" s="24"/>
      <c r="HAB350" s="24"/>
      <c r="HAC350" s="24"/>
      <c r="HAD350" s="24"/>
      <c r="HAE350" s="24"/>
      <c r="HAF350" s="24"/>
      <c r="HAG350" s="24"/>
      <c r="HAH350" s="24"/>
      <c r="HAI350" s="24"/>
      <c r="HAJ350" s="24"/>
      <c r="HAK350" s="24"/>
      <c r="HAL350" s="24"/>
      <c r="HAM350" s="24"/>
      <c r="HAN350" s="24"/>
      <c r="HAO350" s="24"/>
      <c r="HAP350" s="24"/>
      <c r="HAQ350" s="24"/>
      <c r="HAR350" s="24"/>
      <c r="HAS350" s="24"/>
      <c r="HAT350" s="24"/>
      <c r="HAU350" s="24"/>
      <c r="HAV350" s="24"/>
      <c r="HAW350" s="24"/>
      <c r="HAX350" s="24"/>
      <c r="HAY350" s="24"/>
      <c r="HAZ350" s="24"/>
      <c r="HBA350" s="24"/>
      <c r="HBB350" s="24"/>
      <c r="HBC350" s="24"/>
      <c r="HBD350" s="24"/>
      <c r="HBE350" s="24"/>
      <c r="HBF350" s="24"/>
      <c r="HBG350" s="24"/>
      <c r="HBH350" s="24"/>
      <c r="HBI350" s="24"/>
      <c r="HBJ350" s="24"/>
      <c r="HBK350" s="24"/>
      <c r="HBL350" s="24"/>
      <c r="HBM350" s="24"/>
      <c r="HBN350" s="24"/>
      <c r="HBO350" s="24"/>
      <c r="HBP350" s="24"/>
      <c r="HBQ350" s="24"/>
      <c r="HBR350" s="24"/>
      <c r="HBS350" s="24"/>
      <c r="HBT350" s="24"/>
      <c r="HBU350" s="24"/>
      <c r="HBV350" s="24"/>
      <c r="HBW350" s="24"/>
      <c r="HBX350" s="24"/>
      <c r="HBY350" s="24"/>
      <c r="HBZ350" s="24"/>
      <c r="HCA350" s="24"/>
      <c r="HCB350" s="24"/>
      <c r="HCC350" s="24"/>
      <c r="HCD350" s="24"/>
      <c r="HCE350" s="24"/>
      <c r="HCF350" s="24"/>
      <c r="HCG350" s="24"/>
      <c r="HCH350" s="24"/>
      <c r="HCI350" s="24"/>
      <c r="HCJ350" s="24"/>
      <c r="HCK350" s="24"/>
      <c r="HCL350" s="24"/>
      <c r="HCM350" s="24"/>
      <c r="HCN350" s="24"/>
      <c r="HCO350" s="24"/>
      <c r="HCP350" s="24"/>
      <c r="HCQ350" s="24"/>
      <c r="HCR350" s="24"/>
      <c r="HCS350" s="24"/>
      <c r="HCT350" s="24"/>
      <c r="HCU350" s="24"/>
      <c r="HCV350" s="24"/>
      <c r="HCW350" s="24"/>
      <c r="HCX350" s="24"/>
      <c r="HCY350" s="24"/>
      <c r="HCZ350" s="24"/>
      <c r="HDA350" s="24"/>
      <c r="HDB350" s="24"/>
      <c r="HDC350" s="24"/>
      <c r="HDD350" s="24"/>
      <c r="HDE350" s="24"/>
      <c r="HDF350" s="24"/>
      <c r="HDG350" s="24"/>
      <c r="HDH350" s="24"/>
      <c r="HDI350" s="24"/>
      <c r="HDJ350" s="24"/>
      <c r="HDK350" s="24"/>
      <c r="HDL350" s="24"/>
      <c r="HDM350" s="24"/>
      <c r="HDN350" s="24"/>
      <c r="HDO350" s="24"/>
      <c r="HDP350" s="24"/>
      <c r="HDQ350" s="24"/>
      <c r="HDR350" s="24"/>
      <c r="HDS350" s="24"/>
      <c r="HDT350" s="24"/>
      <c r="HDU350" s="24"/>
      <c r="HDV350" s="24"/>
      <c r="HDW350" s="24"/>
      <c r="HDX350" s="24"/>
      <c r="HDY350" s="24"/>
      <c r="HDZ350" s="24"/>
      <c r="HEA350" s="24"/>
      <c r="HEB350" s="24"/>
      <c r="HEC350" s="24"/>
      <c r="HED350" s="24"/>
      <c r="HEE350" s="24"/>
      <c r="HEF350" s="24"/>
      <c r="HEG350" s="24"/>
      <c r="HEH350" s="24"/>
      <c r="HEI350" s="24"/>
      <c r="HEJ350" s="24"/>
      <c r="HEK350" s="24"/>
      <c r="HEL350" s="24"/>
      <c r="HEM350" s="24"/>
      <c r="HEN350" s="24"/>
      <c r="HEO350" s="24"/>
      <c r="HEP350" s="24"/>
      <c r="HEQ350" s="24"/>
      <c r="HER350" s="24"/>
      <c r="HES350" s="24"/>
      <c r="HET350" s="24"/>
      <c r="HEU350" s="24"/>
      <c r="HEV350" s="24"/>
      <c r="HEW350" s="24"/>
      <c r="HEX350" s="24"/>
      <c r="HEY350" s="24"/>
      <c r="HEZ350" s="24"/>
      <c r="HFA350" s="24"/>
      <c r="HFB350" s="24"/>
      <c r="HFC350" s="24"/>
      <c r="HFD350" s="24"/>
      <c r="HFE350" s="24"/>
      <c r="HFF350" s="24"/>
      <c r="HFG350" s="24"/>
      <c r="HFH350" s="24"/>
      <c r="HFI350" s="24"/>
      <c r="HFJ350" s="24"/>
      <c r="HFK350" s="24"/>
      <c r="HFL350" s="24"/>
      <c r="HFM350" s="24"/>
      <c r="HFN350" s="24"/>
      <c r="HFO350" s="24"/>
      <c r="HFP350" s="24"/>
      <c r="HFQ350" s="24"/>
      <c r="HFR350" s="24"/>
      <c r="HFS350" s="24"/>
      <c r="HFT350" s="24"/>
      <c r="HFU350" s="24"/>
      <c r="HFV350" s="24"/>
      <c r="HFW350" s="24"/>
      <c r="HFX350" s="24"/>
      <c r="HFY350" s="24"/>
      <c r="HFZ350" s="24"/>
      <c r="HGA350" s="24"/>
      <c r="HGB350" s="24"/>
      <c r="HGC350" s="24"/>
      <c r="HGD350" s="24"/>
      <c r="HGE350" s="24"/>
      <c r="HGF350" s="24"/>
      <c r="HGG350" s="24"/>
      <c r="HGH350" s="24"/>
      <c r="HGI350" s="24"/>
      <c r="HGJ350" s="24"/>
      <c r="HGK350" s="24"/>
      <c r="HGL350" s="24"/>
      <c r="HGM350" s="24"/>
      <c r="HGN350" s="24"/>
      <c r="HGO350" s="24"/>
      <c r="HGP350" s="24"/>
      <c r="HGQ350" s="24"/>
      <c r="HGR350" s="24"/>
      <c r="HGS350" s="24"/>
      <c r="HGT350" s="24"/>
      <c r="HGU350" s="24"/>
      <c r="HGV350" s="24"/>
      <c r="HGW350" s="24"/>
      <c r="HGX350" s="24"/>
      <c r="HGY350" s="24"/>
      <c r="HGZ350" s="24"/>
      <c r="HHA350" s="24"/>
      <c r="HHB350" s="24"/>
      <c r="HHC350" s="24"/>
      <c r="HHD350" s="24"/>
      <c r="HHE350" s="24"/>
      <c r="HHF350" s="24"/>
      <c r="HHG350" s="24"/>
      <c r="HHH350" s="24"/>
      <c r="HHI350" s="24"/>
      <c r="HHJ350" s="24"/>
      <c r="HHK350" s="24"/>
      <c r="HHL350" s="24"/>
      <c r="HHM350" s="24"/>
      <c r="HHN350" s="24"/>
      <c r="HHO350" s="24"/>
      <c r="HHP350" s="24"/>
      <c r="HHQ350" s="24"/>
      <c r="HHR350" s="24"/>
      <c r="HHS350" s="24"/>
      <c r="HHT350" s="24"/>
      <c r="HHU350" s="24"/>
      <c r="HHV350" s="24"/>
      <c r="HHW350" s="24"/>
      <c r="HHX350" s="24"/>
      <c r="HHY350" s="24"/>
      <c r="HHZ350" s="24"/>
      <c r="HIA350" s="24"/>
      <c r="HIB350" s="24"/>
      <c r="HIC350" s="24"/>
      <c r="HID350" s="24"/>
      <c r="HIE350" s="24"/>
      <c r="HIF350" s="24"/>
      <c r="HIG350" s="24"/>
      <c r="HIH350" s="24"/>
      <c r="HII350" s="24"/>
      <c r="HIJ350" s="24"/>
      <c r="HIK350" s="24"/>
      <c r="HIL350" s="24"/>
      <c r="HIM350" s="24"/>
      <c r="HIN350" s="24"/>
      <c r="HIO350" s="24"/>
      <c r="HIP350" s="24"/>
      <c r="HIQ350" s="24"/>
      <c r="HIR350" s="24"/>
      <c r="HIS350" s="24"/>
      <c r="HIT350" s="24"/>
      <c r="HIU350" s="24"/>
      <c r="HIV350" s="24"/>
      <c r="HIW350" s="24"/>
      <c r="HIX350" s="24"/>
      <c r="HIY350" s="24"/>
      <c r="HIZ350" s="24"/>
      <c r="HJA350" s="24"/>
      <c r="HJB350" s="24"/>
      <c r="HJC350" s="24"/>
      <c r="HJD350" s="24"/>
      <c r="HJE350" s="24"/>
      <c r="HJF350" s="24"/>
      <c r="HJG350" s="24"/>
      <c r="HJH350" s="24"/>
      <c r="HJI350" s="24"/>
      <c r="HJJ350" s="24"/>
      <c r="HJK350" s="24"/>
      <c r="HJL350" s="24"/>
      <c r="HJM350" s="24"/>
      <c r="HJN350" s="24"/>
      <c r="HJO350" s="24"/>
      <c r="HJP350" s="24"/>
      <c r="HJQ350" s="24"/>
      <c r="HJR350" s="24"/>
      <c r="HJS350" s="24"/>
      <c r="HJT350" s="24"/>
      <c r="HJU350" s="24"/>
      <c r="HJV350" s="24"/>
      <c r="HJW350" s="24"/>
      <c r="HJX350" s="24"/>
      <c r="HJY350" s="24"/>
      <c r="HJZ350" s="24"/>
      <c r="HKA350" s="24"/>
      <c r="HKB350" s="24"/>
      <c r="HKC350" s="24"/>
      <c r="HKD350" s="24"/>
      <c r="HKE350" s="24"/>
      <c r="HKF350" s="24"/>
      <c r="HKG350" s="24"/>
      <c r="HKH350" s="24"/>
      <c r="HKI350" s="24"/>
      <c r="HKJ350" s="24"/>
      <c r="HKK350" s="24"/>
      <c r="HKL350" s="24"/>
      <c r="HKM350" s="24"/>
      <c r="HKN350" s="24"/>
      <c r="HKO350" s="24"/>
      <c r="HKP350" s="24"/>
      <c r="HKQ350" s="24"/>
      <c r="HKR350" s="24"/>
      <c r="HKS350" s="24"/>
      <c r="HKT350" s="24"/>
      <c r="HKU350" s="24"/>
      <c r="HKV350" s="24"/>
      <c r="HKW350" s="24"/>
      <c r="HKX350" s="24"/>
      <c r="HKY350" s="24"/>
      <c r="HKZ350" s="24"/>
      <c r="HLA350" s="24"/>
      <c r="HLB350" s="24"/>
      <c r="HLC350" s="24"/>
      <c r="HLD350" s="24"/>
      <c r="HLE350" s="24"/>
      <c r="HLF350" s="24"/>
      <c r="HLG350" s="24"/>
      <c r="HLH350" s="24"/>
      <c r="HLI350" s="24"/>
      <c r="HLJ350" s="24"/>
      <c r="HLK350" s="24"/>
      <c r="HLL350" s="24"/>
      <c r="HLM350" s="24"/>
      <c r="HLN350" s="24"/>
      <c r="HLO350" s="24"/>
      <c r="HLP350" s="24"/>
      <c r="HLQ350" s="24"/>
      <c r="HLR350" s="24"/>
      <c r="HLS350" s="24"/>
      <c r="HLT350" s="24"/>
      <c r="HLU350" s="24"/>
      <c r="HLV350" s="24"/>
      <c r="HLW350" s="24"/>
      <c r="HLX350" s="24"/>
      <c r="HLY350" s="24"/>
      <c r="HLZ350" s="24"/>
      <c r="HMA350" s="24"/>
      <c r="HMB350" s="24"/>
      <c r="HMC350" s="24"/>
      <c r="HMD350" s="24"/>
      <c r="HME350" s="24"/>
      <c r="HMF350" s="24"/>
      <c r="HMG350" s="24"/>
      <c r="HMH350" s="24"/>
      <c r="HMI350" s="24"/>
      <c r="HMJ350" s="24"/>
      <c r="HMK350" s="24"/>
      <c r="HML350" s="24"/>
      <c r="HMM350" s="24"/>
      <c r="HMN350" s="24"/>
      <c r="HMO350" s="24"/>
      <c r="HMP350" s="24"/>
      <c r="HMQ350" s="24"/>
      <c r="HMR350" s="24"/>
      <c r="HMS350" s="24"/>
      <c r="HMT350" s="24"/>
      <c r="HMU350" s="24"/>
      <c r="HMV350" s="24"/>
      <c r="HMW350" s="24"/>
      <c r="HMX350" s="24"/>
      <c r="HMY350" s="24"/>
      <c r="HMZ350" s="24"/>
      <c r="HNA350" s="24"/>
      <c r="HNB350" s="24"/>
      <c r="HNC350" s="24"/>
      <c r="HND350" s="24"/>
      <c r="HNE350" s="24"/>
      <c r="HNF350" s="24"/>
      <c r="HNG350" s="24"/>
      <c r="HNH350" s="24"/>
      <c r="HNI350" s="24"/>
      <c r="HNJ350" s="24"/>
      <c r="HNK350" s="24"/>
      <c r="HNL350" s="24"/>
      <c r="HNM350" s="24"/>
      <c r="HNN350" s="24"/>
      <c r="HNO350" s="24"/>
      <c r="HNP350" s="24"/>
      <c r="HNQ350" s="24"/>
      <c r="HNR350" s="24"/>
      <c r="HNS350" s="24"/>
      <c r="HNT350" s="24"/>
      <c r="HNU350" s="24"/>
      <c r="HNV350" s="24"/>
      <c r="HNW350" s="24"/>
      <c r="HNX350" s="24"/>
      <c r="HNY350" s="24"/>
      <c r="HNZ350" s="24"/>
      <c r="HOA350" s="24"/>
      <c r="HOB350" s="24"/>
      <c r="HOC350" s="24"/>
      <c r="HOD350" s="24"/>
      <c r="HOE350" s="24"/>
      <c r="HOF350" s="24"/>
      <c r="HOG350" s="24"/>
      <c r="HOH350" s="24"/>
      <c r="HOI350" s="24"/>
      <c r="HOJ350" s="24"/>
      <c r="HOK350" s="24"/>
      <c r="HOL350" s="24"/>
      <c r="HOM350" s="24"/>
      <c r="HON350" s="24"/>
      <c r="HOO350" s="24"/>
      <c r="HOP350" s="24"/>
      <c r="HOQ350" s="24"/>
      <c r="HOR350" s="24"/>
      <c r="HOS350" s="24"/>
      <c r="HOT350" s="24"/>
      <c r="HOU350" s="24"/>
      <c r="HOV350" s="24"/>
      <c r="HOW350" s="24"/>
      <c r="HOX350" s="24"/>
      <c r="HOY350" s="24"/>
      <c r="HOZ350" s="24"/>
      <c r="HPA350" s="24"/>
      <c r="HPB350" s="24"/>
      <c r="HPC350" s="24"/>
      <c r="HPD350" s="24"/>
      <c r="HPE350" s="24"/>
      <c r="HPF350" s="24"/>
      <c r="HPG350" s="24"/>
      <c r="HPH350" s="24"/>
      <c r="HPI350" s="24"/>
      <c r="HPJ350" s="24"/>
      <c r="HPK350" s="24"/>
      <c r="HPL350" s="24"/>
      <c r="HPM350" s="24"/>
      <c r="HPN350" s="24"/>
      <c r="HPO350" s="24"/>
      <c r="HPP350" s="24"/>
      <c r="HPQ350" s="24"/>
      <c r="HPR350" s="24"/>
      <c r="HPS350" s="24"/>
      <c r="HPT350" s="24"/>
      <c r="HPU350" s="24"/>
      <c r="HPV350" s="24"/>
      <c r="HPW350" s="24"/>
      <c r="HPX350" s="24"/>
      <c r="HPY350" s="24"/>
      <c r="HPZ350" s="24"/>
      <c r="HQA350" s="24"/>
      <c r="HQB350" s="24"/>
      <c r="HQC350" s="24"/>
      <c r="HQD350" s="24"/>
      <c r="HQE350" s="24"/>
      <c r="HQF350" s="24"/>
      <c r="HQG350" s="24"/>
      <c r="HQH350" s="24"/>
      <c r="HQI350" s="24"/>
      <c r="HQJ350" s="24"/>
      <c r="HQK350" s="24"/>
      <c r="HQL350" s="24"/>
      <c r="HQM350" s="24"/>
      <c r="HQN350" s="24"/>
      <c r="HQO350" s="24"/>
      <c r="HQP350" s="24"/>
      <c r="HQQ350" s="24"/>
      <c r="HQR350" s="24"/>
      <c r="HQS350" s="24"/>
      <c r="HQT350" s="24"/>
      <c r="HQU350" s="24"/>
      <c r="HQV350" s="24"/>
      <c r="HQW350" s="24"/>
      <c r="HQX350" s="24"/>
      <c r="HQY350" s="24"/>
      <c r="HQZ350" s="24"/>
      <c r="HRA350" s="24"/>
      <c r="HRB350" s="24"/>
      <c r="HRC350" s="24"/>
      <c r="HRD350" s="24"/>
      <c r="HRE350" s="24"/>
      <c r="HRF350" s="24"/>
      <c r="HRG350" s="24"/>
      <c r="HRH350" s="24"/>
      <c r="HRI350" s="24"/>
      <c r="HRJ350" s="24"/>
      <c r="HRK350" s="24"/>
      <c r="HRL350" s="24"/>
      <c r="HRM350" s="24"/>
      <c r="HRN350" s="24"/>
      <c r="HRO350" s="24"/>
      <c r="HRP350" s="24"/>
      <c r="HRQ350" s="24"/>
      <c r="HRR350" s="24"/>
      <c r="HRS350" s="24"/>
      <c r="HRT350" s="24"/>
      <c r="HRU350" s="24"/>
      <c r="HRV350" s="24"/>
      <c r="HRW350" s="24"/>
      <c r="HRX350" s="24"/>
      <c r="HRY350" s="24"/>
      <c r="HRZ350" s="24"/>
      <c r="HSA350" s="24"/>
      <c r="HSB350" s="24"/>
      <c r="HSC350" s="24"/>
      <c r="HSD350" s="24"/>
      <c r="HSE350" s="24"/>
      <c r="HSF350" s="24"/>
      <c r="HSG350" s="24"/>
      <c r="HSH350" s="24"/>
      <c r="HSI350" s="24"/>
      <c r="HSJ350" s="24"/>
      <c r="HSK350" s="24"/>
      <c r="HSL350" s="24"/>
      <c r="HSM350" s="24"/>
      <c r="HSN350" s="24"/>
      <c r="HSO350" s="24"/>
      <c r="HSP350" s="24"/>
      <c r="HSQ350" s="24"/>
      <c r="HSR350" s="24"/>
      <c r="HSS350" s="24"/>
      <c r="HST350" s="24"/>
      <c r="HSU350" s="24"/>
      <c r="HSV350" s="24"/>
      <c r="HSW350" s="24"/>
      <c r="HSX350" s="24"/>
      <c r="HSY350" s="24"/>
      <c r="HSZ350" s="24"/>
      <c r="HTA350" s="24"/>
      <c r="HTB350" s="24"/>
      <c r="HTC350" s="24"/>
      <c r="HTD350" s="24"/>
      <c r="HTE350" s="24"/>
      <c r="HTF350" s="24"/>
      <c r="HTG350" s="24"/>
      <c r="HTH350" s="24"/>
      <c r="HTI350" s="24"/>
      <c r="HTJ350" s="24"/>
      <c r="HTK350" s="24"/>
      <c r="HTL350" s="24"/>
      <c r="HTM350" s="24"/>
      <c r="HTN350" s="24"/>
      <c r="HTO350" s="24"/>
      <c r="HTP350" s="24"/>
      <c r="HTQ350" s="24"/>
      <c r="HTR350" s="24"/>
      <c r="HTS350" s="24"/>
      <c r="HTT350" s="24"/>
      <c r="HTU350" s="24"/>
      <c r="HTV350" s="24"/>
      <c r="HTW350" s="24"/>
      <c r="HTX350" s="24"/>
      <c r="HTY350" s="24"/>
      <c r="HTZ350" s="24"/>
      <c r="HUA350" s="24"/>
      <c r="HUB350" s="24"/>
      <c r="HUC350" s="24"/>
      <c r="HUD350" s="24"/>
      <c r="HUE350" s="24"/>
      <c r="HUF350" s="24"/>
      <c r="HUG350" s="24"/>
      <c r="HUH350" s="24"/>
      <c r="HUI350" s="24"/>
      <c r="HUJ350" s="24"/>
      <c r="HUK350" s="24"/>
      <c r="HUL350" s="24"/>
      <c r="HUM350" s="24"/>
      <c r="HUN350" s="24"/>
      <c r="HUO350" s="24"/>
      <c r="HUP350" s="24"/>
      <c r="HUQ350" s="24"/>
      <c r="HUR350" s="24"/>
      <c r="HUS350" s="24"/>
      <c r="HUT350" s="24"/>
      <c r="HUU350" s="24"/>
      <c r="HUV350" s="24"/>
      <c r="HUW350" s="24"/>
      <c r="HUX350" s="24"/>
      <c r="HUY350" s="24"/>
      <c r="HUZ350" s="24"/>
      <c r="HVA350" s="24"/>
      <c r="HVB350" s="24"/>
      <c r="HVC350" s="24"/>
      <c r="HVD350" s="24"/>
      <c r="HVE350" s="24"/>
      <c r="HVF350" s="24"/>
      <c r="HVG350" s="24"/>
      <c r="HVH350" s="24"/>
      <c r="HVI350" s="24"/>
      <c r="HVJ350" s="24"/>
      <c r="HVK350" s="24"/>
      <c r="HVL350" s="24"/>
      <c r="HVM350" s="24"/>
      <c r="HVN350" s="24"/>
      <c r="HVO350" s="24"/>
      <c r="HVP350" s="24"/>
      <c r="HVQ350" s="24"/>
      <c r="HVR350" s="24"/>
      <c r="HVS350" s="24"/>
      <c r="HVT350" s="24"/>
      <c r="HVU350" s="24"/>
      <c r="HVV350" s="24"/>
      <c r="HVW350" s="24"/>
      <c r="HVX350" s="24"/>
      <c r="HVY350" s="24"/>
      <c r="HVZ350" s="24"/>
      <c r="HWA350" s="24"/>
      <c r="HWB350" s="24"/>
      <c r="HWC350" s="24"/>
      <c r="HWD350" s="24"/>
      <c r="HWE350" s="24"/>
      <c r="HWF350" s="24"/>
      <c r="HWG350" s="24"/>
      <c r="HWH350" s="24"/>
      <c r="HWI350" s="24"/>
      <c r="HWJ350" s="24"/>
      <c r="HWK350" s="24"/>
      <c r="HWL350" s="24"/>
      <c r="HWM350" s="24"/>
      <c r="HWN350" s="24"/>
      <c r="HWO350" s="24"/>
      <c r="HWP350" s="24"/>
      <c r="HWQ350" s="24"/>
      <c r="HWR350" s="24"/>
      <c r="HWS350" s="24"/>
      <c r="HWT350" s="24"/>
      <c r="HWU350" s="24"/>
      <c r="HWV350" s="24"/>
      <c r="HWW350" s="24"/>
      <c r="HWX350" s="24"/>
      <c r="HWY350" s="24"/>
      <c r="HWZ350" s="24"/>
      <c r="HXA350" s="24"/>
      <c r="HXB350" s="24"/>
      <c r="HXC350" s="24"/>
      <c r="HXD350" s="24"/>
      <c r="HXE350" s="24"/>
      <c r="HXF350" s="24"/>
      <c r="HXG350" s="24"/>
      <c r="HXH350" s="24"/>
      <c r="HXI350" s="24"/>
      <c r="HXJ350" s="24"/>
      <c r="HXK350" s="24"/>
      <c r="HXL350" s="24"/>
      <c r="HXM350" s="24"/>
      <c r="HXN350" s="24"/>
      <c r="HXO350" s="24"/>
      <c r="HXP350" s="24"/>
      <c r="HXQ350" s="24"/>
      <c r="HXR350" s="24"/>
      <c r="HXS350" s="24"/>
      <c r="HXT350" s="24"/>
      <c r="HXU350" s="24"/>
      <c r="HXV350" s="24"/>
      <c r="HXW350" s="24"/>
      <c r="HXX350" s="24"/>
      <c r="HXY350" s="24"/>
      <c r="HXZ350" s="24"/>
      <c r="HYA350" s="24"/>
      <c r="HYB350" s="24"/>
      <c r="HYC350" s="24"/>
      <c r="HYD350" s="24"/>
      <c r="HYE350" s="24"/>
      <c r="HYF350" s="24"/>
      <c r="HYG350" s="24"/>
      <c r="HYH350" s="24"/>
      <c r="HYI350" s="24"/>
      <c r="HYJ350" s="24"/>
      <c r="HYK350" s="24"/>
      <c r="HYL350" s="24"/>
      <c r="HYM350" s="24"/>
      <c r="HYN350" s="24"/>
      <c r="HYO350" s="24"/>
      <c r="HYP350" s="24"/>
      <c r="HYQ350" s="24"/>
      <c r="HYR350" s="24"/>
      <c r="HYS350" s="24"/>
      <c r="HYT350" s="24"/>
      <c r="HYU350" s="24"/>
      <c r="HYV350" s="24"/>
      <c r="HYW350" s="24"/>
      <c r="HYX350" s="24"/>
      <c r="HYY350" s="24"/>
      <c r="HYZ350" s="24"/>
      <c r="HZA350" s="24"/>
      <c r="HZB350" s="24"/>
      <c r="HZC350" s="24"/>
      <c r="HZD350" s="24"/>
      <c r="HZE350" s="24"/>
      <c r="HZF350" s="24"/>
      <c r="HZG350" s="24"/>
      <c r="HZH350" s="24"/>
      <c r="HZI350" s="24"/>
      <c r="HZJ350" s="24"/>
      <c r="HZK350" s="24"/>
      <c r="HZL350" s="24"/>
      <c r="HZM350" s="24"/>
      <c r="HZN350" s="24"/>
      <c r="HZO350" s="24"/>
      <c r="HZP350" s="24"/>
      <c r="HZQ350" s="24"/>
      <c r="HZR350" s="24"/>
      <c r="HZS350" s="24"/>
      <c r="HZT350" s="24"/>
      <c r="HZU350" s="24"/>
      <c r="HZV350" s="24"/>
      <c r="HZW350" s="24"/>
      <c r="HZX350" s="24"/>
      <c r="HZY350" s="24"/>
      <c r="HZZ350" s="24"/>
      <c r="IAA350" s="24"/>
      <c r="IAB350" s="24"/>
      <c r="IAC350" s="24"/>
      <c r="IAD350" s="24"/>
      <c r="IAE350" s="24"/>
      <c r="IAF350" s="24"/>
      <c r="IAG350" s="24"/>
      <c r="IAH350" s="24"/>
      <c r="IAI350" s="24"/>
      <c r="IAJ350" s="24"/>
      <c r="IAK350" s="24"/>
      <c r="IAL350" s="24"/>
      <c r="IAM350" s="24"/>
      <c r="IAN350" s="24"/>
      <c r="IAO350" s="24"/>
      <c r="IAP350" s="24"/>
      <c r="IAQ350" s="24"/>
      <c r="IAR350" s="24"/>
      <c r="IAS350" s="24"/>
      <c r="IAT350" s="24"/>
      <c r="IAU350" s="24"/>
      <c r="IAV350" s="24"/>
      <c r="IAW350" s="24"/>
      <c r="IAX350" s="24"/>
      <c r="IAY350" s="24"/>
      <c r="IAZ350" s="24"/>
      <c r="IBA350" s="24"/>
      <c r="IBB350" s="24"/>
      <c r="IBC350" s="24"/>
      <c r="IBD350" s="24"/>
      <c r="IBE350" s="24"/>
      <c r="IBF350" s="24"/>
      <c r="IBG350" s="24"/>
      <c r="IBH350" s="24"/>
      <c r="IBI350" s="24"/>
      <c r="IBJ350" s="24"/>
      <c r="IBK350" s="24"/>
      <c r="IBL350" s="24"/>
      <c r="IBM350" s="24"/>
      <c r="IBN350" s="24"/>
      <c r="IBO350" s="24"/>
      <c r="IBP350" s="24"/>
      <c r="IBQ350" s="24"/>
      <c r="IBR350" s="24"/>
      <c r="IBS350" s="24"/>
      <c r="IBT350" s="24"/>
      <c r="IBU350" s="24"/>
      <c r="IBV350" s="24"/>
      <c r="IBW350" s="24"/>
      <c r="IBX350" s="24"/>
      <c r="IBY350" s="24"/>
      <c r="IBZ350" s="24"/>
      <c r="ICA350" s="24"/>
      <c r="ICB350" s="24"/>
      <c r="ICC350" s="24"/>
      <c r="ICD350" s="24"/>
      <c r="ICE350" s="24"/>
      <c r="ICF350" s="24"/>
      <c r="ICG350" s="24"/>
      <c r="ICH350" s="24"/>
      <c r="ICI350" s="24"/>
      <c r="ICJ350" s="24"/>
      <c r="ICK350" s="24"/>
      <c r="ICL350" s="24"/>
      <c r="ICM350" s="24"/>
      <c r="ICN350" s="24"/>
      <c r="ICO350" s="24"/>
      <c r="ICP350" s="24"/>
      <c r="ICQ350" s="24"/>
      <c r="ICR350" s="24"/>
      <c r="ICS350" s="24"/>
      <c r="ICT350" s="24"/>
      <c r="ICU350" s="24"/>
      <c r="ICV350" s="24"/>
      <c r="ICW350" s="24"/>
      <c r="ICX350" s="24"/>
      <c r="ICY350" s="24"/>
      <c r="ICZ350" s="24"/>
      <c r="IDA350" s="24"/>
      <c r="IDB350" s="24"/>
      <c r="IDC350" s="24"/>
      <c r="IDD350" s="24"/>
      <c r="IDE350" s="24"/>
      <c r="IDF350" s="24"/>
      <c r="IDG350" s="24"/>
      <c r="IDH350" s="24"/>
      <c r="IDI350" s="24"/>
      <c r="IDJ350" s="24"/>
      <c r="IDK350" s="24"/>
      <c r="IDL350" s="24"/>
      <c r="IDM350" s="24"/>
      <c r="IDN350" s="24"/>
      <c r="IDO350" s="24"/>
      <c r="IDP350" s="24"/>
      <c r="IDQ350" s="24"/>
      <c r="IDR350" s="24"/>
      <c r="IDS350" s="24"/>
      <c r="IDT350" s="24"/>
      <c r="IDU350" s="24"/>
      <c r="IDV350" s="24"/>
      <c r="IDW350" s="24"/>
      <c r="IDX350" s="24"/>
      <c r="IDY350" s="24"/>
      <c r="IDZ350" s="24"/>
      <c r="IEA350" s="24"/>
      <c r="IEB350" s="24"/>
      <c r="IEC350" s="24"/>
      <c r="IED350" s="24"/>
      <c r="IEE350" s="24"/>
      <c r="IEF350" s="24"/>
      <c r="IEG350" s="24"/>
      <c r="IEH350" s="24"/>
      <c r="IEI350" s="24"/>
      <c r="IEJ350" s="24"/>
      <c r="IEK350" s="24"/>
      <c r="IEL350" s="24"/>
      <c r="IEM350" s="24"/>
      <c r="IEN350" s="24"/>
      <c r="IEO350" s="24"/>
      <c r="IEP350" s="24"/>
      <c r="IEQ350" s="24"/>
      <c r="IER350" s="24"/>
      <c r="IES350" s="24"/>
      <c r="IET350" s="24"/>
      <c r="IEU350" s="24"/>
      <c r="IEV350" s="24"/>
      <c r="IEW350" s="24"/>
      <c r="IEX350" s="24"/>
      <c r="IEY350" s="24"/>
      <c r="IEZ350" s="24"/>
      <c r="IFA350" s="24"/>
      <c r="IFB350" s="24"/>
      <c r="IFC350" s="24"/>
      <c r="IFD350" s="24"/>
      <c r="IFE350" s="24"/>
      <c r="IFF350" s="24"/>
      <c r="IFG350" s="24"/>
      <c r="IFH350" s="24"/>
      <c r="IFI350" s="24"/>
      <c r="IFJ350" s="24"/>
      <c r="IFK350" s="24"/>
      <c r="IFL350" s="24"/>
      <c r="IFM350" s="24"/>
      <c r="IFN350" s="24"/>
      <c r="IFO350" s="24"/>
      <c r="IFP350" s="24"/>
      <c r="IFQ350" s="24"/>
      <c r="IFR350" s="24"/>
      <c r="IFS350" s="24"/>
      <c r="IFT350" s="24"/>
      <c r="IFU350" s="24"/>
      <c r="IFV350" s="24"/>
      <c r="IFW350" s="24"/>
      <c r="IFX350" s="24"/>
      <c r="IFY350" s="24"/>
      <c r="IFZ350" s="24"/>
      <c r="IGA350" s="24"/>
      <c r="IGB350" s="24"/>
      <c r="IGC350" s="24"/>
      <c r="IGD350" s="24"/>
      <c r="IGE350" s="24"/>
      <c r="IGF350" s="24"/>
      <c r="IGG350" s="24"/>
      <c r="IGH350" s="24"/>
      <c r="IGI350" s="24"/>
      <c r="IGJ350" s="24"/>
      <c r="IGK350" s="24"/>
      <c r="IGL350" s="24"/>
      <c r="IGM350" s="24"/>
      <c r="IGN350" s="24"/>
      <c r="IGO350" s="24"/>
      <c r="IGP350" s="24"/>
      <c r="IGQ350" s="24"/>
      <c r="IGR350" s="24"/>
      <c r="IGS350" s="24"/>
      <c r="IGT350" s="24"/>
      <c r="IGU350" s="24"/>
      <c r="IGV350" s="24"/>
      <c r="IGW350" s="24"/>
      <c r="IGX350" s="24"/>
      <c r="IGY350" s="24"/>
      <c r="IGZ350" s="24"/>
      <c r="IHA350" s="24"/>
      <c r="IHB350" s="24"/>
      <c r="IHC350" s="24"/>
      <c r="IHD350" s="24"/>
      <c r="IHE350" s="24"/>
      <c r="IHF350" s="24"/>
      <c r="IHG350" s="24"/>
      <c r="IHH350" s="24"/>
      <c r="IHI350" s="24"/>
      <c r="IHJ350" s="24"/>
      <c r="IHK350" s="24"/>
      <c r="IHL350" s="24"/>
      <c r="IHM350" s="24"/>
      <c r="IHN350" s="24"/>
      <c r="IHO350" s="24"/>
      <c r="IHP350" s="24"/>
      <c r="IHQ350" s="24"/>
      <c r="IHR350" s="24"/>
      <c r="IHS350" s="24"/>
      <c r="IHT350" s="24"/>
      <c r="IHU350" s="24"/>
      <c r="IHV350" s="24"/>
      <c r="IHW350" s="24"/>
      <c r="IHX350" s="24"/>
      <c r="IHY350" s="24"/>
      <c r="IHZ350" s="24"/>
      <c r="IIA350" s="24"/>
      <c r="IIB350" s="24"/>
      <c r="IIC350" s="24"/>
      <c r="IID350" s="24"/>
      <c r="IIE350" s="24"/>
      <c r="IIF350" s="24"/>
      <c r="IIG350" s="24"/>
      <c r="IIH350" s="24"/>
      <c r="III350" s="24"/>
      <c r="IIJ350" s="24"/>
      <c r="IIK350" s="24"/>
      <c r="IIL350" s="24"/>
      <c r="IIM350" s="24"/>
      <c r="IIN350" s="24"/>
      <c r="IIO350" s="24"/>
      <c r="IIP350" s="24"/>
      <c r="IIQ350" s="24"/>
      <c r="IIR350" s="24"/>
      <c r="IIS350" s="24"/>
      <c r="IIT350" s="24"/>
      <c r="IIU350" s="24"/>
      <c r="IIV350" s="24"/>
      <c r="IIW350" s="24"/>
      <c r="IIX350" s="24"/>
      <c r="IIY350" s="24"/>
      <c r="IIZ350" s="24"/>
      <c r="IJA350" s="24"/>
      <c r="IJB350" s="24"/>
      <c r="IJC350" s="24"/>
      <c r="IJD350" s="24"/>
      <c r="IJE350" s="24"/>
      <c r="IJF350" s="24"/>
      <c r="IJG350" s="24"/>
      <c r="IJH350" s="24"/>
      <c r="IJI350" s="24"/>
      <c r="IJJ350" s="24"/>
      <c r="IJK350" s="24"/>
      <c r="IJL350" s="24"/>
      <c r="IJM350" s="24"/>
      <c r="IJN350" s="24"/>
      <c r="IJO350" s="24"/>
      <c r="IJP350" s="24"/>
      <c r="IJQ350" s="24"/>
      <c r="IJR350" s="24"/>
      <c r="IJS350" s="24"/>
      <c r="IJT350" s="24"/>
      <c r="IJU350" s="24"/>
      <c r="IJV350" s="24"/>
      <c r="IJW350" s="24"/>
      <c r="IJX350" s="24"/>
      <c r="IJY350" s="24"/>
      <c r="IJZ350" s="24"/>
      <c r="IKA350" s="24"/>
      <c r="IKB350" s="24"/>
      <c r="IKC350" s="24"/>
      <c r="IKD350" s="24"/>
      <c r="IKE350" s="24"/>
      <c r="IKF350" s="24"/>
      <c r="IKG350" s="24"/>
      <c r="IKH350" s="24"/>
      <c r="IKI350" s="24"/>
      <c r="IKJ350" s="24"/>
      <c r="IKK350" s="24"/>
      <c r="IKL350" s="24"/>
      <c r="IKM350" s="24"/>
      <c r="IKN350" s="24"/>
      <c r="IKO350" s="24"/>
      <c r="IKP350" s="24"/>
      <c r="IKQ350" s="24"/>
      <c r="IKR350" s="24"/>
      <c r="IKS350" s="24"/>
      <c r="IKT350" s="24"/>
      <c r="IKU350" s="24"/>
      <c r="IKV350" s="24"/>
      <c r="IKW350" s="24"/>
      <c r="IKX350" s="24"/>
      <c r="IKY350" s="24"/>
      <c r="IKZ350" s="24"/>
      <c r="ILA350" s="24"/>
      <c r="ILB350" s="24"/>
      <c r="ILC350" s="24"/>
      <c r="ILD350" s="24"/>
      <c r="ILE350" s="24"/>
      <c r="ILF350" s="24"/>
      <c r="ILG350" s="24"/>
      <c r="ILH350" s="24"/>
      <c r="ILI350" s="24"/>
      <c r="ILJ350" s="24"/>
      <c r="ILK350" s="24"/>
      <c r="ILL350" s="24"/>
      <c r="ILM350" s="24"/>
      <c r="ILN350" s="24"/>
      <c r="ILO350" s="24"/>
      <c r="ILP350" s="24"/>
      <c r="ILQ350" s="24"/>
      <c r="ILR350" s="24"/>
      <c r="ILS350" s="24"/>
      <c r="ILT350" s="24"/>
      <c r="ILU350" s="24"/>
      <c r="ILV350" s="24"/>
      <c r="ILW350" s="24"/>
      <c r="ILX350" s="24"/>
      <c r="ILY350" s="24"/>
      <c r="ILZ350" s="24"/>
      <c r="IMA350" s="24"/>
      <c r="IMB350" s="24"/>
      <c r="IMC350" s="24"/>
      <c r="IMD350" s="24"/>
      <c r="IME350" s="24"/>
      <c r="IMF350" s="24"/>
      <c r="IMG350" s="24"/>
      <c r="IMH350" s="24"/>
      <c r="IMI350" s="24"/>
      <c r="IMJ350" s="24"/>
      <c r="IMK350" s="24"/>
      <c r="IML350" s="24"/>
      <c r="IMM350" s="24"/>
      <c r="IMN350" s="24"/>
      <c r="IMO350" s="24"/>
      <c r="IMP350" s="24"/>
      <c r="IMQ350" s="24"/>
      <c r="IMR350" s="24"/>
      <c r="IMS350" s="24"/>
      <c r="IMT350" s="24"/>
      <c r="IMU350" s="24"/>
      <c r="IMV350" s="24"/>
      <c r="IMW350" s="24"/>
      <c r="IMX350" s="24"/>
      <c r="IMY350" s="24"/>
      <c r="IMZ350" s="24"/>
      <c r="INA350" s="24"/>
      <c r="INB350" s="24"/>
      <c r="INC350" s="24"/>
      <c r="IND350" s="24"/>
      <c r="INE350" s="24"/>
      <c r="INF350" s="24"/>
      <c r="ING350" s="24"/>
      <c r="INH350" s="24"/>
      <c r="INI350" s="24"/>
      <c r="INJ350" s="24"/>
      <c r="INK350" s="24"/>
      <c r="INL350" s="24"/>
      <c r="INM350" s="24"/>
      <c r="INN350" s="24"/>
      <c r="INO350" s="24"/>
      <c r="INP350" s="24"/>
      <c r="INQ350" s="24"/>
      <c r="INR350" s="24"/>
      <c r="INS350" s="24"/>
      <c r="INT350" s="24"/>
      <c r="INU350" s="24"/>
      <c r="INV350" s="24"/>
      <c r="INW350" s="24"/>
      <c r="INX350" s="24"/>
      <c r="INY350" s="24"/>
      <c r="INZ350" s="24"/>
      <c r="IOA350" s="24"/>
      <c r="IOB350" s="24"/>
      <c r="IOC350" s="24"/>
      <c r="IOD350" s="24"/>
      <c r="IOE350" s="24"/>
      <c r="IOF350" s="24"/>
      <c r="IOG350" s="24"/>
      <c r="IOH350" s="24"/>
      <c r="IOI350" s="24"/>
      <c r="IOJ350" s="24"/>
      <c r="IOK350" s="24"/>
      <c r="IOL350" s="24"/>
      <c r="IOM350" s="24"/>
      <c r="ION350" s="24"/>
      <c r="IOO350" s="24"/>
      <c r="IOP350" s="24"/>
      <c r="IOQ350" s="24"/>
      <c r="IOR350" s="24"/>
      <c r="IOS350" s="24"/>
      <c r="IOT350" s="24"/>
      <c r="IOU350" s="24"/>
      <c r="IOV350" s="24"/>
      <c r="IOW350" s="24"/>
      <c r="IOX350" s="24"/>
      <c r="IOY350" s="24"/>
      <c r="IOZ350" s="24"/>
      <c r="IPA350" s="24"/>
      <c r="IPB350" s="24"/>
      <c r="IPC350" s="24"/>
      <c r="IPD350" s="24"/>
      <c r="IPE350" s="24"/>
      <c r="IPF350" s="24"/>
      <c r="IPG350" s="24"/>
      <c r="IPH350" s="24"/>
      <c r="IPI350" s="24"/>
      <c r="IPJ350" s="24"/>
      <c r="IPK350" s="24"/>
      <c r="IPL350" s="24"/>
      <c r="IPM350" s="24"/>
      <c r="IPN350" s="24"/>
      <c r="IPO350" s="24"/>
      <c r="IPP350" s="24"/>
      <c r="IPQ350" s="24"/>
      <c r="IPR350" s="24"/>
      <c r="IPS350" s="24"/>
      <c r="IPT350" s="24"/>
      <c r="IPU350" s="24"/>
      <c r="IPV350" s="24"/>
      <c r="IPW350" s="24"/>
      <c r="IPX350" s="24"/>
      <c r="IPY350" s="24"/>
      <c r="IPZ350" s="24"/>
      <c r="IQA350" s="24"/>
      <c r="IQB350" s="24"/>
      <c r="IQC350" s="24"/>
      <c r="IQD350" s="24"/>
      <c r="IQE350" s="24"/>
      <c r="IQF350" s="24"/>
      <c r="IQG350" s="24"/>
      <c r="IQH350" s="24"/>
      <c r="IQI350" s="24"/>
      <c r="IQJ350" s="24"/>
      <c r="IQK350" s="24"/>
      <c r="IQL350" s="24"/>
      <c r="IQM350" s="24"/>
      <c r="IQN350" s="24"/>
      <c r="IQO350" s="24"/>
      <c r="IQP350" s="24"/>
      <c r="IQQ350" s="24"/>
      <c r="IQR350" s="24"/>
      <c r="IQS350" s="24"/>
      <c r="IQT350" s="24"/>
      <c r="IQU350" s="24"/>
      <c r="IQV350" s="24"/>
      <c r="IQW350" s="24"/>
      <c r="IQX350" s="24"/>
      <c r="IQY350" s="24"/>
      <c r="IQZ350" s="24"/>
      <c r="IRA350" s="24"/>
      <c r="IRB350" s="24"/>
      <c r="IRC350" s="24"/>
      <c r="IRD350" s="24"/>
      <c r="IRE350" s="24"/>
      <c r="IRF350" s="24"/>
      <c r="IRG350" s="24"/>
      <c r="IRH350" s="24"/>
      <c r="IRI350" s="24"/>
      <c r="IRJ350" s="24"/>
      <c r="IRK350" s="24"/>
      <c r="IRL350" s="24"/>
      <c r="IRM350" s="24"/>
      <c r="IRN350" s="24"/>
      <c r="IRO350" s="24"/>
      <c r="IRP350" s="24"/>
      <c r="IRQ350" s="24"/>
      <c r="IRR350" s="24"/>
      <c r="IRS350" s="24"/>
      <c r="IRT350" s="24"/>
      <c r="IRU350" s="24"/>
      <c r="IRV350" s="24"/>
      <c r="IRW350" s="24"/>
      <c r="IRX350" s="24"/>
      <c r="IRY350" s="24"/>
      <c r="IRZ350" s="24"/>
      <c r="ISA350" s="24"/>
      <c r="ISB350" s="24"/>
      <c r="ISC350" s="24"/>
      <c r="ISD350" s="24"/>
      <c r="ISE350" s="24"/>
      <c r="ISF350" s="24"/>
      <c r="ISG350" s="24"/>
      <c r="ISH350" s="24"/>
      <c r="ISI350" s="24"/>
      <c r="ISJ350" s="24"/>
      <c r="ISK350" s="24"/>
      <c r="ISL350" s="24"/>
      <c r="ISM350" s="24"/>
      <c r="ISN350" s="24"/>
      <c r="ISO350" s="24"/>
      <c r="ISP350" s="24"/>
      <c r="ISQ350" s="24"/>
      <c r="ISR350" s="24"/>
      <c r="ISS350" s="24"/>
      <c r="IST350" s="24"/>
      <c r="ISU350" s="24"/>
      <c r="ISV350" s="24"/>
      <c r="ISW350" s="24"/>
      <c r="ISX350" s="24"/>
      <c r="ISY350" s="24"/>
      <c r="ISZ350" s="24"/>
      <c r="ITA350" s="24"/>
      <c r="ITB350" s="24"/>
      <c r="ITC350" s="24"/>
      <c r="ITD350" s="24"/>
      <c r="ITE350" s="24"/>
      <c r="ITF350" s="24"/>
      <c r="ITG350" s="24"/>
      <c r="ITH350" s="24"/>
      <c r="ITI350" s="24"/>
      <c r="ITJ350" s="24"/>
      <c r="ITK350" s="24"/>
      <c r="ITL350" s="24"/>
      <c r="ITM350" s="24"/>
      <c r="ITN350" s="24"/>
      <c r="ITO350" s="24"/>
      <c r="ITP350" s="24"/>
      <c r="ITQ350" s="24"/>
      <c r="ITR350" s="24"/>
      <c r="ITS350" s="24"/>
      <c r="ITT350" s="24"/>
      <c r="ITU350" s="24"/>
      <c r="ITV350" s="24"/>
      <c r="ITW350" s="24"/>
      <c r="ITX350" s="24"/>
      <c r="ITY350" s="24"/>
      <c r="ITZ350" s="24"/>
      <c r="IUA350" s="24"/>
      <c r="IUB350" s="24"/>
      <c r="IUC350" s="24"/>
      <c r="IUD350" s="24"/>
      <c r="IUE350" s="24"/>
      <c r="IUF350" s="24"/>
      <c r="IUG350" s="24"/>
      <c r="IUH350" s="24"/>
      <c r="IUI350" s="24"/>
      <c r="IUJ350" s="24"/>
      <c r="IUK350" s="24"/>
      <c r="IUL350" s="24"/>
      <c r="IUM350" s="24"/>
      <c r="IUN350" s="24"/>
      <c r="IUO350" s="24"/>
      <c r="IUP350" s="24"/>
      <c r="IUQ350" s="24"/>
      <c r="IUR350" s="24"/>
      <c r="IUS350" s="24"/>
      <c r="IUT350" s="24"/>
      <c r="IUU350" s="24"/>
      <c r="IUV350" s="24"/>
      <c r="IUW350" s="24"/>
      <c r="IUX350" s="24"/>
      <c r="IUY350" s="24"/>
      <c r="IUZ350" s="24"/>
      <c r="IVA350" s="24"/>
      <c r="IVB350" s="24"/>
      <c r="IVC350" s="24"/>
      <c r="IVD350" s="24"/>
      <c r="IVE350" s="24"/>
      <c r="IVF350" s="24"/>
      <c r="IVG350" s="24"/>
      <c r="IVH350" s="24"/>
      <c r="IVI350" s="24"/>
      <c r="IVJ350" s="24"/>
      <c r="IVK350" s="24"/>
      <c r="IVL350" s="24"/>
      <c r="IVM350" s="24"/>
      <c r="IVN350" s="24"/>
      <c r="IVO350" s="24"/>
      <c r="IVP350" s="24"/>
      <c r="IVQ350" s="24"/>
      <c r="IVR350" s="24"/>
      <c r="IVS350" s="24"/>
      <c r="IVT350" s="24"/>
      <c r="IVU350" s="24"/>
      <c r="IVV350" s="24"/>
      <c r="IVW350" s="24"/>
      <c r="IVX350" s="24"/>
      <c r="IVY350" s="24"/>
      <c r="IVZ350" s="24"/>
      <c r="IWA350" s="24"/>
      <c r="IWB350" s="24"/>
      <c r="IWC350" s="24"/>
      <c r="IWD350" s="24"/>
      <c r="IWE350" s="24"/>
      <c r="IWF350" s="24"/>
      <c r="IWG350" s="24"/>
      <c r="IWH350" s="24"/>
      <c r="IWI350" s="24"/>
      <c r="IWJ350" s="24"/>
      <c r="IWK350" s="24"/>
      <c r="IWL350" s="24"/>
      <c r="IWM350" s="24"/>
      <c r="IWN350" s="24"/>
      <c r="IWO350" s="24"/>
      <c r="IWP350" s="24"/>
      <c r="IWQ350" s="24"/>
      <c r="IWR350" s="24"/>
      <c r="IWS350" s="24"/>
      <c r="IWT350" s="24"/>
      <c r="IWU350" s="24"/>
      <c r="IWV350" s="24"/>
      <c r="IWW350" s="24"/>
      <c r="IWX350" s="24"/>
      <c r="IWY350" s="24"/>
      <c r="IWZ350" s="24"/>
      <c r="IXA350" s="24"/>
      <c r="IXB350" s="24"/>
      <c r="IXC350" s="24"/>
      <c r="IXD350" s="24"/>
      <c r="IXE350" s="24"/>
      <c r="IXF350" s="24"/>
      <c r="IXG350" s="24"/>
      <c r="IXH350" s="24"/>
      <c r="IXI350" s="24"/>
      <c r="IXJ350" s="24"/>
      <c r="IXK350" s="24"/>
      <c r="IXL350" s="24"/>
      <c r="IXM350" s="24"/>
      <c r="IXN350" s="24"/>
      <c r="IXO350" s="24"/>
      <c r="IXP350" s="24"/>
      <c r="IXQ350" s="24"/>
      <c r="IXR350" s="24"/>
      <c r="IXS350" s="24"/>
      <c r="IXT350" s="24"/>
      <c r="IXU350" s="24"/>
      <c r="IXV350" s="24"/>
      <c r="IXW350" s="24"/>
      <c r="IXX350" s="24"/>
      <c r="IXY350" s="24"/>
      <c r="IXZ350" s="24"/>
      <c r="IYA350" s="24"/>
      <c r="IYB350" s="24"/>
      <c r="IYC350" s="24"/>
      <c r="IYD350" s="24"/>
      <c r="IYE350" s="24"/>
      <c r="IYF350" s="24"/>
      <c r="IYG350" s="24"/>
      <c r="IYH350" s="24"/>
      <c r="IYI350" s="24"/>
      <c r="IYJ350" s="24"/>
      <c r="IYK350" s="24"/>
      <c r="IYL350" s="24"/>
      <c r="IYM350" s="24"/>
      <c r="IYN350" s="24"/>
      <c r="IYO350" s="24"/>
      <c r="IYP350" s="24"/>
      <c r="IYQ350" s="24"/>
      <c r="IYR350" s="24"/>
      <c r="IYS350" s="24"/>
      <c r="IYT350" s="24"/>
      <c r="IYU350" s="24"/>
      <c r="IYV350" s="24"/>
      <c r="IYW350" s="24"/>
      <c r="IYX350" s="24"/>
      <c r="IYY350" s="24"/>
      <c r="IYZ350" s="24"/>
      <c r="IZA350" s="24"/>
      <c r="IZB350" s="24"/>
      <c r="IZC350" s="24"/>
      <c r="IZD350" s="24"/>
      <c r="IZE350" s="24"/>
      <c r="IZF350" s="24"/>
      <c r="IZG350" s="24"/>
      <c r="IZH350" s="24"/>
      <c r="IZI350" s="24"/>
      <c r="IZJ350" s="24"/>
      <c r="IZK350" s="24"/>
      <c r="IZL350" s="24"/>
      <c r="IZM350" s="24"/>
      <c r="IZN350" s="24"/>
      <c r="IZO350" s="24"/>
      <c r="IZP350" s="24"/>
      <c r="IZQ350" s="24"/>
      <c r="IZR350" s="24"/>
      <c r="IZS350" s="24"/>
      <c r="IZT350" s="24"/>
      <c r="IZU350" s="24"/>
      <c r="IZV350" s="24"/>
      <c r="IZW350" s="24"/>
      <c r="IZX350" s="24"/>
      <c r="IZY350" s="24"/>
      <c r="IZZ350" s="24"/>
      <c r="JAA350" s="24"/>
      <c r="JAB350" s="24"/>
      <c r="JAC350" s="24"/>
      <c r="JAD350" s="24"/>
      <c r="JAE350" s="24"/>
      <c r="JAF350" s="24"/>
      <c r="JAG350" s="24"/>
      <c r="JAH350" s="24"/>
      <c r="JAI350" s="24"/>
      <c r="JAJ350" s="24"/>
      <c r="JAK350" s="24"/>
      <c r="JAL350" s="24"/>
      <c r="JAM350" s="24"/>
      <c r="JAN350" s="24"/>
      <c r="JAO350" s="24"/>
      <c r="JAP350" s="24"/>
      <c r="JAQ350" s="24"/>
      <c r="JAR350" s="24"/>
      <c r="JAS350" s="24"/>
      <c r="JAT350" s="24"/>
      <c r="JAU350" s="24"/>
      <c r="JAV350" s="24"/>
      <c r="JAW350" s="24"/>
      <c r="JAX350" s="24"/>
      <c r="JAY350" s="24"/>
      <c r="JAZ350" s="24"/>
      <c r="JBA350" s="24"/>
      <c r="JBB350" s="24"/>
      <c r="JBC350" s="24"/>
      <c r="JBD350" s="24"/>
      <c r="JBE350" s="24"/>
      <c r="JBF350" s="24"/>
      <c r="JBG350" s="24"/>
      <c r="JBH350" s="24"/>
      <c r="JBI350" s="24"/>
      <c r="JBJ350" s="24"/>
      <c r="JBK350" s="24"/>
      <c r="JBL350" s="24"/>
      <c r="JBM350" s="24"/>
      <c r="JBN350" s="24"/>
      <c r="JBO350" s="24"/>
      <c r="JBP350" s="24"/>
      <c r="JBQ350" s="24"/>
      <c r="JBR350" s="24"/>
      <c r="JBS350" s="24"/>
      <c r="JBT350" s="24"/>
      <c r="JBU350" s="24"/>
      <c r="JBV350" s="24"/>
      <c r="JBW350" s="24"/>
      <c r="JBX350" s="24"/>
      <c r="JBY350" s="24"/>
      <c r="JBZ350" s="24"/>
      <c r="JCA350" s="24"/>
      <c r="JCB350" s="24"/>
      <c r="JCC350" s="24"/>
      <c r="JCD350" s="24"/>
      <c r="JCE350" s="24"/>
      <c r="JCF350" s="24"/>
      <c r="JCG350" s="24"/>
      <c r="JCH350" s="24"/>
      <c r="JCI350" s="24"/>
      <c r="JCJ350" s="24"/>
      <c r="JCK350" s="24"/>
      <c r="JCL350" s="24"/>
      <c r="JCM350" s="24"/>
      <c r="JCN350" s="24"/>
      <c r="JCO350" s="24"/>
      <c r="JCP350" s="24"/>
      <c r="JCQ350" s="24"/>
      <c r="JCR350" s="24"/>
      <c r="JCS350" s="24"/>
      <c r="JCT350" s="24"/>
      <c r="JCU350" s="24"/>
      <c r="JCV350" s="24"/>
      <c r="JCW350" s="24"/>
      <c r="JCX350" s="24"/>
      <c r="JCY350" s="24"/>
      <c r="JCZ350" s="24"/>
      <c r="JDA350" s="24"/>
      <c r="JDB350" s="24"/>
      <c r="JDC350" s="24"/>
      <c r="JDD350" s="24"/>
      <c r="JDE350" s="24"/>
      <c r="JDF350" s="24"/>
      <c r="JDG350" s="24"/>
      <c r="JDH350" s="24"/>
      <c r="JDI350" s="24"/>
      <c r="JDJ350" s="24"/>
      <c r="JDK350" s="24"/>
      <c r="JDL350" s="24"/>
      <c r="JDM350" s="24"/>
      <c r="JDN350" s="24"/>
      <c r="JDO350" s="24"/>
      <c r="JDP350" s="24"/>
      <c r="JDQ350" s="24"/>
      <c r="JDR350" s="24"/>
      <c r="JDS350" s="24"/>
      <c r="JDT350" s="24"/>
      <c r="JDU350" s="24"/>
      <c r="JDV350" s="24"/>
      <c r="JDW350" s="24"/>
      <c r="JDX350" s="24"/>
      <c r="JDY350" s="24"/>
      <c r="JDZ350" s="24"/>
      <c r="JEA350" s="24"/>
      <c r="JEB350" s="24"/>
      <c r="JEC350" s="24"/>
      <c r="JED350" s="24"/>
      <c r="JEE350" s="24"/>
      <c r="JEF350" s="24"/>
      <c r="JEG350" s="24"/>
      <c r="JEH350" s="24"/>
      <c r="JEI350" s="24"/>
      <c r="JEJ350" s="24"/>
      <c r="JEK350" s="24"/>
      <c r="JEL350" s="24"/>
      <c r="JEM350" s="24"/>
      <c r="JEN350" s="24"/>
      <c r="JEO350" s="24"/>
      <c r="JEP350" s="24"/>
      <c r="JEQ350" s="24"/>
      <c r="JER350" s="24"/>
      <c r="JES350" s="24"/>
      <c r="JET350" s="24"/>
      <c r="JEU350" s="24"/>
      <c r="JEV350" s="24"/>
      <c r="JEW350" s="24"/>
      <c r="JEX350" s="24"/>
      <c r="JEY350" s="24"/>
      <c r="JEZ350" s="24"/>
      <c r="JFA350" s="24"/>
      <c r="JFB350" s="24"/>
      <c r="JFC350" s="24"/>
      <c r="JFD350" s="24"/>
      <c r="JFE350" s="24"/>
      <c r="JFF350" s="24"/>
      <c r="JFG350" s="24"/>
      <c r="JFH350" s="24"/>
      <c r="JFI350" s="24"/>
      <c r="JFJ350" s="24"/>
      <c r="JFK350" s="24"/>
      <c r="JFL350" s="24"/>
      <c r="JFM350" s="24"/>
      <c r="JFN350" s="24"/>
      <c r="JFO350" s="24"/>
      <c r="JFP350" s="24"/>
      <c r="JFQ350" s="24"/>
      <c r="JFR350" s="24"/>
      <c r="JFS350" s="24"/>
      <c r="JFT350" s="24"/>
      <c r="JFU350" s="24"/>
      <c r="JFV350" s="24"/>
      <c r="JFW350" s="24"/>
      <c r="JFX350" s="24"/>
      <c r="JFY350" s="24"/>
      <c r="JFZ350" s="24"/>
      <c r="JGA350" s="24"/>
      <c r="JGB350" s="24"/>
      <c r="JGC350" s="24"/>
      <c r="JGD350" s="24"/>
      <c r="JGE350" s="24"/>
      <c r="JGF350" s="24"/>
      <c r="JGG350" s="24"/>
      <c r="JGH350" s="24"/>
      <c r="JGI350" s="24"/>
      <c r="JGJ350" s="24"/>
      <c r="JGK350" s="24"/>
      <c r="JGL350" s="24"/>
      <c r="JGM350" s="24"/>
      <c r="JGN350" s="24"/>
      <c r="JGO350" s="24"/>
      <c r="JGP350" s="24"/>
      <c r="JGQ350" s="24"/>
      <c r="JGR350" s="24"/>
      <c r="JGS350" s="24"/>
      <c r="JGT350" s="24"/>
      <c r="JGU350" s="24"/>
      <c r="JGV350" s="24"/>
      <c r="JGW350" s="24"/>
      <c r="JGX350" s="24"/>
      <c r="JGY350" s="24"/>
      <c r="JGZ350" s="24"/>
      <c r="JHA350" s="24"/>
      <c r="JHB350" s="24"/>
      <c r="JHC350" s="24"/>
      <c r="JHD350" s="24"/>
      <c r="JHE350" s="24"/>
      <c r="JHF350" s="24"/>
      <c r="JHG350" s="24"/>
      <c r="JHH350" s="24"/>
      <c r="JHI350" s="24"/>
      <c r="JHJ350" s="24"/>
      <c r="JHK350" s="24"/>
      <c r="JHL350" s="24"/>
      <c r="JHM350" s="24"/>
      <c r="JHN350" s="24"/>
      <c r="JHO350" s="24"/>
      <c r="JHP350" s="24"/>
      <c r="JHQ350" s="24"/>
      <c r="JHR350" s="24"/>
      <c r="JHS350" s="24"/>
      <c r="JHT350" s="24"/>
      <c r="JHU350" s="24"/>
      <c r="JHV350" s="24"/>
      <c r="JHW350" s="24"/>
      <c r="JHX350" s="24"/>
      <c r="JHY350" s="24"/>
      <c r="JHZ350" s="24"/>
      <c r="JIA350" s="24"/>
      <c r="JIB350" s="24"/>
      <c r="JIC350" s="24"/>
      <c r="JID350" s="24"/>
      <c r="JIE350" s="24"/>
      <c r="JIF350" s="24"/>
      <c r="JIG350" s="24"/>
      <c r="JIH350" s="24"/>
      <c r="JII350" s="24"/>
      <c r="JIJ350" s="24"/>
      <c r="JIK350" s="24"/>
      <c r="JIL350" s="24"/>
      <c r="JIM350" s="24"/>
      <c r="JIN350" s="24"/>
      <c r="JIO350" s="24"/>
      <c r="JIP350" s="24"/>
      <c r="JIQ350" s="24"/>
      <c r="JIR350" s="24"/>
      <c r="JIS350" s="24"/>
      <c r="JIT350" s="24"/>
      <c r="JIU350" s="24"/>
      <c r="JIV350" s="24"/>
      <c r="JIW350" s="24"/>
      <c r="JIX350" s="24"/>
      <c r="JIY350" s="24"/>
      <c r="JIZ350" s="24"/>
      <c r="JJA350" s="24"/>
      <c r="JJB350" s="24"/>
      <c r="JJC350" s="24"/>
      <c r="JJD350" s="24"/>
      <c r="JJE350" s="24"/>
      <c r="JJF350" s="24"/>
      <c r="JJG350" s="24"/>
      <c r="JJH350" s="24"/>
      <c r="JJI350" s="24"/>
      <c r="JJJ350" s="24"/>
      <c r="JJK350" s="24"/>
      <c r="JJL350" s="24"/>
      <c r="JJM350" s="24"/>
      <c r="JJN350" s="24"/>
      <c r="JJO350" s="24"/>
      <c r="JJP350" s="24"/>
      <c r="JJQ350" s="24"/>
      <c r="JJR350" s="24"/>
      <c r="JJS350" s="24"/>
      <c r="JJT350" s="24"/>
      <c r="JJU350" s="24"/>
      <c r="JJV350" s="24"/>
      <c r="JJW350" s="24"/>
      <c r="JJX350" s="24"/>
      <c r="JJY350" s="24"/>
      <c r="JJZ350" s="24"/>
      <c r="JKA350" s="24"/>
      <c r="JKB350" s="24"/>
      <c r="JKC350" s="24"/>
      <c r="JKD350" s="24"/>
      <c r="JKE350" s="24"/>
      <c r="JKF350" s="24"/>
      <c r="JKG350" s="24"/>
      <c r="JKH350" s="24"/>
      <c r="JKI350" s="24"/>
      <c r="JKJ350" s="24"/>
      <c r="JKK350" s="24"/>
      <c r="JKL350" s="24"/>
      <c r="JKM350" s="24"/>
      <c r="JKN350" s="24"/>
      <c r="JKO350" s="24"/>
      <c r="JKP350" s="24"/>
      <c r="JKQ350" s="24"/>
      <c r="JKR350" s="24"/>
      <c r="JKS350" s="24"/>
      <c r="JKT350" s="24"/>
      <c r="JKU350" s="24"/>
      <c r="JKV350" s="24"/>
      <c r="JKW350" s="24"/>
      <c r="JKX350" s="24"/>
      <c r="JKY350" s="24"/>
      <c r="JKZ350" s="24"/>
      <c r="JLA350" s="24"/>
      <c r="JLB350" s="24"/>
      <c r="JLC350" s="24"/>
      <c r="JLD350" s="24"/>
      <c r="JLE350" s="24"/>
      <c r="JLF350" s="24"/>
      <c r="JLG350" s="24"/>
      <c r="JLH350" s="24"/>
      <c r="JLI350" s="24"/>
      <c r="JLJ350" s="24"/>
      <c r="JLK350" s="24"/>
      <c r="JLL350" s="24"/>
      <c r="JLM350" s="24"/>
      <c r="JLN350" s="24"/>
      <c r="JLO350" s="24"/>
      <c r="JLP350" s="24"/>
      <c r="JLQ350" s="24"/>
      <c r="JLR350" s="24"/>
      <c r="JLS350" s="24"/>
      <c r="JLT350" s="24"/>
      <c r="JLU350" s="24"/>
      <c r="JLV350" s="24"/>
      <c r="JLW350" s="24"/>
      <c r="JLX350" s="24"/>
      <c r="JLY350" s="24"/>
      <c r="JLZ350" s="24"/>
      <c r="JMA350" s="24"/>
      <c r="JMB350" s="24"/>
      <c r="JMC350" s="24"/>
      <c r="JMD350" s="24"/>
      <c r="JME350" s="24"/>
      <c r="JMF350" s="24"/>
      <c r="JMG350" s="24"/>
      <c r="JMH350" s="24"/>
      <c r="JMI350" s="24"/>
      <c r="JMJ350" s="24"/>
      <c r="JMK350" s="24"/>
      <c r="JML350" s="24"/>
      <c r="JMM350" s="24"/>
      <c r="JMN350" s="24"/>
      <c r="JMO350" s="24"/>
      <c r="JMP350" s="24"/>
      <c r="JMQ350" s="24"/>
      <c r="JMR350" s="24"/>
      <c r="JMS350" s="24"/>
      <c r="JMT350" s="24"/>
      <c r="JMU350" s="24"/>
      <c r="JMV350" s="24"/>
      <c r="JMW350" s="24"/>
      <c r="JMX350" s="24"/>
      <c r="JMY350" s="24"/>
      <c r="JMZ350" s="24"/>
      <c r="JNA350" s="24"/>
      <c r="JNB350" s="24"/>
      <c r="JNC350" s="24"/>
      <c r="JND350" s="24"/>
      <c r="JNE350" s="24"/>
      <c r="JNF350" s="24"/>
      <c r="JNG350" s="24"/>
      <c r="JNH350" s="24"/>
      <c r="JNI350" s="24"/>
      <c r="JNJ350" s="24"/>
      <c r="JNK350" s="24"/>
      <c r="JNL350" s="24"/>
      <c r="JNM350" s="24"/>
      <c r="JNN350" s="24"/>
      <c r="JNO350" s="24"/>
      <c r="JNP350" s="24"/>
      <c r="JNQ350" s="24"/>
      <c r="JNR350" s="24"/>
      <c r="JNS350" s="24"/>
      <c r="JNT350" s="24"/>
      <c r="JNU350" s="24"/>
      <c r="JNV350" s="24"/>
      <c r="JNW350" s="24"/>
      <c r="JNX350" s="24"/>
      <c r="JNY350" s="24"/>
      <c r="JNZ350" s="24"/>
      <c r="JOA350" s="24"/>
      <c r="JOB350" s="24"/>
      <c r="JOC350" s="24"/>
      <c r="JOD350" s="24"/>
      <c r="JOE350" s="24"/>
      <c r="JOF350" s="24"/>
      <c r="JOG350" s="24"/>
      <c r="JOH350" s="24"/>
      <c r="JOI350" s="24"/>
      <c r="JOJ350" s="24"/>
      <c r="JOK350" s="24"/>
      <c r="JOL350" s="24"/>
      <c r="JOM350" s="24"/>
      <c r="JON350" s="24"/>
      <c r="JOO350" s="24"/>
      <c r="JOP350" s="24"/>
      <c r="JOQ350" s="24"/>
      <c r="JOR350" s="24"/>
      <c r="JOS350" s="24"/>
      <c r="JOT350" s="24"/>
      <c r="JOU350" s="24"/>
      <c r="JOV350" s="24"/>
      <c r="JOW350" s="24"/>
      <c r="JOX350" s="24"/>
      <c r="JOY350" s="24"/>
      <c r="JOZ350" s="24"/>
      <c r="JPA350" s="24"/>
      <c r="JPB350" s="24"/>
      <c r="JPC350" s="24"/>
      <c r="JPD350" s="24"/>
      <c r="JPE350" s="24"/>
      <c r="JPF350" s="24"/>
      <c r="JPG350" s="24"/>
      <c r="JPH350" s="24"/>
      <c r="JPI350" s="24"/>
      <c r="JPJ350" s="24"/>
      <c r="JPK350" s="24"/>
      <c r="JPL350" s="24"/>
      <c r="JPM350" s="24"/>
      <c r="JPN350" s="24"/>
      <c r="JPO350" s="24"/>
      <c r="JPP350" s="24"/>
      <c r="JPQ350" s="24"/>
      <c r="JPR350" s="24"/>
      <c r="JPS350" s="24"/>
      <c r="JPT350" s="24"/>
      <c r="JPU350" s="24"/>
      <c r="JPV350" s="24"/>
      <c r="JPW350" s="24"/>
      <c r="JPX350" s="24"/>
      <c r="JPY350" s="24"/>
      <c r="JPZ350" s="24"/>
      <c r="JQA350" s="24"/>
      <c r="JQB350" s="24"/>
      <c r="JQC350" s="24"/>
      <c r="JQD350" s="24"/>
      <c r="JQE350" s="24"/>
      <c r="JQF350" s="24"/>
      <c r="JQG350" s="24"/>
      <c r="JQH350" s="24"/>
      <c r="JQI350" s="24"/>
      <c r="JQJ350" s="24"/>
      <c r="JQK350" s="24"/>
      <c r="JQL350" s="24"/>
      <c r="JQM350" s="24"/>
      <c r="JQN350" s="24"/>
      <c r="JQO350" s="24"/>
      <c r="JQP350" s="24"/>
      <c r="JQQ350" s="24"/>
      <c r="JQR350" s="24"/>
      <c r="JQS350" s="24"/>
      <c r="JQT350" s="24"/>
      <c r="JQU350" s="24"/>
      <c r="JQV350" s="24"/>
      <c r="JQW350" s="24"/>
      <c r="JQX350" s="24"/>
      <c r="JQY350" s="24"/>
      <c r="JQZ350" s="24"/>
      <c r="JRA350" s="24"/>
      <c r="JRB350" s="24"/>
      <c r="JRC350" s="24"/>
      <c r="JRD350" s="24"/>
      <c r="JRE350" s="24"/>
      <c r="JRF350" s="24"/>
      <c r="JRG350" s="24"/>
      <c r="JRH350" s="24"/>
      <c r="JRI350" s="24"/>
      <c r="JRJ350" s="24"/>
      <c r="JRK350" s="24"/>
      <c r="JRL350" s="24"/>
      <c r="JRM350" s="24"/>
      <c r="JRN350" s="24"/>
      <c r="JRO350" s="24"/>
      <c r="JRP350" s="24"/>
      <c r="JRQ350" s="24"/>
      <c r="JRR350" s="24"/>
      <c r="JRS350" s="24"/>
      <c r="JRT350" s="24"/>
      <c r="JRU350" s="24"/>
      <c r="JRV350" s="24"/>
      <c r="JRW350" s="24"/>
      <c r="JRX350" s="24"/>
      <c r="JRY350" s="24"/>
      <c r="JRZ350" s="24"/>
      <c r="JSA350" s="24"/>
      <c r="JSB350" s="24"/>
      <c r="JSC350" s="24"/>
      <c r="JSD350" s="24"/>
      <c r="JSE350" s="24"/>
      <c r="JSF350" s="24"/>
      <c r="JSG350" s="24"/>
      <c r="JSH350" s="24"/>
      <c r="JSI350" s="24"/>
      <c r="JSJ350" s="24"/>
      <c r="JSK350" s="24"/>
      <c r="JSL350" s="24"/>
      <c r="JSM350" s="24"/>
      <c r="JSN350" s="24"/>
      <c r="JSO350" s="24"/>
      <c r="JSP350" s="24"/>
      <c r="JSQ350" s="24"/>
      <c r="JSR350" s="24"/>
      <c r="JSS350" s="24"/>
      <c r="JST350" s="24"/>
      <c r="JSU350" s="24"/>
      <c r="JSV350" s="24"/>
      <c r="JSW350" s="24"/>
      <c r="JSX350" s="24"/>
      <c r="JSY350" s="24"/>
      <c r="JSZ350" s="24"/>
      <c r="JTA350" s="24"/>
      <c r="JTB350" s="24"/>
      <c r="JTC350" s="24"/>
      <c r="JTD350" s="24"/>
      <c r="JTE350" s="24"/>
      <c r="JTF350" s="24"/>
      <c r="JTG350" s="24"/>
      <c r="JTH350" s="24"/>
      <c r="JTI350" s="24"/>
      <c r="JTJ350" s="24"/>
      <c r="JTK350" s="24"/>
      <c r="JTL350" s="24"/>
      <c r="JTM350" s="24"/>
      <c r="JTN350" s="24"/>
      <c r="JTO350" s="24"/>
      <c r="JTP350" s="24"/>
      <c r="JTQ350" s="24"/>
      <c r="JTR350" s="24"/>
      <c r="JTS350" s="24"/>
      <c r="JTT350" s="24"/>
      <c r="JTU350" s="24"/>
      <c r="JTV350" s="24"/>
      <c r="JTW350" s="24"/>
      <c r="JTX350" s="24"/>
      <c r="JTY350" s="24"/>
      <c r="JTZ350" s="24"/>
      <c r="JUA350" s="24"/>
      <c r="JUB350" s="24"/>
      <c r="JUC350" s="24"/>
      <c r="JUD350" s="24"/>
      <c r="JUE350" s="24"/>
      <c r="JUF350" s="24"/>
      <c r="JUG350" s="24"/>
      <c r="JUH350" s="24"/>
      <c r="JUI350" s="24"/>
      <c r="JUJ350" s="24"/>
      <c r="JUK350" s="24"/>
      <c r="JUL350" s="24"/>
      <c r="JUM350" s="24"/>
      <c r="JUN350" s="24"/>
      <c r="JUO350" s="24"/>
      <c r="JUP350" s="24"/>
      <c r="JUQ350" s="24"/>
      <c r="JUR350" s="24"/>
      <c r="JUS350" s="24"/>
      <c r="JUT350" s="24"/>
      <c r="JUU350" s="24"/>
      <c r="JUV350" s="24"/>
      <c r="JUW350" s="24"/>
      <c r="JUX350" s="24"/>
      <c r="JUY350" s="24"/>
      <c r="JUZ350" s="24"/>
      <c r="JVA350" s="24"/>
      <c r="JVB350" s="24"/>
      <c r="JVC350" s="24"/>
      <c r="JVD350" s="24"/>
      <c r="JVE350" s="24"/>
      <c r="JVF350" s="24"/>
      <c r="JVG350" s="24"/>
      <c r="JVH350" s="24"/>
      <c r="JVI350" s="24"/>
      <c r="JVJ350" s="24"/>
      <c r="JVK350" s="24"/>
      <c r="JVL350" s="24"/>
      <c r="JVM350" s="24"/>
      <c r="JVN350" s="24"/>
      <c r="JVO350" s="24"/>
      <c r="JVP350" s="24"/>
      <c r="JVQ350" s="24"/>
      <c r="JVR350" s="24"/>
      <c r="JVS350" s="24"/>
      <c r="JVT350" s="24"/>
      <c r="JVU350" s="24"/>
      <c r="JVV350" s="24"/>
      <c r="JVW350" s="24"/>
      <c r="JVX350" s="24"/>
      <c r="JVY350" s="24"/>
      <c r="JVZ350" s="24"/>
      <c r="JWA350" s="24"/>
      <c r="JWB350" s="24"/>
      <c r="JWC350" s="24"/>
      <c r="JWD350" s="24"/>
      <c r="JWE350" s="24"/>
      <c r="JWF350" s="24"/>
      <c r="JWG350" s="24"/>
      <c r="JWH350" s="24"/>
      <c r="JWI350" s="24"/>
      <c r="JWJ350" s="24"/>
      <c r="JWK350" s="24"/>
      <c r="JWL350" s="24"/>
      <c r="JWM350" s="24"/>
      <c r="JWN350" s="24"/>
      <c r="JWO350" s="24"/>
      <c r="JWP350" s="24"/>
      <c r="JWQ350" s="24"/>
      <c r="JWR350" s="24"/>
      <c r="JWS350" s="24"/>
      <c r="JWT350" s="24"/>
      <c r="JWU350" s="24"/>
      <c r="JWV350" s="24"/>
      <c r="JWW350" s="24"/>
      <c r="JWX350" s="24"/>
      <c r="JWY350" s="24"/>
      <c r="JWZ350" s="24"/>
      <c r="JXA350" s="24"/>
      <c r="JXB350" s="24"/>
      <c r="JXC350" s="24"/>
      <c r="JXD350" s="24"/>
      <c r="JXE350" s="24"/>
      <c r="JXF350" s="24"/>
      <c r="JXG350" s="24"/>
      <c r="JXH350" s="24"/>
      <c r="JXI350" s="24"/>
      <c r="JXJ350" s="24"/>
      <c r="JXK350" s="24"/>
      <c r="JXL350" s="24"/>
      <c r="JXM350" s="24"/>
      <c r="JXN350" s="24"/>
      <c r="JXO350" s="24"/>
      <c r="JXP350" s="24"/>
      <c r="JXQ350" s="24"/>
      <c r="JXR350" s="24"/>
      <c r="JXS350" s="24"/>
      <c r="JXT350" s="24"/>
      <c r="JXU350" s="24"/>
      <c r="JXV350" s="24"/>
      <c r="JXW350" s="24"/>
      <c r="JXX350" s="24"/>
      <c r="JXY350" s="24"/>
      <c r="JXZ350" s="24"/>
      <c r="JYA350" s="24"/>
      <c r="JYB350" s="24"/>
      <c r="JYC350" s="24"/>
      <c r="JYD350" s="24"/>
      <c r="JYE350" s="24"/>
      <c r="JYF350" s="24"/>
      <c r="JYG350" s="24"/>
      <c r="JYH350" s="24"/>
      <c r="JYI350" s="24"/>
      <c r="JYJ350" s="24"/>
      <c r="JYK350" s="24"/>
      <c r="JYL350" s="24"/>
      <c r="JYM350" s="24"/>
      <c r="JYN350" s="24"/>
      <c r="JYO350" s="24"/>
      <c r="JYP350" s="24"/>
      <c r="JYQ350" s="24"/>
      <c r="JYR350" s="24"/>
      <c r="JYS350" s="24"/>
      <c r="JYT350" s="24"/>
      <c r="JYU350" s="24"/>
      <c r="JYV350" s="24"/>
      <c r="JYW350" s="24"/>
      <c r="JYX350" s="24"/>
      <c r="JYY350" s="24"/>
      <c r="JYZ350" s="24"/>
      <c r="JZA350" s="24"/>
      <c r="JZB350" s="24"/>
      <c r="JZC350" s="24"/>
      <c r="JZD350" s="24"/>
      <c r="JZE350" s="24"/>
      <c r="JZF350" s="24"/>
      <c r="JZG350" s="24"/>
      <c r="JZH350" s="24"/>
      <c r="JZI350" s="24"/>
      <c r="JZJ350" s="24"/>
      <c r="JZK350" s="24"/>
      <c r="JZL350" s="24"/>
      <c r="JZM350" s="24"/>
      <c r="JZN350" s="24"/>
      <c r="JZO350" s="24"/>
      <c r="JZP350" s="24"/>
      <c r="JZQ350" s="24"/>
      <c r="JZR350" s="24"/>
      <c r="JZS350" s="24"/>
      <c r="JZT350" s="24"/>
      <c r="JZU350" s="24"/>
      <c r="JZV350" s="24"/>
      <c r="JZW350" s="24"/>
      <c r="JZX350" s="24"/>
      <c r="JZY350" s="24"/>
      <c r="JZZ350" s="24"/>
      <c r="KAA350" s="24"/>
      <c r="KAB350" s="24"/>
      <c r="KAC350" s="24"/>
      <c r="KAD350" s="24"/>
      <c r="KAE350" s="24"/>
      <c r="KAF350" s="24"/>
      <c r="KAG350" s="24"/>
      <c r="KAH350" s="24"/>
      <c r="KAI350" s="24"/>
      <c r="KAJ350" s="24"/>
      <c r="KAK350" s="24"/>
      <c r="KAL350" s="24"/>
      <c r="KAM350" s="24"/>
      <c r="KAN350" s="24"/>
      <c r="KAO350" s="24"/>
      <c r="KAP350" s="24"/>
      <c r="KAQ350" s="24"/>
      <c r="KAR350" s="24"/>
      <c r="KAS350" s="24"/>
      <c r="KAT350" s="24"/>
      <c r="KAU350" s="24"/>
      <c r="KAV350" s="24"/>
      <c r="KAW350" s="24"/>
      <c r="KAX350" s="24"/>
      <c r="KAY350" s="24"/>
      <c r="KAZ350" s="24"/>
      <c r="KBA350" s="24"/>
      <c r="KBB350" s="24"/>
      <c r="KBC350" s="24"/>
      <c r="KBD350" s="24"/>
      <c r="KBE350" s="24"/>
      <c r="KBF350" s="24"/>
      <c r="KBG350" s="24"/>
      <c r="KBH350" s="24"/>
      <c r="KBI350" s="24"/>
      <c r="KBJ350" s="24"/>
      <c r="KBK350" s="24"/>
      <c r="KBL350" s="24"/>
      <c r="KBM350" s="24"/>
      <c r="KBN350" s="24"/>
      <c r="KBO350" s="24"/>
      <c r="KBP350" s="24"/>
      <c r="KBQ350" s="24"/>
      <c r="KBR350" s="24"/>
      <c r="KBS350" s="24"/>
      <c r="KBT350" s="24"/>
      <c r="KBU350" s="24"/>
      <c r="KBV350" s="24"/>
      <c r="KBW350" s="24"/>
      <c r="KBX350" s="24"/>
      <c r="KBY350" s="24"/>
      <c r="KBZ350" s="24"/>
      <c r="KCA350" s="24"/>
      <c r="KCB350" s="24"/>
      <c r="KCC350" s="24"/>
      <c r="KCD350" s="24"/>
      <c r="KCE350" s="24"/>
      <c r="KCF350" s="24"/>
      <c r="KCG350" s="24"/>
      <c r="KCH350" s="24"/>
      <c r="KCI350" s="24"/>
      <c r="KCJ350" s="24"/>
      <c r="KCK350" s="24"/>
      <c r="KCL350" s="24"/>
      <c r="KCM350" s="24"/>
      <c r="KCN350" s="24"/>
      <c r="KCO350" s="24"/>
      <c r="KCP350" s="24"/>
      <c r="KCQ350" s="24"/>
      <c r="KCR350" s="24"/>
      <c r="KCS350" s="24"/>
      <c r="KCT350" s="24"/>
      <c r="KCU350" s="24"/>
      <c r="KCV350" s="24"/>
      <c r="KCW350" s="24"/>
      <c r="KCX350" s="24"/>
      <c r="KCY350" s="24"/>
      <c r="KCZ350" s="24"/>
      <c r="KDA350" s="24"/>
      <c r="KDB350" s="24"/>
      <c r="KDC350" s="24"/>
      <c r="KDD350" s="24"/>
      <c r="KDE350" s="24"/>
      <c r="KDF350" s="24"/>
      <c r="KDG350" s="24"/>
      <c r="KDH350" s="24"/>
      <c r="KDI350" s="24"/>
      <c r="KDJ350" s="24"/>
      <c r="KDK350" s="24"/>
      <c r="KDL350" s="24"/>
      <c r="KDM350" s="24"/>
      <c r="KDN350" s="24"/>
      <c r="KDO350" s="24"/>
      <c r="KDP350" s="24"/>
      <c r="KDQ350" s="24"/>
      <c r="KDR350" s="24"/>
      <c r="KDS350" s="24"/>
      <c r="KDT350" s="24"/>
      <c r="KDU350" s="24"/>
      <c r="KDV350" s="24"/>
      <c r="KDW350" s="24"/>
      <c r="KDX350" s="24"/>
      <c r="KDY350" s="24"/>
      <c r="KDZ350" s="24"/>
      <c r="KEA350" s="24"/>
      <c r="KEB350" s="24"/>
      <c r="KEC350" s="24"/>
      <c r="KED350" s="24"/>
      <c r="KEE350" s="24"/>
      <c r="KEF350" s="24"/>
      <c r="KEG350" s="24"/>
      <c r="KEH350" s="24"/>
      <c r="KEI350" s="24"/>
      <c r="KEJ350" s="24"/>
      <c r="KEK350" s="24"/>
      <c r="KEL350" s="24"/>
      <c r="KEM350" s="24"/>
      <c r="KEN350" s="24"/>
      <c r="KEO350" s="24"/>
      <c r="KEP350" s="24"/>
      <c r="KEQ350" s="24"/>
      <c r="KER350" s="24"/>
      <c r="KES350" s="24"/>
      <c r="KET350" s="24"/>
      <c r="KEU350" s="24"/>
      <c r="KEV350" s="24"/>
      <c r="KEW350" s="24"/>
      <c r="KEX350" s="24"/>
      <c r="KEY350" s="24"/>
      <c r="KEZ350" s="24"/>
      <c r="KFA350" s="24"/>
      <c r="KFB350" s="24"/>
      <c r="KFC350" s="24"/>
      <c r="KFD350" s="24"/>
      <c r="KFE350" s="24"/>
      <c r="KFF350" s="24"/>
      <c r="KFG350" s="24"/>
      <c r="KFH350" s="24"/>
      <c r="KFI350" s="24"/>
      <c r="KFJ350" s="24"/>
      <c r="KFK350" s="24"/>
      <c r="KFL350" s="24"/>
      <c r="KFM350" s="24"/>
      <c r="KFN350" s="24"/>
      <c r="KFO350" s="24"/>
      <c r="KFP350" s="24"/>
      <c r="KFQ350" s="24"/>
      <c r="KFR350" s="24"/>
      <c r="KFS350" s="24"/>
      <c r="KFT350" s="24"/>
      <c r="KFU350" s="24"/>
      <c r="KFV350" s="24"/>
      <c r="KFW350" s="24"/>
      <c r="KFX350" s="24"/>
      <c r="KFY350" s="24"/>
      <c r="KFZ350" s="24"/>
      <c r="KGA350" s="24"/>
      <c r="KGB350" s="24"/>
      <c r="KGC350" s="24"/>
      <c r="KGD350" s="24"/>
      <c r="KGE350" s="24"/>
      <c r="KGF350" s="24"/>
      <c r="KGG350" s="24"/>
      <c r="KGH350" s="24"/>
      <c r="KGI350" s="24"/>
      <c r="KGJ350" s="24"/>
      <c r="KGK350" s="24"/>
      <c r="KGL350" s="24"/>
      <c r="KGM350" s="24"/>
      <c r="KGN350" s="24"/>
      <c r="KGO350" s="24"/>
      <c r="KGP350" s="24"/>
      <c r="KGQ350" s="24"/>
      <c r="KGR350" s="24"/>
      <c r="KGS350" s="24"/>
      <c r="KGT350" s="24"/>
      <c r="KGU350" s="24"/>
      <c r="KGV350" s="24"/>
      <c r="KGW350" s="24"/>
      <c r="KGX350" s="24"/>
      <c r="KGY350" s="24"/>
      <c r="KGZ350" s="24"/>
      <c r="KHA350" s="24"/>
      <c r="KHB350" s="24"/>
      <c r="KHC350" s="24"/>
      <c r="KHD350" s="24"/>
      <c r="KHE350" s="24"/>
      <c r="KHF350" s="24"/>
      <c r="KHG350" s="24"/>
      <c r="KHH350" s="24"/>
      <c r="KHI350" s="24"/>
      <c r="KHJ350" s="24"/>
      <c r="KHK350" s="24"/>
      <c r="KHL350" s="24"/>
      <c r="KHM350" s="24"/>
      <c r="KHN350" s="24"/>
      <c r="KHO350" s="24"/>
      <c r="KHP350" s="24"/>
      <c r="KHQ350" s="24"/>
      <c r="KHR350" s="24"/>
      <c r="KHS350" s="24"/>
      <c r="KHT350" s="24"/>
      <c r="KHU350" s="24"/>
      <c r="KHV350" s="24"/>
      <c r="KHW350" s="24"/>
      <c r="KHX350" s="24"/>
      <c r="KHY350" s="24"/>
      <c r="KHZ350" s="24"/>
      <c r="KIA350" s="24"/>
      <c r="KIB350" s="24"/>
      <c r="KIC350" s="24"/>
      <c r="KID350" s="24"/>
      <c r="KIE350" s="24"/>
      <c r="KIF350" s="24"/>
      <c r="KIG350" s="24"/>
      <c r="KIH350" s="24"/>
      <c r="KII350" s="24"/>
      <c r="KIJ350" s="24"/>
      <c r="KIK350" s="24"/>
      <c r="KIL350" s="24"/>
      <c r="KIM350" s="24"/>
      <c r="KIN350" s="24"/>
      <c r="KIO350" s="24"/>
      <c r="KIP350" s="24"/>
      <c r="KIQ350" s="24"/>
      <c r="KIR350" s="24"/>
      <c r="KIS350" s="24"/>
      <c r="KIT350" s="24"/>
      <c r="KIU350" s="24"/>
      <c r="KIV350" s="24"/>
      <c r="KIW350" s="24"/>
      <c r="KIX350" s="24"/>
      <c r="KIY350" s="24"/>
      <c r="KIZ350" s="24"/>
      <c r="KJA350" s="24"/>
      <c r="KJB350" s="24"/>
      <c r="KJC350" s="24"/>
      <c r="KJD350" s="24"/>
      <c r="KJE350" s="24"/>
      <c r="KJF350" s="24"/>
      <c r="KJG350" s="24"/>
      <c r="KJH350" s="24"/>
      <c r="KJI350" s="24"/>
      <c r="KJJ350" s="24"/>
      <c r="KJK350" s="24"/>
      <c r="KJL350" s="24"/>
      <c r="KJM350" s="24"/>
      <c r="KJN350" s="24"/>
      <c r="KJO350" s="24"/>
      <c r="KJP350" s="24"/>
      <c r="KJQ350" s="24"/>
      <c r="KJR350" s="24"/>
      <c r="KJS350" s="24"/>
      <c r="KJT350" s="24"/>
      <c r="KJU350" s="24"/>
      <c r="KJV350" s="24"/>
      <c r="KJW350" s="24"/>
      <c r="KJX350" s="24"/>
      <c r="KJY350" s="24"/>
      <c r="KJZ350" s="24"/>
      <c r="KKA350" s="24"/>
      <c r="KKB350" s="24"/>
      <c r="KKC350" s="24"/>
      <c r="KKD350" s="24"/>
      <c r="KKE350" s="24"/>
      <c r="KKF350" s="24"/>
      <c r="KKG350" s="24"/>
      <c r="KKH350" s="24"/>
      <c r="KKI350" s="24"/>
      <c r="KKJ350" s="24"/>
      <c r="KKK350" s="24"/>
      <c r="KKL350" s="24"/>
      <c r="KKM350" s="24"/>
      <c r="KKN350" s="24"/>
      <c r="KKO350" s="24"/>
      <c r="KKP350" s="24"/>
      <c r="KKQ350" s="24"/>
      <c r="KKR350" s="24"/>
      <c r="KKS350" s="24"/>
      <c r="KKT350" s="24"/>
      <c r="KKU350" s="24"/>
      <c r="KKV350" s="24"/>
      <c r="KKW350" s="24"/>
      <c r="KKX350" s="24"/>
      <c r="KKY350" s="24"/>
      <c r="KKZ350" s="24"/>
      <c r="KLA350" s="24"/>
      <c r="KLB350" s="24"/>
      <c r="KLC350" s="24"/>
      <c r="KLD350" s="24"/>
      <c r="KLE350" s="24"/>
      <c r="KLF350" s="24"/>
      <c r="KLG350" s="24"/>
      <c r="KLH350" s="24"/>
      <c r="KLI350" s="24"/>
      <c r="KLJ350" s="24"/>
      <c r="KLK350" s="24"/>
      <c r="KLL350" s="24"/>
      <c r="KLM350" s="24"/>
      <c r="KLN350" s="24"/>
      <c r="KLO350" s="24"/>
      <c r="KLP350" s="24"/>
      <c r="KLQ350" s="24"/>
      <c r="KLR350" s="24"/>
      <c r="KLS350" s="24"/>
      <c r="KLT350" s="24"/>
      <c r="KLU350" s="24"/>
      <c r="KLV350" s="24"/>
      <c r="KLW350" s="24"/>
      <c r="KLX350" s="24"/>
      <c r="KLY350" s="24"/>
      <c r="KLZ350" s="24"/>
      <c r="KMA350" s="24"/>
      <c r="KMB350" s="24"/>
      <c r="KMC350" s="24"/>
      <c r="KMD350" s="24"/>
      <c r="KME350" s="24"/>
      <c r="KMF350" s="24"/>
      <c r="KMG350" s="24"/>
      <c r="KMH350" s="24"/>
      <c r="KMI350" s="24"/>
      <c r="KMJ350" s="24"/>
      <c r="KMK350" s="24"/>
      <c r="KML350" s="24"/>
      <c r="KMM350" s="24"/>
      <c r="KMN350" s="24"/>
      <c r="KMO350" s="24"/>
      <c r="KMP350" s="24"/>
      <c r="KMQ350" s="24"/>
      <c r="KMR350" s="24"/>
      <c r="KMS350" s="24"/>
      <c r="KMT350" s="24"/>
      <c r="KMU350" s="24"/>
      <c r="KMV350" s="24"/>
      <c r="KMW350" s="24"/>
      <c r="KMX350" s="24"/>
      <c r="KMY350" s="24"/>
      <c r="KMZ350" s="24"/>
      <c r="KNA350" s="24"/>
      <c r="KNB350" s="24"/>
      <c r="KNC350" s="24"/>
      <c r="KND350" s="24"/>
      <c r="KNE350" s="24"/>
      <c r="KNF350" s="24"/>
      <c r="KNG350" s="24"/>
      <c r="KNH350" s="24"/>
      <c r="KNI350" s="24"/>
      <c r="KNJ350" s="24"/>
      <c r="KNK350" s="24"/>
      <c r="KNL350" s="24"/>
      <c r="KNM350" s="24"/>
      <c r="KNN350" s="24"/>
      <c r="KNO350" s="24"/>
      <c r="KNP350" s="24"/>
      <c r="KNQ350" s="24"/>
      <c r="KNR350" s="24"/>
      <c r="KNS350" s="24"/>
      <c r="KNT350" s="24"/>
      <c r="KNU350" s="24"/>
      <c r="KNV350" s="24"/>
      <c r="KNW350" s="24"/>
      <c r="KNX350" s="24"/>
      <c r="KNY350" s="24"/>
      <c r="KNZ350" s="24"/>
      <c r="KOA350" s="24"/>
      <c r="KOB350" s="24"/>
      <c r="KOC350" s="24"/>
      <c r="KOD350" s="24"/>
      <c r="KOE350" s="24"/>
      <c r="KOF350" s="24"/>
      <c r="KOG350" s="24"/>
      <c r="KOH350" s="24"/>
      <c r="KOI350" s="24"/>
      <c r="KOJ350" s="24"/>
      <c r="KOK350" s="24"/>
      <c r="KOL350" s="24"/>
      <c r="KOM350" s="24"/>
      <c r="KON350" s="24"/>
      <c r="KOO350" s="24"/>
      <c r="KOP350" s="24"/>
      <c r="KOQ350" s="24"/>
      <c r="KOR350" s="24"/>
      <c r="KOS350" s="24"/>
      <c r="KOT350" s="24"/>
      <c r="KOU350" s="24"/>
      <c r="KOV350" s="24"/>
      <c r="KOW350" s="24"/>
      <c r="KOX350" s="24"/>
      <c r="KOY350" s="24"/>
      <c r="KOZ350" s="24"/>
      <c r="KPA350" s="24"/>
      <c r="KPB350" s="24"/>
      <c r="KPC350" s="24"/>
      <c r="KPD350" s="24"/>
      <c r="KPE350" s="24"/>
      <c r="KPF350" s="24"/>
      <c r="KPG350" s="24"/>
      <c r="KPH350" s="24"/>
      <c r="KPI350" s="24"/>
      <c r="KPJ350" s="24"/>
      <c r="KPK350" s="24"/>
      <c r="KPL350" s="24"/>
      <c r="KPM350" s="24"/>
      <c r="KPN350" s="24"/>
      <c r="KPO350" s="24"/>
      <c r="KPP350" s="24"/>
      <c r="KPQ350" s="24"/>
      <c r="KPR350" s="24"/>
      <c r="KPS350" s="24"/>
      <c r="KPT350" s="24"/>
      <c r="KPU350" s="24"/>
      <c r="KPV350" s="24"/>
      <c r="KPW350" s="24"/>
      <c r="KPX350" s="24"/>
      <c r="KPY350" s="24"/>
      <c r="KPZ350" s="24"/>
      <c r="KQA350" s="24"/>
      <c r="KQB350" s="24"/>
      <c r="KQC350" s="24"/>
      <c r="KQD350" s="24"/>
      <c r="KQE350" s="24"/>
      <c r="KQF350" s="24"/>
      <c r="KQG350" s="24"/>
      <c r="KQH350" s="24"/>
      <c r="KQI350" s="24"/>
      <c r="KQJ350" s="24"/>
      <c r="KQK350" s="24"/>
      <c r="KQL350" s="24"/>
      <c r="KQM350" s="24"/>
      <c r="KQN350" s="24"/>
      <c r="KQO350" s="24"/>
      <c r="KQP350" s="24"/>
      <c r="KQQ350" s="24"/>
      <c r="KQR350" s="24"/>
      <c r="KQS350" s="24"/>
      <c r="KQT350" s="24"/>
      <c r="KQU350" s="24"/>
      <c r="KQV350" s="24"/>
      <c r="KQW350" s="24"/>
      <c r="KQX350" s="24"/>
      <c r="KQY350" s="24"/>
      <c r="KQZ350" s="24"/>
      <c r="KRA350" s="24"/>
      <c r="KRB350" s="24"/>
      <c r="KRC350" s="24"/>
      <c r="KRD350" s="24"/>
      <c r="KRE350" s="24"/>
      <c r="KRF350" s="24"/>
      <c r="KRG350" s="24"/>
      <c r="KRH350" s="24"/>
      <c r="KRI350" s="24"/>
      <c r="KRJ350" s="24"/>
      <c r="KRK350" s="24"/>
      <c r="KRL350" s="24"/>
      <c r="KRM350" s="24"/>
      <c r="KRN350" s="24"/>
      <c r="KRO350" s="24"/>
      <c r="KRP350" s="24"/>
      <c r="KRQ350" s="24"/>
      <c r="KRR350" s="24"/>
      <c r="KRS350" s="24"/>
      <c r="KRT350" s="24"/>
      <c r="KRU350" s="24"/>
      <c r="KRV350" s="24"/>
      <c r="KRW350" s="24"/>
      <c r="KRX350" s="24"/>
      <c r="KRY350" s="24"/>
      <c r="KRZ350" s="24"/>
      <c r="KSA350" s="24"/>
      <c r="KSB350" s="24"/>
      <c r="KSC350" s="24"/>
      <c r="KSD350" s="24"/>
      <c r="KSE350" s="24"/>
      <c r="KSF350" s="24"/>
      <c r="KSG350" s="24"/>
      <c r="KSH350" s="24"/>
      <c r="KSI350" s="24"/>
      <c r="KSJ350" s="24"/>
      <c r="KSK350" s="24"/>
      <c r="KSL350" s="24"/>
      <c r="KSM350" s="24"/>
      <c r="KSN350" s="24"/>
      <c r="KSO350" s="24"/>
      <c r="KSP350" s="24"/>
      <c r="KSQ350" s="24"/>
      <c r="KSR350" s="24"/>
      <c r="KSS350" s="24"/>
      <c r="KST350" s="24"/>
      <c r="KSU350" s="24"/>
      <c r="KSV350" s="24"/>
      <c r="KSW350" s="24"/>
      <c r="KSX350" s="24"/>
      <c r="KSY350" s="24"/>
      <c r="KSZ350" s="24"/>
      <c r="KTA350" s="24"/>
      <c r="KTB350" s="24"/>
      <c r="KTC350" s="24"/>
      <c r="KTD350" s="24"/>
      <c r="KTE350" s="24"/>
      <c r="KTF350" s="24"/>
      <c r="KTG350" s="24"/>
      <c r="KTH350" s="24"/>
      <c r="KTI350" s="24"/>
      <c r="KTJ350" s="24"/>
      <c r="KTK350" s="24"/>
      <c r="KTL350" s="24"/>
      <c r="KTM350" s="24"/>
      <c r="KTN350" s="24"/>
      <c r="KTO350" s="24"/>
      <c r="KTP350" s="24"/>
      <c r="KTQ350" s="24"/>
      <c r="KTR350" s="24"/>
      <c r="KTS350" s="24"/>
      <c r="KTT350" s="24"/>
      <c r="KTU350" s="24"/>
      <c r="KTV350" s="24"/>
      <c r="KTW350" s="24"/>
      <c r="KTX350" s="24"/>
      <c r="KTY350" s="24"/>
      <c r="KTZ350" s="24"/>
      <c r="KUA350" s="24"/>
      <c r="KUB350" s="24"/>
      <c r="KUC350" s="24"/>
      <c r="KUD350" s="24"/>
      <c r="KUE350" s="24"/>
      <c r="KUF350" s="24"/>
      <c r="KUG350" s="24"/>
      <c r="KUH350" s="24"/>
      <c r="KUI350" s="24"/>
      <c r="KUJ350" s="24"/>
      <c r="KUK350" s="24"/>
      <c r="KUL350" s="24"/>
      <c r="KUM350" s="24"/>
      <c r="KUN350" s="24"/>
      <c r="KUO350" s="24"/>
      <c r="KUP350" s="24"/>
      <c r="KUQ350" s="24"/>
      <c r="KUR350" s="24"/>
      <c r="KUS350" s="24"/>
      <c r="KUT350" s="24"/>
      <c r="KUU350" s="24"/>
      <c r="KUV350" s="24"/>
      <c r="KUW350" s="24"/>
      <c r="KUX350" s="24"/>
      <c r="KUY350" s="24"/>
      <c r="KUZ350" s="24"/>
      <c r="KVA350" s="24"/>
      <c r="KVB350" s="24"/>
      <c r="KVC350" s="24"/>
      <c r="KVD350" s="24"/>
      <c r="KVE350" s="24"/>
      <c r="KVF350" s="24"/>
      <c r="KVG350" s="24"/>
      <c r="KVH350" s="24"/>
      <c r="KVI350" s="24"/>
      <c r="KVJ350" s="24"/>
      <c r="KVK350" s="24"/>
      <c r="KVL350" s="24"/>
      <c r="KVM350" s="24"/>
      <c r="KVN350" s="24"/>
      <c r="KVO350" s="24"/>
      <c r="KVP350" s="24"/>
      <c r="KVQ350" s="24"/>
      <c r="KVR350" s="24"/>
      <c r="KVS350" s="24"/>
      <c r="KVT350" s="24"/>
      <c r="KVU350" s="24"/>
      <c r="KVV350" s="24"/>
      <c r="KVW350" s="24"/>
      <c r="KVX350" s="24"/>
      <c r="KVY350" s="24"/>
      <c r="KVZ350" s="24"/>
      <c r="KWA350" s="24"/>
      <c r="KWB350" s="24"/>
      <c r="KWC350" s="24"/>
      <c r="KWD350" s="24"/>
      <c r="KWE350" s="24"/>
      <c r="KWF350" s="24"/>
      <c r="KWG350" s="24"/>
      <c r="KWH350" s="24"/>
      <c r="KWI350" s="24"/>
      <c r="KWJ350" s="24"/>
      <c r="KWK350" s="24"/>
      <c r="KWL350" s="24"/>
      <c r="KWM350" s="24"/>
      <c r="KWN350" s="24"/>
      <c r="KWO350" s="24"/>
      <c r="KWP350" s="24"/>
      <c r="KWQ350" s="24"/>
      <c r="KWR350" s="24"/>
      <c r="KWS350" s="24"/>
      <c r="KWT350" s="24"/>
      <c r="KWU350" s="24"/>
      <c r="KWV350" s="24"/>
      <c r="KWW350" s="24"/>
      <c r="KWX350" s="24"/>
      <c r="KWY350" s="24"/>
      <c r="KWZ350" s="24"/>
      <c r="KXA350" s="24"/>
      <c r="KXB350" s="24"/>
      <c r="KXC350" s="24"/>
      <c r="KXD350" s="24"/>
      <c r="KXE350" s="24"/>
      <c r="KXF350" s="24"/>
      <c r="KXG350" s="24"/>
      <c r="KXH350" s="24"/>
      <c r="KXI350" s="24"/>
      <c r="KXJ350" s="24"/>
      <c r="KXK350" s="24"/>
      <c r="KXL350" s="24"/>
      <c r="KXM350" s="24"/>
      <c r="KXN350" s="24"/>
      <c r="KXO350" s="24"/>
      <c r="KXP350" s="24"/>
      <c r="KXQ350" s="24"/>
      <c r="KXR350" s="24"/>
      <c r="KXS350" s="24"/>
      <c r="KXT350" s="24"/>
      <c r="KXU350" s="24"/>
      <c r="KXV350" s="24"/>
      <c r="KXW350" s="24"/>
      <c r="KXX350" s="24"/>
      <c r="KXY350" s="24"/>
      <c r="KXZ350" s="24"/>
      <c r="KYA350" s="24"/>
      <c r="KYB350" s="24"/>
      <c r="KYC350" s="24"/>
      <c r="KYD350" s="24"/>
      <c r="KYE350" s="24"/>
      <c r="KYF350" s="24"/>
      <c r="KYG350" s="24"/>
      <c r="KYH350" s="24"/>
      <c r="KYI350" s="24"/>
      <c r="KYJ350" s="24"/>
      <c r="KYK350" s="24"/>
      <c r="KYL350" s="24"/>
      <c r="KYM350" s="24"/>
      <c r="KYN350" s="24"/>
      <c r="KYO350" s="24"/>
      <c r="KYP350" s="24"/>
      <c r="KYQ350" s="24"/>
      <c r="KYR350" s="24"/>
      <c r="KYS350" s="24"/>
      <c r="KYT350" s="24"/>
      <c r="KYU350" s="24"/>
      <c r="KYV350" s="24"/>
      <c r="KYW350" s="24"/>
      <c r="KYX350" s="24"/>
      <c r="KYY350" s="24"/>
      <c r="KYZ350" s="24"/>
      <c r="KZA350" s="24"/>
      <c r="KZB350" s="24"/>
      <c r="KZC350" s="24"/>
      <c r="KZD350" s="24"/>
      <c r="KZE350" s="24"/>
      <c r="KZF350" s="24"/>
      <c r="KZG350" s="24"/>
      <c r="KZH350" s="24"/>
      <c r="KZI350" s="24"/>
      <c r="KZJ350" s="24"/>
      <c r="KZK350" s="24"/>
      <c r="KZL350" s="24"/>
      <c r="KZM350" s="24"/>
      <c r="KZN350" s="24"/>
      <c r="KZO350" s="24"/>
      <c r="KZP350" s="24"/>
      <c r="KZQ350" s="24"/>
      <c r="KZR350" s="24"/>
      <c r="KZS350" s="24"/>
      <c r="KZT350" s="24"/>
      <c r="KZU350" s="24"/>
      <c r="KZV350" s="24"/>
      <c r="KZW350" s="24"/>
      <c r="KZX350" s="24"/>
      <c r="KZY350" s="24"/>
      <c r="KZZ350" s="24"/>
      <c r="LAA350" s="24"/>
      <c r="LAB350" s="24"/>
      <c r="LAC350" s="24"/>
      <c r="LAD350" s="24"/>
      <c r="LAE350" s="24"/>
      <c r="LAF350" s="24"/>
      <c r="LAG350" s="24"/>
      <c r="LAH350" s="24"/>
      <c r="LAI350" s="24"/>
      <c r="LAJ350" s="24"/>
      <c r="LAK350" s="24"/>
      <c r="LAL350" s="24"/>
      <c r="LAM350" s="24"/>
      <c r="LAN350" s="24"/>
      <c r="LAO350" s="24"/>
      <c r="LAP350" s="24"/>
      <c r="LAQ350" s="24"/>
      <c r="LAR350" s="24"/>
      <c r="LAS350" s="24"/>
      <c r="LAT350" s="24"/>
      <c r="LAU350" s="24"/>
      <c r="LAV350" s="24"/>
      <c r="LAW350" s="24"/>
      <c r="LAX350" s="24"/>
      <c r="LAY350" s="24"/>
      <c r="LAZ350" s="24"/>
      <c r="LBA350" s="24"/>
      <c r="LBB350" s="24"/>
      <c r="LBC350" s="24"/>
      <c r="LBD350" s="24"/>
      <c r="LBE350" s="24"/>
      <c r="LBF350" s="24"/>
      <c r="LBG350" s="24"/>
      <c r="LBH350" s="24"/>
      <c r="LBI350" s="24"/>
      <c r="LBJ350" s="24"/>
      <c r="LBK350" s="24"/>
      <c r="LBL350" s="24"/>
      <c r="LBM350" s="24"/>
      <c r="LBN350" s="24"/>
      <c r="LBO350" s="24"/>
      <c r="LBP350" s="24"/>
      <c r="LBQ350" s="24"/>
      <c r="LBR350" s="24"/>
      <c r="LBS350" s="24"/>
      <c r="LBT350" s="24"/>
      <c r="LBU350" s="24"/>
      <c r="LBV350" s="24"/>
      <c r="LBW350" s="24"/>
      <c r="LBX350" s="24"/>
      <c r="LBY350" s="24"/>
      <c r="LBZ350" s="24"/>
      <c r="LCA350" s="24"/>
      <c r="LCB350" s="24"/>
      <c r="LCC350" s="24"/>
      <c r="LCD350" s="24"/>
      <c r="LCE350" s="24"/>
      <c r="LCF350" s="24"/>
      <c r="LCG350" s="24"/>
      <c r="LCH350" s="24"/>
      <c r="LCI350" s="24"/>
      <c r="LCJ350" s="24"/>
      <c r="LCK350" s="24"/>
      <c r="LCL350" s="24"/>
      <c r="LCM350" s="24"/>
      <c r="LCN350" s="24"/>
      <c r="LCO350" s="24"/>
      <c r="LCP350" s="24"/>
      <c r="LCQ350" s="24"/>
      <c r="LCR350" s="24"/>
      <c r="LCS350" s="24"/>
      <c r="LCT350" s="24"/>
      <c r="LCU350" s="24"/>
      <c r="LCV350" s="24"/>
      <c r="LCW350" s="24"/>
      <c r="LCX350" s="24"/>
      <c r="LCY350" s="24"/>
      <c r="LCZ350" s="24"/>
      <c r="LDA350" s="24"/>
      <c r="LDB350" s="24"/>
      <c r="LDC350" s="24"/>
      <c r="LDD350" s="24"/>
      <c r="LDE350" s="24"/>
      <c r="LDF350" s="24"/>
      <c r="LDG350" s="24"/>
      <c r="LDH350" s="24"/>
      <c r="LDI350" s="24"/>
      <c r="LDJ350" s="24"/>
      <c r="LDK350" s="24"/>
      <c r="LDL350" s="24"/>
      <c r="LDM350" s="24"/>
      <c r="LDN350" s="24"/>
      <c r="LDO350" s="24"/>
      <c r="LDP350" s="24"/>
      <c r="LDQ350" s="24"/>
      <c r="LDR350" s="24"/>
      <c r="LDS350" s="24"/>
      <c r="LDT350" s="24"/>
      <c r="LDU350" s="24"/>
      <c r="LDV350" s="24"/>
      <c r="LDW350" s="24"/>
      <c r="LDX350" s="24"/>
      <c r="LDY350" s="24"/>
      <c r="LDZ350" s="24"/>
      <c r="LEA350" s="24"/>
      <c r="LEB350" s="24"/>
      <c r="LEC350" s="24"/>
      <c r="LED350" s="24"/>
      <c r="LEE350" s="24"/>
      <c r="LEF350" s="24"/>
      <c r="LEG350" s="24"/>
      <c r="LEH350" s="24"/>
      <c r="LEI350" s="24"/>
      <c r="LEJ350" s="24"/>
      <c r="LEK350" s="24"/>
      <c r="LEL350" s="24"/>
      <c r="LEM350" s="24"/>
      <c r="LEN350" s="24"/>
      <c r="LEO350" s="24"/>
      <c r="LEP350" s="24"/>
      <c r="LEQ350" s="24"/>
      <c r="LER350" s="24"/>
      <c r="LES350" s="24"/>
      <c r="LET350" s="24"/>
      <c r="LEU350" s="24"/>
      <c r="LEV350" s="24"/>
      <c r="LEW350" s="24"/>
      <c r="LEX350" s="24"/>
      <c r="LEY350" s="24"/>
      <c r="LEZ350" s="24"/>
      <c r="LFA350" s="24"/>
      <c r="LFB350" s="24"/>
      <c r="LFC350" s="24"/>
      <c r="LFD350" s="24"/>
      <c r="LFE350" s="24"/>
      <c r="LFF350" s="24"/>
      <c r="LFG350" s="24"/>
      <c r="LFH350" s="24"/>
      <c r="LFI350" s="24"/>
      <c r="LFJ350" s="24"/>
      <c r="LFK350" s="24"/>
      <c r="LFL350" s="24"/>
      <c r="LFM350" s="24"/>
      <c r="LFN350" s="24"/>
      <c r="LFO350" s="24"/>
      <c r="LFP350" s="24"/>
      <c r="LFQ350" s="24"/>
      <c r="LFR350" s="24"/>
      <c r="LFS350" s="24"/>
      <c r="LFT350" s="24"/>
      <c r="LFU350" s="24"/>
      <c r="LFV350" s="24"/>
      <c r="LFW350" s="24"/>
      <c r="LFX350" s="24"/>
      <c r="LFY350" s="24"/>
      <c r="LFZ350" s="24"/>
      <c r="LGA350" s="24"/>
      <c r="LGB350" s="24"/>
      <c r="LGC350" s="24"/>
      <c r="LGD350" s="24"/>
      <c r="LGE350" s="24"/>
      <c r="LGF350" s="24"/>
      <c r="LGG350" s="24"/>
      <c r="LGH350" s="24"/>
      <c r="LGI350" s="24"/>
      <c r="LGJ350" s="24"/>
      <c r="LGK350" s="24"/>
      <c r="LGL350" s="24"/>
      <c r="LGM350" s="24"/>
      <c r="LGN350" s="24"/>
      <c r="LGO350" s="24"/>
      <c r="LGP350" s="24"/>
      <c r="LGQ350" s="24"/>
      <c r="LGR350" s="24"/>
      <c r="LGS350" s="24"/>
      <c r="LGT350" s="24"/>
      <c r="LGU350" s="24"/>
      <c r="LGV350" s="24"/>
      <c r="LGW350" s="24"/>
      <c r="LGX350" s="24"/>
      <c r="LGY350" s="24"/>
      <c r="LGZ350" s="24"/>
      <c r="LHA350" s="24"/>
      <c r="LHB350" s="24"/>
      <c r="LHC350" s="24"/>
      <c r="LHD350" s="24"/>
      <c r="LHE350" s="24"/>
      <c r="LHF350" s="24"/>
      <c r="LHG350" s="24"/>
      <c r="LHH350" s="24"/>
      <c r="LHI350" s="24"/>
      <c r="LHJ350" s="24"/>
      <c r="LHK350" s="24"/>
      <c r="LHL350" s="24"/>
      <c r="LHM350" s="24"/>
      <c r="LHN350" s="24"/>
      <c r="LHO350" s="24"/>
      <c r="LHP350" s="24"/>
      <c r="LHQ350" s="24"/>
      <c r="LHR350" s="24"/>
      <c r="LHS350" s="24"/>
      <c r="LHT350" s="24"/>
      <c r="LHU350" s="24"/>
      <c r="LHV350" s="24"/>
      <c r="LHW350" s="24"/>
      <c r="LHX350" s="24"/>
      <c r="LHY350" s="24"/>
      <c r="LHZ350" s="24"/>
      <c r="LIA350" s="24"/>
      <c r="LIB350" s="24"/>
      <c r="LIC350" s="24"/>
      <c r="LID350" s="24"/>
      <c r="LIE350" s="24"/>
      <c r="LIF350" s="24"/>
      <c r="LIG350" s="24"/>
      <c r="LIH350" s="24"/>
      <c r="LII350" s="24"/>
      <c r="LIJ350" s="24"/>
      <c r="LIK350" s="24"/>
      <c r="LIL350" s="24"/>
      <c r="LIM350" s="24"/>
      <c r="LIN350" s="24"/>
      <c r="LIO350" s="24"/>
      <c r="LIP350" s="24"/>
      <c r="LIQ350" s="24"/>
      <c r="LIR350" s="24"/>
      <c r="LIS350" s="24"/>
      <c r="LIT350" s="24"/>
      <c r="LIU350" s="24"/>
      <c r="LIV350" s="24"/>
      <c r="LIW350" s="24"/>
      <c r="LIX350" s="24"/>
      <c r="LIY350" s="24"/>
      <c r="LIZ350" s="24"/>
      <c r="LJA350" s="24"/>
      <c r="LJB350" s="24"/>
      <c r="LJC350" s="24"/>
      <c r="LJD350" s="24"/>
      <c r="LJE350" s="24"/>
      <c r="LJF350" s="24"/>
      <c r="LJG350" s="24"/>
      <c r="LJH350" s="24"/>
      <c r="LJI350" s="24"/>
      <c r="LJJ350" s="24"/>
      <c r="LJK350" s="24"/>
      <c r="LJL350" s="24"/>
      <c r="LJM350" s="24"/>
      <c r="LJN350" s="24"/>
      <c r="LJO350" s="24"/>
      <c r="LJP350" s="24"/>
      <c r="LJQ350" s="24"/>
      <c r="LJR350" s="24"/>
      <c r="LJS350" s="24"/>
      <c r="LJT350" s="24"/>
      <c r="LJU350" s="24"/>
      <c r="LJV350" s="24"/>
      <c r="LJW350" s="24"/>
      <c r="LJX350" s="24"/>
      <c r="LJY350" s="24"/>
      <c r="LJZ350" s="24"/>
      <c r="LKA350" s="24"/>
      <c r="LKB350" s="24"/>
      <c r="LKC350" s="24"/>
      <c r="LKD350" s="24"/>
      <c r="LKE350" s="24"/>
      <c r="LKF350" s="24"/>
      <c r="LKG350" s="24"/>
      <c r="LKH350" s="24"/>
      <c r="LKI350" s="24"/>
      <c r="LKJ350" s="24"/>
      <c r="LKK350" s="24"/>
      <c r="LKL350" s="24"/>
      <c r="LKM350" s="24"/>
      <c r="LKN350" s="24"/>
      <c r="LKO350" s="24"/>
      <c r="LKP350" s="24"/>
      <c r="LKQ350" s="24"/>
      <c r="LKR350" s="24"/>
      <c r="LKS350" s="24"/>
      <c r="LKT350" s="24"/>
      <c r="LKU350" s="24"/>
      <c r="LKV350" s="24"/>
      <c r="LKW350" s="24"/>
      <c r="LKX350" s="24"/>
      <c r="LKY350" s="24"/>
      <c r="LKZ350" s="24"/>
      <c r="LLA350" s="24"/>
      <c r="LLB350" s="24"/>
      <c r="LLC350" s="24"/>
      <c r="LLD350" s="24"/>
      <c r="LLE350" s="24"/>
      <c r="LLF350" s="24"/>
      <c r="LLG350" s="24"/>
      <c r="LLH350" s="24"/>
      <c r="LLI350" s="24"/>
      <c r="LLJ350" s="24"/>
      <c r="LLK350" s="24"/>
      <c r="LLL350" s="24"/>
      <c r="LLM350" s="24"/>
      <c r="LLN350" s="24"/>
      <c r="LLO350" s="24"/>
      <c r="LLP350" s="24"/>
      <c r="LLQ350" s="24"/>
      <c r="LLR350" s="24"/>
      <c r="LLS350" s="24"/>
      <c r="LLT350" s="24"/>
      <c r="LLU350" s="24"/>
      <c r="LLV350" s="24"/>
      <c r="LLW350" s="24"/>
      <c r="LLX350" s="24"/>
      <c r="LLY350" s="24"/>
      <c r="LLZ350" s="24"/>
      <c r="LMA350" s="24"/>
      <c r="LMB350" s="24"/>
      <c r="LMC350" s="24"/>
      <c r="LMD350" s="24"/>
      <c r="LME350" s="24"/>
      <c r="LMF350" s="24"/>
      <c r="LMG350" s="24"/>
      <c r="LMH350" s="24"/>
      <c r="LMI350" s="24"/>
      <c r="LMJ350" s="24"/>
      <c r="LMK350" s="24"/>
      <c r="LML350" s="24"/>
      <c r="LMM350" s="24"/>
      <c r="LMN350" s="24"/>
      <c r="LMO350" s="24"/>
      <c r="LMP350" s="24"/>
      <c r="LMQ350" s="24"/>
      <c r="LMR350" s="24"/>
      <c r="LMS350" s="24"/>
      <c r="LMT350" s="24"/>
      <c r="LMU350" s="24"/>
      <c r="LMV350" s="24"/>
      <c r="LMW350" s="24"/>
      <c r="LMX350" s="24"/>
      <c r="LMY350" s="24"/>
      <c r="LMZ350" s="24"/>
      <c r="LNA350" s="24"/>
      <c r="LNB350" s="24"/>
      <c r="LNC350" s="24"/>
      <c r="LND350" s="24"/>
      <c r="LNE350" s="24"/>
      <c r="LNF350" s="24"/>
      <c r="LNG350" s="24"/>
      <c r="LNH350" s="24"/>
      <c r="LNI350" s="24"/>
      <c r="LNJ350" s="24"/>
      <c r="LNK350" s="24"/>
      <c r="LNL350" s="24"/>
      <c r="LNM350" s="24"/>
      <c r="LNN350" s="24"/>
      <c r="LNO350" s="24"/>
      <c r="LNP350" s="24"/>
      <c r="LNQ350" s="24"/>
      <c r="LNR350" s="24"/>
      <c r="LNS350" s="24"/>
      <c r="LNT350" s="24"/>
      <c r="LNU350" s="24"/>
      <c r="LNV350" s="24"/>
      <c r="LNW350" s="24"/>
      <c r="LNX350" s="24"/>
      <c r="LNY350" s="24"/>
      <c r="LNZ350" s="24"/>
      <c r="LOA350" s="24"/>
      <c r="LOB350" s="24"/>
      <c r="LOC350" s="24"/>
      <c r="LOD350" s="24"/>
      <c r="LOE350" s="24"/>
      <c r="LOF350" s="24"/>
      <c r="LOG350" s="24"/>
      <c r="LOH350" s="24"/>
      <c r="LOI350" s="24"/>
      <c r="LOJ350" s="24"/>
      <c r="LOK350" s="24"/>
      <c r="LOL350" s="24"/>
      <c r="LOM350" s="24"/>
      <c r="LON350" s="24"/>
      <c r="LOO350" s="24"/>
      <c r="LOP350" s="24"/>
      <c r="LOQ350" s="24"/>
      <c r="LOR350" s="24"/>
      <c r="LOS350" s="24"/>
      <c r="LOT350" s="24"/>
      <c r="LOU350" s="24"/>
      <c r="LOV350" s="24"/>
      <c r="LOW350" s="24"/>
      <c r="LOX350" s="24"/>
      <c r="LOY350" s="24"/>
      <c r="LOZ350" s="24"/>
      <c r="LPA350" s="24"/>
      <c r="LPB350" s="24"/>
      <c r="LPC350" s="24"/>
      <c r="LPD350" s="24"/>
      <c r="LPE350" s="24"/>
      <c r="LPF350" s="24"/>
      <c r="LPG350" s="24"/>
      <c r="LPH350" s="24"/>
      <c r="LPI350" s="24"/>
      <c r="LPJ350" s="24"/>
      <c r="LPK350" s="24"/>
      <c r="LPL350" s="24"/>
      <c r="LPM350" s="24"/>
      <c r="LPN350" s="24"/>
      <c r="LPO350" s="24"/>
      <c r="LPP350" s="24"/>
      <c r="LPQ350" s="24"/>
      <c r="LPR350" s="24"/>
      <c r="LPS350" s="24"/>
      <c r="LPT350" s="24"/>
      <c r="LPU350" s="24"/>
      <c r="LPV350" s="24"/>
      <c r="LPW350" s="24"/>
      <c r="LPX350" s="24"/>
      <c r="LPY350" s="24"/>
      <c r="LPZ350" s="24"/>
      <c r="LQA350" s="24"/>
      <c r="LQB350" s="24"/>
      <c r="LQC350" s="24"/>
      <c r="LQD350" s="24"/>
      <c r="LQE350" s="24"/>
      <c r="LQF350" s="24"/>
      <c r="LQG350" s="24"/>
      <c r="LQH350" s="24"/>
      <c r="LQI350" s="24"/>
      <c r="LQJ350" s="24"/>
      <c r="LQK350" s="24"/>
      <c r="LQL350" s="24"/>
      <c r="LQM350" s="24"/>
      <c r="LQN350" s="24"/>
      <c r="LQO350" s="24"/>
      <c r="LQP350" s="24"/>
      <c r="LQQ350" s="24"/>
      <c r="LQR350" s="24"/>
      <c r="LQS350" s="24"/>
      <c r="LQT350" s="24"/>
      <c r="LQU350" s="24"/>
      <c r="LQV350" s="24"/>
      <c r="LQW350" s="24"/>
      <c r="LQX350" s="24"/>
      <c r="LQY350" s="24"/>
      <c r="LQZ350" s="24"/>
      <c r="LRA350" s="24"/>
      <c r="LRB350" s="24"/>
      <c r="LRC350" s="24"/>
      <c r="LRD350" s="24"/>
      <c r="LRE350" s="24"/>
      <c r="LRF350" s="24"/>
      <c r="LRG350" s="24"/>
      <c r="LRH350" s="24"/>
      <c r="LRI350" s="24"/>
      <c r="LRJ350" s="24"/>
      <c r="LRK350" s="24"/>
      <c r="LRL350" s="24"/>
      <c r="LRM350" s="24"/>
      <c r="LRN350" s="24"/>
      <c r="LRO350" s="24"/>
      <c r="LRP350" s="24"/>
      <c r="LRQ350" s="24"/>
      <c r="LRR350" s="24"/>
      <c r="LRS350" s="24"/>
      <c r="LRT350" s="24"/>
      <c r="LRU350" s="24"/>
      <c r="LRV350" s="24"/>
      <c r="LRW350" s="24"/>
      <c r="LRX350" s="24"/>
      <c r="LRY350" s="24"/>
      <c r="LRZ350" s="24"/>
      <c r="LSA350" s="24"/>
      <c r="LSB350" s="24"/>
      <c r="LSC350" s="24"/>
      <c r="LSD350" s="24"/>
      <c r="LSE350" s="24"/>
      <c r="LSF350" s="24"/>
      <c r="LSG350" s="24"/>
      <c r="LSH350" s="24"/>
      <c r="LSI350" s="24"/>
      <c r="LSJ350" s="24"/>
      <c r="LSK350" s="24"/>
      <c r="LSL350" s="24"/>
      <c r="LSM350" s="24"/>
      <c r="LSN350" s="24"/>
      <c r="LSO350" s="24"/>
      <c r="LSP350" s="24"/>
      <c r="LSQ350" s="24"/>
      <c r="LSR350" s="24"/>
      <c r="LSS350" s="24"/>
      <c r="LST350" s="24"/>
      <c r="LSU350" s="24"/>
      <c r="LSV350" s="24"/>
      <c r="LSW350" s="24"/>
      <c r="LSX350" s="24"/>
      <c r="LSY350" s="24"/>
      <c r="LSZ350" s="24"/>
      <c r="LTA350" s="24"/>
      <c r="LTB350" s="24"/>
      <c r="LTC350" s="24"/>
      <c r="LTD350" s="24"/>
      <c r="LTE350" s="24"/>
      <c r="LTF350" s="24"/>
      <c r="LTG350" s="24"/>
      <c r="LTH350" s="24"/>
      <c r="LTI350" s="24"/>
      <c r="LTJ350" s="24"/>
      <c r="LTK350" s="24"/>
      <c r="LTL350" s="24"/>
      <c r="LTM350" s="24"/>
      <c r="LTN350" s="24"/>
      <c r="LTO350" s="24"/>
      <c r="LTP350" s="24"/>
      <c r="LTQ350" s="24"/>
      <c r="LTR350" s="24"/>
      <c r="LTS350" s="24"/>
      <c r="LTT350" s="24"/>
      <c r="LTU350" s="24"/>
      <c r="LTV350" s="24"/>
      <c r="LTW350" s="24"/>
      <c r="LTX350" s="24"/>
      <c r="LTY350" s="24"/>
      <c r="LTZ350" s="24"/>
      <c r="LUA350" s="24"/>
      <c r="LUB350" s="24"/>
      <c r="LUC350" s="24"/>
      <c r="LUD350" s="24"/>
      <c r="LUE350" s="24"/>
      <c r="LUF350" s="24"/>
      <c r="LUG350" s="24"/>
      <c r="LUH350" s="24"/>
      <c r="LUI350" s="24"/>
      <c r="LUJ350" s="24"/>
      <c r="LUK350" s="24"/>
      <c r="LUL350" s="24"/>
      <c r="LUM350" s="24"/>
      <c r="LUN350" s="24"/>
      <c r="LUO350" s="24"/>
      <c r="LUP350" s="24"/>
      <c r="LUQ350" s="24"/>
      <c r="LUR350" s="24"/>
      <c r="LUS350" s="24"/>
      <c r="LUT350" s="24"/>
      <c r="LUU350" s="24"/>
      <c r="LUV350" s="24"/>
      <c r="LUW350" s="24"/>
      <c r="LUX350" s="24"/>
      <c r="LUY350" s="24"/>
      <c r="LUZ350" s="24"/>
      <c r="LVA350" s="24"/>
      <c r="LVB350" s="24"/>
      <c r="LVC350" s="24"/>
      <c r="LVD350" s="24"/>
      <c r="LVE350" s="24"/>
      <c r="LVF350" s="24"/>
      <c r="LVG350" s="24"/>
      <c r="LVH350" s="24"/>
      <c r="LVI350" s="24"/>
      <c r="LVJ350" s="24"/>
      <c r="LVK350" s="24"/>
      <c r="LVL350" s="24"/>
      <c r="LVM350" s="24"/>
      <c r="LVN350" s="24"/>
      <c r="LVO350" s="24"/>
      <c r="LVP350" s="24"/>
      <c r="LVQ350" s="24"/>
      <c r="LVR350" s="24"/>
      <c r="LVS350" s="24"/>
      <c r="LVT350" s="24"/>
      <c r="LVU350" s="24"/>
      <c r="LVV350" s="24"/>
      <c r="LVW350" s="24"/>
      <c r="LVX350" s="24"/>
      <c r="LVY350" s="24"/>
      <c r="LVZ350" s="24"/>
      <c r="LWA350" s="24"/>
      <c r="LWB350" s="24"/>
      <c r="LWC350" s="24"/>
      <c r="LWD350" s="24"/>
      <c r="LWE350" s="24"/>
      <c r="LWF350" s="24"/>
      <c r="LWG350" s="24"/>
      <c r="LWH350" s="24"/>
      <c r="LWI350" s="24"/>
      <c r="LWJ350" s="24"/>
      <c r="LWK350" s="24"/>
      <c r="LWL350" s="24"/>
      <c r="LWM350" s="24"/>
      <c r="LWN350" s="24"/>
      <c r="LWO350" s="24"/>
      <c r="LWP350" s="24"/>
      <c r="LWQ350" s="24"/>
      <c r="LWR350" s="24"/>
      <c r="LWS350" s="24"/>
      <c r="LWT350" s="24"/>
      <c r="LWU350" s="24"/>
      <c r="LWV350" s="24"/>
      <c r="LWW350" s="24"/>
      <c r="LWX350" s="24"/>
      <c r="LWY350" s="24"/>
      <c r="LWZ350" s="24"/>
      <c r="LXA350" s="24"/>
      <c r="LXB350" s="24"/>
      <c r="LXC350" s="24"/>
      <c r="LXD350" s="24"/>
      <c r="LXE350" s="24"/>
      <c r="LXF350" s="24"/>
      <c r="LXG350" s="24"/>
      <c r="LXH350" s="24"/>
      <c r="LXI350" s="24"/>
      <c r="LXJ350" s="24"/>
      <c r="LXK350" s="24"/>
      <c r="LXL350" s="24"/>
      <c r="LXM350" s="24"/>
      <c r="LXN350" s="24"/>
      <c r="LXO350" s="24"/>
      <c r="LXP350" s="24"/>
      <c r="LXQ350" s="24"/>
      <c r="LXR350" s="24"/>
      <c r="LXS350" s="24"/>
      <c r="LXT350" s="24"/>
      <c r="LXU350" s="24"/>
      <c r="LXV350" s="24"/>
      <c r="LXW350" s="24"/>
      <c r="LXX350" s="24"/>
      <c r="LXY350" s="24"/>
      <c r="LXZ350" s="24"/>
      <c r="LYA350" s="24"/>
      <c r="LYB350" s="24"/>
      <c r="LYC350" s="24"/>
      <c r="LYD350" s="24"/>
      <c r="LYE350" s="24"/>
      <c r="LYF350" s="24"/>
      <c r="LYG350" s="24"/>
      <c r="LYH350" s="24"/>
      <c r="LYI350" s="24"/>
      <c r="LYJ350" s="24"/>
      <c r="LYK350" s="24"/>
      <c r="LYL350" s="24"/>
      <c r="LYM350" s="24"/>
      <c r="LYN350" s="24"/>
      <c r="LYO350" s="24"/>
      <c r="LYP350" s="24"/>
      <c r="LYQ350" s="24"/>
      <c r="LYR350" s="24"/>
      <c r="LYS350" s="24"/>
      <c r="LYT350" s="24"/>
      <c r="LYU350" s="24"/>
      <c r="LYV350" s="24"/>
      <c r="LYW350" s="24"/>
      <c r="LYX350" s="24"/>
      <c r="LYY350" s="24"/>
      <c r="LYZ350" s="24"/>
      <c r="LZA350" s="24"/>
      <c r="LZB350" s="24"/>
      <c r="LZC350" s="24"/>
      <c r="LZD350" s="24"/>
      <c r="LZE350" s="24"/>
      <c r="LZF350" s="24"/>
      <c r="LZG350" s="24"/>
      <c r="LZH350" s="24"/>
      <c r="LZI350" s="24"/>
      <c r="LZJ350" s="24"/>
      <c r="LZK350" s="24"/>
      <c r="LZL350" s="24"/>
      <c r="LZM350" s="24"/>
      <c r="LZN350" s="24"/>
      <c r="LZO350" s="24"/>
      <c r="LZP350" s="24"/>
      <c r="LZQ350" s="24"/>
      <c r="LZR350" s="24"/>
      <c r="LZS350" s="24"/>
      <c r="LZT350" s="24"/>
      <c r="LZU350" s="24"/>
      <c r="LZV350" s="24"/>
      <c r="LZW350" s="24"/>
      <c r="LZX350" s="24"/>
      <c r="LZY350" s="24"/>
      <c r="LZZ350" s="24"/>
      <c r="MAA350" s="24"/>
      <c r="MAB350" s="24"/>
      <c r="MAC350" s="24"/>
      <c r="MAD350" s="24"/>
      <c r="MAE350" s="24"/>
      <c r="MAF350" s="24"/>
      <c r="MAG350" s="24"/>
      <c r="MAH350" s="24"/>
      <c r="MAI350" s="24"/>
      <c r="MAJ350" s="24"/>
      <c r="MAK350" s="24"/>
      <c r="MAL350" s="24"/>
      <c r="MAM350" s="24"/>
      <c r="MAN350" s="24"/>
      <c r="MAO350" s="24"/>
      <c r="MAP350" s="24"/>
      <c r="MAQ350" s="24"/>
      <c r="MAR350" s="24"/>
      <c r="MAS350" s="24"/>
      <c r="MAT350" s="24"/>
      <c r="MAU350" s="24"/>
      <c r="MAV350" s="24"/>
      <c r="MAW350" s="24"/>
      <c r="MAX350" s="24"/>
      <c r="MAY350" s="24"/>
      <c r="MAZ350" s="24"/>
      <c r="MBA350" s="24"/>
      <c r="MBB350" s="24"/>
      <c r="MBC350" s="24"/>
      <c r="MBD350" s="24"/>
      <c r="MBE350" s="24"/>
      <c r="MBF350" s="24"/>
      <c r="MBG350" s="24"/>
      <c r="MBH350" s="24"/>
      <c r="MBI350" s="24"/>
      <c r="MBJ350" s="24"/>
      <c r="MBK350" s="24"/>
      <c r="MBL350" s="24"/>
      <c r="MBM350" s="24"/>
      <c r="MBN350" s="24"/>
      <c r="MBO350" s="24"/>
      <c r="MBP350" s="24"/>
      <c r="MBQ350" s="24"/>
      <c r="MBR350" s="24"/>
      <c r="MBS350" s="24"/>
      <c r="MBT350" s="24"/>
      <c r="MBU350" s="24"/>
      <c r="MBV350" s="24"/>
      <c r="MBW350" s="24"/>
      <c r="MBX350" s="24"/>
      <c r="MBY350" s="24"/>
      <c r="MBZ350" s="24"/>
      <c r="MCA350" s="24"/>
      <c r="MCB350" s="24"/>
      <c r="MCC350" s="24"/>
      <c r="MCD350" s="24"/>
      <c r="MCE350" s="24"/>
      <c r="MCF350" s="24"/>
      <c r="MCG350" s="24"/>
      <c r="MCH350" s="24"/>
      <c r="MCI350" s="24"/>
      <c r="MCJ350" s="24"/>
      <c r="MCK350" s="24"/>
      <c r="MCL350" s="24"/>
      <c r="MCM350" s="24"/>
      <c r="MCN350" s="24"/>
      <c r="MCO350" s="24"/>
      <c r="MCP350" s="24"/>
      <c r="MCQ350" s="24"/>
      <c r="MCR350" s="24"/>
      <c r="MCS350" s="24"/>
      <c r="MCT350" s="24"/>
      <c r="MCU350" s="24"/>
      <c r="MCV350" s="24"/>
      <c r="MCW350" s="24"/>
      <c r="MCX350" s="24"/>
      <c r="MCY350" s="24"/>
      <c r="MCZ350" s="24"/>
      <c r="MDA350" s="24"/>
      <c r="MDB350" s="24"/>
      <c r="MDC350" s="24"/>
      <c r="MDD350" s="24"/>
      <c r="MDE350" s="24"/>
      <c r="MDF350" s="24"/>
      <c r="MDG350" s="24"/>
      <c r="MDH350" s="24"/>
      <c r="MDI350" s="24"/>
      <c r="MDJ350" s="24"/>
      <c r="MDK350" s="24"/>
      <c r="MDL350" s="24"/>
      <c r="MDM350" s="24"/>
      <c r="MDN350" s="24"/>
      <c r="MDO350" s="24"/>
      <c r="MDP350" s="24"/>
      <c r="MDQ350" s="24"/>
      <c r="MDR350" s="24"/>
      <c r="MDS350" s="24"/>
      <c r="MDT350" s="24"/>
      <c r="MDU350" s="24"/>
      <c r="MDV350" s="24"/>
      <c r="MDW350" s="24"/>
      <c r="MDX350" s="24"/>
      <c r="MDY350" s="24"/>
      <c r="MDZ350" s="24"/>
      <c r="MEA350" s="24"/>
      <c r="MEB350" s="24"/>
      <c r="MEC350" s="24"/>
      <c r="MED350" s="24"/>
      <c r="MEE350" s="24"/>
      <c r="MEF350" s="24"/>
      <c r="MEG350" s="24"/>
      <c r="MEH350" s="24"/>
      <c r="MEI350" s="24"/>
      <c r="MEJ350" s="24"/>
      <c r="MEK350" s="24"/>
      <c r="MEL350" s="24"/>
      <c r="MEM350" s="24"/>
      <c r="MEN350" s="24"/>
      <c r="MEO350" s="24"/>
      <c r="MEP350" s="24"/>
      <c r="MEQ350" s="24"/>
      <c r="MER350" s="24"/>
      <c r="MES350" s="24"/>
      <c r="MET350" s="24"/>
      <c r="MEU350" s="24"/>
      <c r="MEV350" s="24"/>
      <c r="MEW350" s="24"/>
      <c r="MEX350" s="24"/>
      <c r="MEY350" s="24"/>
      <c r="MEZ350" s="24"/>
      <c r="MFA350" s="24"/>
      <c r="MFB350" s="24"/>
      <c r="MFC350" s="24"/>
      <c r="MFD350" s="24"/>
      <c r="MFE350" s="24"/>
      <c r="MFF350" s="24"/>
      <c r="MFG350" s="24"/>
      <c r="MFH350" s="24"/>
      <c r="MFI350" s="24"/>
      <c r="MFJ350" s="24"/>
      <c r="MFK350" s="24"/>
      <c r="MFL350" s="24"/>
      <c r="MFM350" s="24"/>
      <c r="MFN350" s="24"/>
      <c r="MFO350" s="24"/>
      <c r="MFP350" s="24"/>
      <c r="MFQ350" s="24"/>
      <c r="MFR350" s="24"/>
      <c r="MFS350" s="24"/>
      <c r="MFT350" s="24"/>
      <c r="MFU350" s="24"/>
      <c r="MFV350" s="24"/>
      <c r="MFW350" s="24"/>
      <c r="MFX350" s="24"/>
      <c r="MFY350" s="24"/>
      <c r="MFZ350" s="24"/>
      <c r="MGA350" s="24"/>
      <c r="MGB350" s="24"/>
      <c r="MGC350" s="24"/>
      <c r="MGD350" s="24"/>
      <c r="MGE350" s="24"/>
      <c r="MGF350" s="24"/>
      <c r="MGG350" s="24"/>
      <c r="MGH350" s="24"/>
      <c r="MGI350" s="24"/>
      <c r="MGJ350" s="24"/>
      <c r="MGK350" s="24"/>
      <c r="MGL350" s="24"/>
      <c r="MGM350" s="24"/>
      <c r="MGN350" s="24"/>
      <c r="MGO350" s="24"/>
      <c r="MGP350" s="24"/>
      <c r="MGQ350" s="24"/>
      <c r="MGR350" s="24"/>
      <c r="MGS350" s="24"/>
      <c r="MGT350" s="24"/>
      <c r="MGU350" s="24"/>
      <c r="MGV350" s="24"/>
      <c r="MGW350" s="24"/>
      <c r="MGX350" s="24"/>
      <c r="MGY350" s="24"/>
      <c r="MGZ350" s="24"/>
      <c r="MHA350" s="24"/>
      <c r="MHB350" s="24"/>
      <c r="MHC350" s="24"/>
      <c r="MHD350" s="24"/>
      <c r="MHE350" s="24"/>
      <c r="MHF350" s="24"/>
      <c r="MHG350" s="24"/>
      <c r="MHH350" s="24"/>
      <c r="MHI350" s="24"/>
      <c r="MHJ350" s="24"/>
      <c r="MHK350" s="24"/>
      <c r="MHL350" s="24"/>
      <c r="MHM350" s="24"/>
      <c r="MHN350" s="24"/>
      <c r="MHO350" s="24"/>
      <c r="MHP350" s="24"/>
      <c r="MHQ350" s="24"/>
      <c r="MHR350" s="24"/>
      <c r="MHS350" s="24"/>
      <c r="MHT350" s="24"/>
      <c r="MHU350" s="24"/>
      <c r="MHV350" s="24"/>
      <c r="MHW350" s="24"/>
      <c r="MHX350" s="24"/>
      <c r="MHY350" s="24"/>
      <c r="MHZ350" s="24"/>
      <c r="MIA350" s="24"/>
      <c r="MIB350" s="24"/>
      <c r="MIC350" s="24"/>
      <c r="MID350" s="24"/>
      <c r="MIE350" s="24"/>
      <c r="MIF350" s="24"/>
      <c r="MIG350" s="24"/>
      <c r="MIH350" s="24"/>
      <c r="MII350" s="24"/>
      <c r="MIJ350" s="24"/>
      <c r="MIK350" s="24"/>
      <c r="MIL350" s="24"/>
      <c r="MIM350" s="24"/>
      <c r="MIN350" s="24"/>
      <c r="MIO350" s="24"/>
      <c r="MIP350" s="24"/>
      <c r="MIQ350" s="24"/>
      <c r="MIR350" s="24"/>
      <c r="MIS350" s="24"/>
      <c r="MIT350" s="24"/>
      <c r="MIU350" s="24"/>
      <c r="MIV350" s="24"/>
      <c r="MIW350" s="24"/>
      <c r="MIX350" s="24"/>
      <c r="MIY350" s="24"/>
      <c r="MIZ350" s="24"/>
      <c r="MJA350" s="24"/>
      <c r="MJB350" s="24"/>
      <c r="MJC350" s="24"/>
      <c r="MJD350" s="24"/>
      <c r="MJE350" s="24"/>
      <c r="MJF350" s="24"/>
      <c r="MJG350" s="24"/>
      <c r="MJH350" s="24"/>
      <c r="MJI350" s="24"/>
      <c r="MJJ350" s="24"/>
      <c r="MJK350" s="24"/>
      <c r="MJL350" s="24"/>
      <c r="MJM350" s="24"/>
      <c r="MJN350" s="24"/>
      <c r="MJO350" s="24"/>
      <c r="MJP350" s="24"/>
      <c r="MJQ350" s="24"/>
      <c r="MJR350" s="24"/>
      <c r="MJS350" s="24"/>
      <c r="MJT350" s="24"/>
      <c r="MJU350" s="24"/>
      <c r="MJV350" s="24"/>
      <c r="MJW350" s="24"/>
      <c r="MJX350" s="24"/>
      <c r="MJY350" s="24"/>
      <c r="MJZ350" s="24"/>
      <c r="MKA350" s="24"/>
      <c r="MKB350" s="24"/>
      <c r="MKC350" s="24"/>
      <c r="MKD350" s="24"/>
      <c r="MKE350" s="24"/>
      <c r="MKF350" s="24"/>
      <c r="MKG350" s="24"/>
      <c r="MKH350" s="24"/>
      <c r="MKI350" s="24"/>
      <c r="MKJ350" s="24"/>
      <c r="MKK350" s="24"/>
      <c r="MKL350" s="24"/>
      <c r="MKM350" s="24"/>
      <c r="MKN350" s="24"/>
      <c r="MKO350" s="24"/>
      <c r="MKP350" s="24"/>
      <c r="MKQ350" s="24"/>
      <c r="MKR350" s="24"/>
      <c r="MKS350" s="24"/>
      <c r="MKT350" s="24"/>
      <c r="MKU350" s="24"/>
      <c r="MKV350" s="24"/>
      <c r="MKW350" s="24"/>
      <c r="MKX350" s="24"/>
      <c r="MKY350" s="24"/>
      <c r="MKZ350" s="24"/>
      <c r="MLA350" s="24"/>
      <c r="MLB350" s="24"/>
      <c r="MLC350" s="24"/>
      <c r="MLD350" s="24"/>
      <c r="MLE350" s="24"/>
      <c r="MLF350" s="24"/>
      <c r="MLG350" s="24"/>
      <c r="MLH350" s="24"/>
      <c r="MLI350" s="24"/>
      <c r="MLJ350" s="24"/>
      <c r="MLK350" s="24"/>
      <c r="MLL350" s="24"/>
      <c r="MLM350" s="24"/>
      <c r="MLN350" s="24"/>
      <c r="MLO350" s="24"/>
      <c r="MLP350" s="24"/>
      <c r="MLQ350" s="24"/>
      <c r="MLR350" s="24"/>
      <c r="MLS350" s="24"/>
      <c r="MLT350" s="24"/>
      <c r="MLU350" s="24"/>
      <c r="MLV350" s="24"/>
      <c r="MLW350" s="24"/>
      <c r="MLX350" s="24"/>
      <c r="MLY350" s="24"/>
      <c r="MLZ350" s="24"/>
      <c r="MMA350" s="24"/>
      <c r="MMB350" s="24"/>
      <c r="MMC350" s="24"/>
      <c r="MMD350" s="24"/>
      <c r="MME350" s="24"/>
      <c r="MMF350" s="24"/>
      <c r="MMG350" s="24"/>
      <c r="MMH350" s="24"/>
      <c r="MMI350" s="24"/>
      <c r="MMJ350" s="24"/>
      <c r="MMK350" s="24"/>
      <c r="MML350" s="24"/>
      <c r="MMM350" s="24"/>
      <c r="MMN350" s="24"/>
      <c r="MMO350" s="24"/>
      <c r="MMP350" s="24"/>
      <c r="MMQ350" s="24"/>
      <c r="MMR350" s="24"/>
      <c r="MMS350" s="24"/>
      <c r="MMT350" s="24"/>
      <c r="MMU350" s="24"/>
      <c r="MMV350" s="24"/>
      <c r="MMW350" s="24"/>
      <c r="MMX350" s="24"/>
      <c r="MMY350" s="24"/>
      <c r="MMZ350" s="24"/>
      <c r="MNA350" s="24"/>
      <c r="MNB350" s="24"/>
      <c r="MNC350" s="24"/>
      <c r="MND350" s="24"/>
      <c r="MNE350" s="24"/>
      <c r="MNF350" s="24"/>
      <c r="MNG350" s="24"/>
      <c r="MNH350" s="24"/>
      <c r="MNI350" s="24"/>
      <c r="MNJ350" s="24"/>
      <c r="MNK350" s="24"/>
      <c r="MNL350" s="24"/>
      <c r="MNM350" s="24"/>
      <c r="MNN350" s="24"/>
      <c r="MNO350" s="24"/>
      <c r="MNP350" s="24"/>
      <c r="MNQ350" s="24"/>
      <c r="MNR350" s="24"/>
      <c r="MNS350" s="24"/>
      <c r="MNT350" s="24"/>
      <c r="MNU350" s="24"/>
      <c r="MNV350" s="24"/>
      <c r="MNW350" s="24"/>
      <c r="MNX350" s="24"/>
      <c r="MNY350" s="24"/>
      <c r="MNZ350" s="24"/>
      <c r="MOA350" s="24"/>
      <c r="MOB350" s="24"/>
      <c r="MOC350" s="24"/>
      <c r="MOD350" s="24"/>
      <c r="MOE350" s="24"/>
      <c r="MOF350" s="24"/>
      <c r="MOG350" s="24"/>
      <c r="MOH350" s="24"/>
      <c r="MOI350" s="24"/>
      <c r="MOJ350" s="24"/>
      <c r="MOK350" s="24"/>
      <c r="MOL350" s="24"/>
      <c r="MOM350" s="24"/>
      <c r="MON350" s="24"/>
      <c r="MOO350" s="24"/>
      <c r="MOP350" s="24"/>
      <c r="MOQ350" s="24"/>
      <c r="MOR350" s="24"/>
      <c r="MOS350" s="24"/>
      <c r="MOT350" s="24"/>
      <c r="MOU350" s="24"/>
      <c r="MOV350" s="24"/>
      <c r="MOW350" s="24"/>
      <c r="MOX350" s="24"/>
      <c r="MOY350" s="24"/>
      <c r="MOZ350" s="24"/>
      <c r="MPA350" s="24"/>
      <c r="MPB350" s="24"/>
      <c r="MPC350" s="24"/>
      <c r="MPD350" s="24"/>
      <c r="MPE350" s="24"/>
      <c r="MPF350" s="24"/>
      <c r="MPG350" s="24"/>
      <c r="MPH350" s="24"/>
      <c r="MPI350" s="24"/>
      <c r="MPJ350" s="24"/>
      <c r="MPK350" s="24"/>
      <c r="MPL350" s="24"/>
      <c r="MPM350" s="24"/>
      <c r="MPN350" s="24"/>
      <c r="MPO350" s="24"/>
      <c r="MPP350" s="24"/>
      <c r="MPQ350" s="24"/>
      <c r="MPR350" s="24"/>
      <c r="MPS350" s="24"/>
      <c r="MPT350" s="24"/>
      <c r="MPU350" s="24"/>
      <c r="MPV350" s="24"/>
      <c r="MPW350" s="24"/>
      <c r="MPX350" s="24"/>
      <c r="MPY350" s="24"/>
      <c r="MPZ350" s="24"/>
      <c r="MQA350" s="24"/>
      <c r="MQB350" s="24"/>
      <c r="MQC350" s="24"/>
      <c r="MQD350" s="24"/>
      <c r="MQE350" s="24"/>
      <c r="MQF350" s="24"/>
      <c r="MQG350" s="24"/>
      <c r="MQH350" s="24"/>
      <c r="MQI350" s="24"/>
      <c r="MQJ350" s="24"/>
      <c r="MQK350" s="24"/>
      <c r="MQL350" s="24"/>
      <c r="MQM350" s="24"/>
      <c r="MQN350" s="24"/>
      <c r="MQO350" s="24"/>
      <c r="MQP350" s="24"/>
      <c r="MQQ350" s="24"/>
      <c r="MQR350" s="24"/>
      <c r="MQS350" s="24"/>
      <c r="MQT350" s="24"/>
      <c r="MQU350" s="24"/>
      <c r="MQV350" s="24"/>
      <c r="MQW350" s="24"/>
      <c r="MQX350" s="24"/>
      <c r="MQY350" s="24"/>
      <c r="MQZ350" s="24"/>
      <c r="MRA350" s="24"/>
      <c r="MRB350" s="24"/>
      <c r="MRC350" s="24"/>
      <c r="MRD350" s="24"/>
      <c r="MRE350" s="24"/>
      <c r="MRF350" s="24"/>
      <c r="MRG350" s="24"/>
      <c r="MRH350" s="24"/>
      <c r="MRI350" s="24"/>
      <c r="MRJ350" s="24"/>
      <c r="MRK350" s="24"/>
      <c r="MRL350" s="24"/>
      <c r="MRM350" s="24"/>
      <c r="MRN350" s="24"/>
      <c r="MRO350" s="24"/>
      <c r="MRP350" s="24"/>
      <c r="MRQ350" s="24"/>
      <c r="MRR350" s="24"/>
      <c r="MRS350" s="24"/>
      <c r="MRT350" s="24"/>
      <c r="MRU350" s="24"/>
      <c r="MRV350" s="24"/>
      <c r="MRW350" s="24"/>
      <c r="MRX350" s="24"/>
      <c r="MRY350" s="24"/>
      <c r="MRZ350" s="24"/>
      <c r="MSA350" s="24"/>
      <c r="MSB350" s="24"/>
      <c r="MSC350" s="24"/>
      <c r="MSD350" s="24"/>
      <c r="MSE350" s="24"/>
      <c r="MSF350" s="24"/>
      <c r="MSG350" s="24"/>
      <c r="MSH350" s="24"/>
      <c r="MSI350" s="24"/>
      <c r="MSJ350" s="24"/>
      <c r="MSK350" s="24"/>
      <c r="MSL350" s="24"/>
      <c r="MSM350" s="24"/>
      <c r="MSN350" s="24"/>
      <c r="MSO350" s="24"/>
      <c r="MSP350" s="24"/>
      <c r="MSQ350" s="24"/>
      <c r="MSR350" s="24"/>
      <c r="MSS350" s="24"/>
      <c r="MST350" s="24"/>
      <c r="MSU350" s="24"/>
      <c r="MSV350" s="24"/>
      <c r="MSW350" s="24"/>
      <c r="MSX350" s="24"/>
      <c r="MSY350" s="24"/>
      <c r="MSZ350" s="24"/>
      <c r="MTA350" s="24"/>
      <c r="MTB350" s="24"/>
      <c r="MTC350" s="24"/>
      <c r="MTD350" s="24"/>
      <c r="MTE350" s="24"/>
      <c r="MTF350" s="24"/>
      <c r="MTG350" s="24"/>
      <c r="MTH350" s="24"/>
      <c r="MTI350" s="24"/>
      <c r="MTJ350" s="24"/>
      <c r="MTK350" s="24"/>
      <c r="MTL350" s="24"/>
      <c r="MTM350" s="24"/>
      <c r="MTN350" s="24"/>
      <c r="MTO350" s="24"/>
      <c r="MTP350" s="24"/>
      <c r="MTQ350" s="24"/>
      <c r="MTR350" s="24"/>
      <c r="MTS350" s="24"/>
      <c r="MTT350" s="24"/>
      <c r="MTU350" s="24"/>
      <c r="MTV350" s="24"/>
      <c r="MTW350" s="24"/>
      <c r="MTX350" s="24"/>
      <c r="MTY350" s="24"/>
      <c r="MTZ350" s="24"/>
      <c r="MUA350" s="24"/>
      <c r="MUB350" s="24"/>
      <c r="MUC350" s="24"/>
      <c r="MUD350" s="24"/>
      <c r="MUE350" s="24"/>
      <c r="MUF350" s="24"/>
      <c r="MUG350" s="24"/>
      <c r="MUH350" s="24"/>
      <c r="MUI350" s="24"/>
      <c r="MUJ350" s="24"/>
      <c r="MUK350" s="24"/>
      <c r="MUL350" s="24"/>
      <c r="MUM350" s="24"/>
      <c r="MUN350" s="24"/>
      <c r="MUO350" s="24"/>
      <c r="MUP350" s="24"/>
      <c r="MUQ350" s="24"/>
      <c r="MUR350" s="24"/>
      <c r="MUS350" s="24"/>
      <c r="MUT350" s="24"/>
      <c r="MUU350" s="24"/>
      <c r="MUV350" s="24"/>
      <c r="MUW350" s="24"/>
      <c r="MUX350" s="24"/>
      <c r="MUY350" s="24"/>
      <c r="MUZ350" s="24"/>
      <c r="MVA350" s="24"/>
      <c r="MVB350" s="24"/>
      <c r="MVC350" s="24"/>
      <c r="MVD350" s="24"/>
      <c r="MVE350" s="24"/>
      <c r="MVF350" s="24"/>
      <c r="MVG350" s="24"/>
      <c r="MVH350" s="24"/>
      <c r="MVI350" s="24"/>
      <c r="MVJ350" s="24"/>
      <c r="MVK350" s="24"/>
      <c r="MVL350" s="24"/>
      <c r="MVM350" s="24"/>
      <c r="MVN350" s="24"/>
      <c r="MVO350" s="24"/>
      <c r="MVP350" s="24"/>
      <c r="MVQ350" s="24"/>
      <c r="MVR350" s="24"/>
      <c r="MVS350" s="24"/>
      <c r="MVT350" s="24"/>
      <c r="MVU350" s="24"/>
      <c r="MVV350" s="24"/>
      <c r="MVW350" s="24"/>
      <c r="MVX350" s="24"/>
      <c r="MVY350" s="24"/>
      <c r="MVZ350" s="24"/>
      <c r="MWA350" s="24"/>
      <c r="MWB350" s="24"/>
      <c r="MWC350" s="24"/>
      <c r="MWD350" s="24"/>
      <c r="MWE350" s="24"/>
      <c r="MWF350" s="24"/>
      <c r="MWG350" s="24"/>
      <c r="MWH350" s="24"/>
      <c r="MWI350" s="24"/>
      <c r="MWJ350" s="24"/>
      <c r="MWK350" s="24"/>
      <c r="MWL350" s="24"/>
      <c r="MWM350" s="24"/>
      <c r="MWN350" s="24"/>
      <c r="MWO350" s="24"/>
      <c r="MWP350" s="24"/>
      <c r="MWQ350" s="24"/>
      <c r="MWR350" s="24"/>
      <c r="MWS350" s="24"/>
      <c r="MWT350" s="24"/>
      <c r="MWU350" s="24"/>
      <c r="MWV350" s="24"/>
      <c r="MWW350" s="24"/>
      <c r="MWX350" s="24"/>
      <c r="MWY350" s="24"/>
      <c r="MWZ350" s="24"/>
      <c r="MXA350" s="24"/>
      <c r="MXB350" s="24"/>
      <c r="MXC350" s="24"/>
      <c r="MXD350" s="24"/>
      <c r="MXE350" s="24"/>
      <c r="MXF350" s="24"/>
      <c r="MXG350" s="24"/>
      <c r="MXH350" s="24"/>
      <c r="MXI350" s="24"/>
      <c r="MXJ350" s="24"/>
      <c r="MXK350" s="24"/>
      <c r="MXL350" s="24"/>
      <c r="MXM350" s="24"/>
      <c r="MXN350" s="24"/>
      <c r="MXO350" s="24"/>
      <c r="MXP350" s="24"/>
      <c r="MXQ350" s="24"/>
      <c r="MXR350" s="24"/>
      <c r="MXS350" s="24"/>
      <c r="MXT350" s="24"/>
      <c r="MXU350" s="24"/>
      <c r="MXV350" s="24"/>
      <c r="MXW350" s="24"/>
      <c r="MXX350" s="24"/>
      <c r="MXY350" s="24"/>
      <c r="MXZ350" s="24"/>
      <c r="MYA350" s="24"/>
      <c r="MYB350" s="24"/>
      <c r="MYC350" s="24"/>
      <c r="MYD350" s="24"/>
      <c r="MYE350" s="24"/>
      <c r="MYF350" s="24"/>
      <c r="MYG350" s="24"/>
      <c r="MYH350" s="24"/>
      <c r="MYI350" s="24"/>
      <c r="MYJ350" s="24"/>
      <c r="MYK350" s="24"/>
      <c r="MYL350" s="24"/>
      <c r="MYM350" s="24"/>
      <c r="MYN350" s="24"/>
      <c r="MYO350" s="24"/>
      <c r="MYP350" s="24"/>
      <c r="MYQ350" s="24"/>
      <c r="MYR350" s="24"/>
      <c r="MYS350" s="24"/>
      <c r="MYT350" s="24"/>
      <c r="MYU350" s="24"/>
      <c r="MYV350" s="24"/>
      <c r="MYW350" s="24"/>
      <c r="MYX350" s="24"/>
      <c r="MYY350" s="24"/>
      <c r="MYZ350" s="24"/>
      <c r="MZA350" s="24"/>
      <c r="MZB350" s="24"/>
      <c r="MZC350" s="24"/>
      <c r="MZD350" s="24"/>
      <c r="MZE350" s="24"/>
      <c r="MZF350" s="24"/>
      <c r="MZG350" s="24"/>
      <c r="MZH350" s="24"/>
      <c r="MZI350" s="24"/>
      <c r="MZJ350" s="24"/>
      <c r="MZK350" s="24"/>
      <c r="MZL350" s="24"/>
      <c r="MZM350" s="24"/>
      <c r="MZN350" s="24"/>
      <c r="MZO350" s="24"/>
      <c r="MZP350" s="24"/>
      <c r="MZQ350" s="24"/>
      <c r="MZR350" s="24"/>
      <c r="MZS350" s="24"/>
      <c r="MZT350" s="24"/>
      <c r="MZU350" s="24"/>
      <c r="MZV350" s="24"/>
      <c r="MZW350" s="24"/>
      <c r="MZX350" s="24"/>
      <c r="MZY350" s="24"/>
      <c r="MZZ350" s="24"/>
      <c r="NAA350" s="24"/>
      <c r="NAB350" s="24"/>
      <c r="NAC350" s="24"/>
      <c r="NAD350" s="24"/>
      <c r="NAE350" s="24"/>
      <c r="NAF350" s="24"/>
      <c r="NAG350" s="24"/>
      <c r="NAH350" s="24"/>
      <c r="NAI350" s="24"/>
      <c r="NAJ350" s="24"/>
      <c r="NAK350" s="24"/>
      <c r="NAL350" s="24"/>
      <c r="NAM350" s="24"/>
      <c r="NAN350" s="24"/>
      <c r="NAO350" s="24"/>
      <c r="NAP350" s="24"/>
      <c r="NAQ350" s="24"/>
      <c r="NAR350" s="24"/>
      <c r="NAS350" s="24"/>
      <c r="NAT350" s="24"/>
      <c r="NAU350" s="24"/>
      <c r="NAV350" s="24"/>
      <c r="NAW350" s="24"/>
      <c r="NAX350" s="24"/>
      <c r="NAY350" s="24"/>
      <c r="NAZ350" s="24"/>
      <c r="NBA350" s="24"/>
      <c r="NBB350" s="24"/>
      <c r="NBC350" s="24"/>
      <c r="NBD350" s="24"/>
      <c r="NBE350" s="24"/>
      <c r="NBF350" s="24"/>
      <c r="NBG350" s="24"/>
      <c r="NBH350" s="24"/>
      <c r="NBI350" s="24"/>
      <c r="NBJ350" s="24"/>
      <c r="NBK350" s="24"/>
      <c r="NBL350" s="24"/>
      <c r="NBM350" s="24"/>
      <c r="NBN350" s="24"/>
      <c r="NBO350" s="24"/>
      <c r="NBP350" s="24"/>
      <c r="NBQ350" s="24"/>
      <c r="NBR350" s="24"/>
      <c r="NBS350" s="24"/>
      <c r="NBT350" s="24"/>
      <c r="NBU350" s="24"/>
      <c r="NBV350" s="24"/>
      <c r="NBW350" s="24"/>
      <c r="NBX350" s="24"/>
      <c r="NBY350" s="24"/>
      <c r="NBZ350" s="24"/>
      <c r="NCA350" s="24"/>
      <c r="NCB350" s="24"/>
      <c r="NCC350" s="24"/>
      <c r="NCD350" s="24"/>
      <c r="NCE350" s="24"/>
      <c r="NCF350" s="24"/>
      <c r="NCG350" s="24"/>
      <c r="NCH350" s="24"/>
      <c r="NCI350" s="24"/>
      <c r="NCJ350" s="24"/>
      <c r="NCK350" s="24"/>
      <c r="NCL350" s="24"/>
      <c r="NCM350" s="24"/>
      <c r="NCN350" s="24"/>
      <c r="NCO350" s="24"/>
      <c r="NCP350" s="24"/>
      <c r="NCQ350" s="24"/>
      <c r="NCR350" s="24"/>
      <c r="NCS350" s="24"/>
      <c r="NCT350" s="24"/>
      <c r="NCU350" s="24"/>
      <c r="NCV350" s="24"/>
      <c r="NCW350" s="24"/>
      <c r="NCX350" s="24"/>
      <c r="NCY350" s="24"/>
      <c r="NCZ350" s="24"/>
      <c r="NDA350" s="24"/>
      <c r="NDB350" s="24"/>
      <c r="NDC350" s="24"/>
      <c r="NDD350" s="24"/>
      <c r="NDE350" s="24"/>
      <c r="NDF350" s="24"/>
      <c r="NDG350" s="24"/>
      <c r="NDH350" s="24"/>
      <c r="NDI350" s="24"/>
      <c r="NDJ350" s="24"/>
      <c r="NDK350" s="24"/>
      <c r="NDL350" s="24"/>
      <c r="NDM350" s="24"/>
      <c r="NDN350" s="24"/>
      <c r="NDO350" s="24"/>
      <c r="NDP350" s="24"/>
      <c r="NDQ350" s="24"/>
      <c r="NDR350" s="24"/>
      <c r="NDS350" s="24"/>
      <c r="NDT350" s="24"/>
      <c r="NDU350" s="24"/>
      <c r="NDV350" s="24"/>
      <c r="NDW350" s="24"/>
      <c r="NDX350" s="24"/>
      <c r="NDY350" s="24"/>
      <c r="NDZ350" s="24"/>
      <c r="NEA350" s="24"/>
      <c r="NEB350" s="24"/>
      <c r="NEC350" s="24"/>
      <c r="NED350" s="24"/>
      <c r="NEE350" s="24"/>
      <c r="NEF350" s="24"/>
      <c r="NEG350" s="24"/>
      <c r="NEH350" s="24"/>
      <c r="NEI350" s="24"/>
      <c r="NEJ350" s="24"/>
      <c r="NEK350" s="24"/>
      <c r="NEL350" s="24"/>
      <c r="NEM350" s="24"/>
      <c r="NEN350" s="24"/>
      <c r="NEO350" s="24"/>
      <c r="NEP350" s="24"/>
      <c r="NEQ350" s="24"/>
      <c r="NER350" s="24"/>
      <c r="NES350" s="24"/>
      <c r="NET350" s="24"/>
      <c r="NEU350" s="24"/>
      <c r="NEV350" s="24"/>
      <c r="NEW350" s="24"/>
      <c r="NEX350" s="24"/>
      <c r="NEY350" s="24"/>
      <c r="NEZ350" s="24"/>
      <c r="NFA350" s="24"/>
      <c r="NFB350" s="24"/>
      <c r="NFC350" s="24"/>
      <c r="NFD350" s="24"/>
      <c r="NFE350" s="24"/>
      <c r="NFF350" s="24"/>
      <c r="NFG350" s="24"/>
      <c r="NFH350" s="24"/>
      <c r="NFI350" s="24"/>
      <c r="NFJ350" s="24"/>
      <c r="NFK350" s="24"/>
      <c r="NFL350" s="24"/>
      <c r="NFM350" s="24"/>
      <c r="NFN350" s="24"/>
      <c r="NFO350" s="24"/>
      <c r="NFP350" s="24"/>
      <c r="NFQ350" s="24"/>
      <c r="NFR350" s="24"/>
      <c r="NFS350" s="24"/>
      <c r="NFT350" s="24"/>
      <c r="NFU350" s="24"/>
      <c r="NFV350" s="24"/>
      <c r="NFW350" s="24"/>
      <c r="NFX350" s="24"/>
      <c r="NFY350" s="24"/>
      <c r="NFZ350" s="24"/>
      <c r="NGA350" s="24"/>
      <c r="NGB350" s="24"/>
      <c r="NGC350" s="24"/>
      <c r="NGD350" s="24"/>
      <c r="NGE350" s="24"/>
      <c r="NGF350" s="24"/>
      <c r="NGG350" s="24"/>
      <c r="NGH350" s="24"/>
      <c r="NGI350" s="24"/>
      <c r="NGJ350" s="24"/>
      <c r="NGK350" s="24"/>
      <c r="NGL350" s="24"/>
      <c r="NGM350" s="24"/>
      <c r="NGN350" s="24"/>
      <c r="NGO350" s="24"/>
      <c r="NGP350" s="24"/>
      <c r="NGQ350" s="24"/>
      <c r="NGR350" s="24"/>
      <c r="NGS350" s="24"/>
      <c r="NGT350" s="24"/>
      <c r="NGU350" s="24"/>
      <c r="NGV350" s="24"/>
      <c r="NGW350" s="24"/>
      <c r="NGX350" s="24"/>
      <c r="NGY350" s="24"/>
      <c r="NGZ350" s="24"/>
      <c r="NHA350" s="24"/>
      <c r="NHB350" s="24"/>
      <c r="NHC350" s="24"/>
      <c r="NHD350" s="24"/>
      <c r="NHE350" s="24"/>
      <c r="NHF350" s="24"/>
      <c r="NHG350" s="24"/>
      <c r="NHH350" s="24"/>
      <c r="NHI350" s="24"/>
      <c r="NHJ350" s="24"/>
      <c r="NHK350" s="24"/>
      <c r="NHL350" s="24"/>
      <c r="NHM350" s="24"/>
      <c r="NHN350" s="24"/>
      <c r="NHO350" s="24"/>
      <c r="NHP350" s="24"/>
      <c r="NHQ350" s="24"/>
      <c r="NHR350" s="24"/>
      <c r="NHS350" s="24"/>
      <c r="NHT350" s="24"/>
      <c r="NHU350" s="24"/>
      <c r="NHV350" s="24"/>
      <c r="NHW350" s="24"/>
      <c r="NHX350" s="24"/>
      <c r="NHY350" s="24"/>
      <c r="NHZ350" s="24"/>
      <c r="NIA350" s="24"/>
      <c r="NIB350" s="24"/>
      <c r="NIC350" s="24"/>
      <c r="NID350" s="24"/>
      <c r="NIE350" s="24"/>
      <c r="NIF350" s="24"/>
      <c r="NIG350" s="24"/>
      <c r="NIH350" s="24"/>
      <c r="NII350" s="24"/>
      <c r="NIJ350" s="24"/>
      <c r="NIK350" s="24"/>
      <c r="NIL350" s="24"/>
      <c r="NIM350" s="24"/>
      <c r="NIN350" s="24"/>
      <c r="NIO350" s="24"/>
      <c r="NIP350" s="24"/>
      <c r="NIQ350" s="24"/>
      <c r="NIR350" s="24"/>
      <c r="NIS350" s="24"/>
      <c r="NIT350" s="24"/>
      <c r="NIU350" s="24"/>
      <c r="NIV350" s="24"/>
      <c r="NIW350" s="24"/>
      <c r="NIX350" s="24"/>
      <c r="NIY350" s="24"/>
      <c r="NIZ350" s="24"/>
      <c r="NJA350" s="24"/>
      <c r="NJB350" s="24"/>
      <c r="NJC350" s="24"/>
      <c r="NJD350" s="24"/>
      <c r="NJE350" s="24"/>
      <c r="NJF350" s="24"/>
      <c r="NJG350" s="24"/>
      <c r="NJH350" s="24"/>
      <c r="NJI350" s="24"/>
      <c r="NJJ350" s="24"/>
      <c r="NJK350" s="24"/>
      <c r="NJL350" s="24"/>
      <c r="NJM350" s="24"/>
      <c r="NJN350" s="24"/>
      <c r="NJO350" s="24"/>
      <c r="NJP350" s="24"/>
      <c r="NJQ350" s="24"/>
      <c r="NJR350" s="24"/>
      <c r="NJS350" s="24"/>
      <c r="NJT350" s="24"/>
      <c r="NJU350" s="24"/>
      <c r="NJV350" s="24"/>
      <c r="NJW350" s="24"/>
      <c r="NJX350" s="24"/>
      <c r="NJY350" s="24"/>
      <c r="NJZ350" s="24"/>
      <c r="NKA350" s="24"/>
      <c r="NKB350" s="24"/>
      <c r="NKC350" s="24"/>
      <c r="NKD350" s="24"/>
      <c r="NKE350" s="24"/>
      <c r="NKF350" s="24"/>
      <c r="NKG350" s="24"/>
      <c r="NKH350" s="24"/>
      <c r="NKI350" s="24"/>
      <c r="NKJ350" s="24"/>
      <c r="NKK350" s="24"/>
      <c r="NKL350" s="24"/>
      <c r="NKM350" s="24"/>
      <c r="NKN350" s="24"/>
      <c r="NKO350" s="24"/>
      <c r="NKP350" s="24"/>
      <c r="NKQ350" s="24"/>
      <c r="NKR350" s="24"/>
      <c r="NKS350" s="24"/>
      <c r="NKT350" s="24"/>
      <c r="NKU350" s="24"/>
      <c r="NKV350" s="24"/>
      <c r="NKW350" s="24"/>
      <c r="NKX350" s="24"/>
      <c r="NKY350" s="24"/>
      <c r="NKZ350" s="24"/>
      <c r="NLA350" s="24"/>
      <c r="NLB350" s="24"/>
      <c r="NLC350" s="24"/>
      <c r="NLD350" s="24"/>
      <c r="NLE350" s="24"/>
      <c r="NLF350" s="24"/>
      <c r="NLG350" s="24"/>
      <c r="NLH350" s="24"/>
      <c r="NLI350" s="24"/>
      <c r="NLJ350" s="24"/>
      <c r="NLK350" s="24"/>
      <c r="NLL350" s="24"/>
      <c r="NLM350" s="24"/>
      <c r="NLN350" s="24"/>
      <c r="NLO350" s="24"/>
      <c r="NLP350" s="24"/>
      <c r="NLQ350" s="24"/>
      <c r="NLR350" s="24"/>
      <c r="NLS350" s="24"/>
      <c r="NLT350" s="24"/>
      <c r="NLU350" s="24"/>
      <c r="NLV350" s="24"/>
      <c r="NLW350" s="24"/>
      <c r="NLX350" s="24"/>
      <c r="NLY350" s="24"/>
      <c r="NLZ350" s="24"/>
      <c r="NMA350" s="24"/>
      <c r="NMB350" s="24"/>
      <c r="NMC350" s="24"/>
      <c r="NMD350" s="24"/>
      <c r="NME350" s="24"/>
      <c r="NMF350" s="24"/>
      <c r="NMG350" s="24"/>
      <c r="NMH350" s="24"/>
      <c r="NMI350" s="24"/>
      <c r="NMJ350" s="24"/>
      <c r="NMK350" s="24"/>
      <c r="NML350" s="24"/>
      <c r="NMM350" s="24"/>
      <c r="NMN350" s="24"/>
      <c r="NMO350" s="24"/>
      <c r="NMP350" s="24"/>
      <c r="NMQ350" s="24"/>
      <c r="NMR350" s="24"/>
      <c r="NMS350" s="24"/>
      <c r="NMT350" s="24"/>
      <c r="NMU350" s="24"/>
      <c r="NMV350" s="24"/>
      <c r="NMW350" s="24"/>
      <c r="NMX350" s="24"/>
      <c r="NMY350" s="24"/>
      <c r="NMZ350" s="24"/>
      <c r="NNA350" s="24"/>
      <c r="NNB350" s="24"/>
      <c r="NNC350" s="24"/>
      <c r="NND350" s="24"/>
      <c r="NNE350" s="24"/>
      <c r="NNF350" s="24"/>
      <c r="NNG350" s="24"/>
      <c r="NNH350" s="24"/>
      <c r="NNI350" s="24"/>
      <c r="NNJ350" s="24"/>
      <c r="NNK350" s="24"/>
      <c r="NNL350" s="24"/>
      <c r="NNM350" s="24"/>
      <c r="NNN350" s="24"/>
      <c r="NNO350" s="24"/>
      <c r="NNP350" s="24"/>
      <c r="NNQ350" s="24"/>
      <c r="NNR350" s="24"/>
      <c r="NNS350" s="24"/>
      <c r="NNT350" s="24"/>
      <c r="NNU350" s="24"/>
      <c r="NNV350" s="24"/>
      <c r="NNW350" s="24"/>
      <c r="NNX350" s="24"/>
      <c r="NNY350" s="24"/>
      <c r="NNZ350" s="24"/>
      <c r="NOA350" s="24"/>
      <c r="NOB350" s="24"/>
      <c r="NOC350" s="24"/>
      <c r="NOD350" s="24"/>
      <c r="NOE350" s="24"/>
      <c r="NOF350" s="24"/>
      <c r="NOG350" s="24"/>
      <c r="NOH350" s="24"/>
      <c r="NOI350" s="24"/>
      <c r="NOJ350" s="24"/>
      <c r="NOK350" s="24"/>
      <c r="NOL350" s="24"/>
      <c r="NOM350" s="24"/>
      <c r="NON350" s="24"/>
      <c r="NOO350" s="24"/>
      <c r="NOP350" s="24"/>
      <c r="NOQ350" s="24"/>
      <c r="NOR350" s="24"/>
      <c r="NOS350" s="24"/>
      <c r="NOT350" s="24"/>
      <c r="NOU350" s="24"/>
      <c r="NOV350" s="24"/>
      <c r="NOW350" s="24"/>
      <c r="NOX350" s="24"/>
      <c r="NOY350" s="24"/>
      <c r="NOZ350" s="24"/>
      <c r="NPA350" s="24"/>
      <c r="NPB350" s="24"/>
      <c r="NPC350" s="24"/>
      <c r="NPD350" s="24"/>
      <c r="NPE350" s="24"/>
      <c r="NPF350" s="24"/>
      <c r="NPG350" s="24"/>
      <c r="NPH350" s="24"/>
      <c r="NPI350" s="24"/>
      <c r="NPJ350" s="24"/>
      <c r="NPK350" s="24"/>
      <c r="NPL350" s="24"/>
      <c r="NPM350" s="24"/>
      <c r="NPN350" s="24"/>
      <c r="NPO350" s="24"/>
      <c r="NPP350" s="24"/>
      <c r="NPQ350" s="24"/>
      <c r="NPR350" s="24"/>
      <c r="NPS350" s="24"/>
      <c r="NPT350" s="24"/>
      <c r="NPU350" s="24"/>
      <c r="NPV350" s="24"/>
      <c r="NPW350" s="24"/>
      <c r="NPX350" s="24"/>
      <c r="NPY350" s="24"/>
      <c r="NPZ350" s="24"/>
      <c r="NQA350" s="24"/>
      <c r="NQB350" s="24"/>
      <c r="NQC350" s="24"/>
      <c r="NQD350" s="24"/>
      <c r="NQE350" s="24"/>
      <c r="NQF350" s="24"/>
      <c r="NQG350" s="24"/>
      <c r="NQH350" s="24"/>
      <c r="NQI350" s="24"/>
      <c r="NQJ350" s="24"/>
      <c r="NQK350" s="24"/>
      <c r="NQL350" s="24"/>
      <c r="NQM350" s="24"/>
      <c r="NQN350" s="24"/>
      <c r="NQO350" s="24"/>
      <c r="NQP350" s="24"/>
      <c r="NQQ350" s="24"/>
      <c r="NQR350" s="24"/>
      <c r="NQS350" s="24"/>
      <c r="NQT350" s="24"/>
      <c r="NQU350" s="24"/>
      <c r="NQV350" s="24"/>
      <c r="NQW350" s="24"/>
      <c r="NQX350" s="24"/>
      <c r="NQY350" s="24"/>
      <c r="NQZ350" s="24"/>
      <c r="NRA350" s="24"/>
      <c r="NRB350" s="24"/>
      <c r="NRC350" s="24"/>
      <c r="NRD350" s="24"/>
      <c r="NRE350" s="24"/>
      <c r="NRF350" s="24"/>
      <c r="NRG350" s="24"/>
      <c r="NRH350" s="24"/>
      <c r="NRI350" s="24"/>
      <c r="NRJ350" s="24"/>
      <c r="NRK350" s="24"/>
      <c r="NRL350" s="24"/>
      <c r="NRM350" s="24"/>
      <c r="NRN350" s="24"/>
      <c r="NRO350" s="24"/>
      <c r="NRP350" s="24"/>
      <c r="NRQ350" s="24"/>
      <c r="NRR350" s="24"/>
      <c r="NRS350" s="24"/>
      <c r="NRT350" s="24"/>
      <c r="NRU350" s="24"/>
      <c r="NRV350" s="24"/>
      <c r="NRW350" s="24"/>
      <c r="NRX350" s="24"/>
      <c r="NRY350" s="24"/>
      <c r="NRZ350" s="24"/>
      <c r="NSA350" s="24"/>
      <c r="NSB350" s="24"/>
      <c r="NSC350" s="24"/>
      <c r="NSD350" s="24"/>
      <c r="NSE350" s="24"/>
      <c r="NSF350" s="24"/>
      <c r="NSG350" s="24"/>
      <c r="NSH350" s="24"/>
      <c r="NSI350" s="24"/>
      <c r="NSJ350" s="24"/>
      <c r="NSK350" s="24"/>
      <c r="NSL350" s="24"/>
      <c r="NSM350" s="24"/>
      <c r="NSN350" s="24"/>
      <c r="NSO350" s="24"/>
      <c r="NSP350" s="24"/>
      <c r="NSQ350" s="24"/>
      <c r="NSR350" s="24"/>
      <c r="NSS350" s="24"/>
      <c r="NST350" s="24"/>
      <c r="NSU350" s="24"/>
      <c r="NSV350" s="24"/>
      <c r="NSW350" s="24"/>
      <c r="NSX350" s="24"/>
      <c r="NSY350" s="24"/>
      <c r="NSZ350" s="24"/>
      <c r="NTA350" s="24"/>
      <c r="NTB350" s="24"/>
      <c r="NTC350" s="24"/>
      <c r="NTD350" s="24"/>
      <c r="NTE350" s="24"/>
      <c r="NTF350" s="24"/>
      <c r="NTG350" s="24"/>
      <c r="NTH350" s="24"/>
      <c r="NTI350" s="24"/>
      <c r="NTJ350" s="24"/>
      <c r="NTK350" s="24"/>
      <c r="NTL350" s="24"/>
      <c r="NTM350" s="24"/>
      <c r="NTN350" s="24"/>
      <c r="NTO350" s="24"/>
      <c r="NTP350" s="24"/>
      <c r="NTQ350" s="24"/>
      <c r="NTR350" s="24"/>
      <c r="NTS350" s="24"/>
      <c r="NTT350" s="24"/>
      <c r="NTU350" s="24"/>
      <c r="NTV350" s="24"/>
      <c r="NTW350" s="24"/>
      <c r="NTX350" s="24"/>
      <c r="NTY350" s="24"/>
      <c r="NTZ350" s="24"/>
      <c r="NUA350" s="24"/>
      <c r="NUB350" s="24"/>
      <c r="NUC350" s="24"/>
      <c r="NUD350" s="24"/>
      <c r="NUE350" s="24"/>
      <c r="NUF350" s="24"/>
      <c r="NUG350" s="24"/>
      <c r="NUH350" s="24"/>
      <c r="NUI350" s="24"/>
      <c r="NUJ350" s="24"/>
      <c r="NUK350" s="24"/>
      <c r="NUL350" s="24"/>
      <c r="NUM350" s="24"/>
      <c r="NUN350" s="24"/>
      <c r="NUO350" s="24"/>
      <c r="NUP350" s="24"/>
      <c r="NUQ350" s="24"/>
      <c r="NUR350" s="24"/>
      <c r="NUS350" s="24"/>
      <c r="NUT350" s="24"/>
      <c r="NUU350" s="24"/>
      <c r="NUV350" s="24"/>
      <c r="NUW350" s="24"/>
      <c r="NUX350" s="24"/>
      <c r="NUY350" s="24"/>
      <c r="NUZ350" s="24"/>
      <c r="NVA350" s="24"/>
      <c r="NVB350" s="24"/>
      <c r="NVC350" s="24"/>
      <c r="NVD350" s="24"/>
      <c r="NVE350" s="24"/>
      <c r="NVF350" s="24"/>
      <c r="NVG350" s="24"/>
      <c r="NVH350" s="24"/>
      <c r="NVI350" s="24"/>
      <c r="NVJ350" s="24"/>
      <c r="NVK350" s="24"/>
      <c r="NVL350" s="24"/>
      <c r="NVM350" s="24"/>
      <c r="NVN350" s="24"/>
      <c r="NVO350" s="24"/>
      <c r="NVP350" s="24"/>
      <c r="NVQ350" s="24"/>
      <c r="NVR350" s="24"/>
      <c r="NVS350" s="24"/>
      <c r="NVT350" s="24"/>
      <c r="NVU350" s="24"/>
      <c r="NVV350" s="24"/>
      <c r="NVW350" s="24"/>
      <c r="NVX350" s="24"/>
      <c r="NVY350" s="24"/>
      <c r="NVZ350" s="24"/>
      <c r="NWA350" s="24"/>
      <c r="NWB350" s="24"/>
      <c r="NWC350" s="24"/>
      <c r="NWD350" s="24"/>
      <c r="NWE350" s="24"/>
      <c r="NWF350" s="24"/>
      <c r="NWG350" s="24"/>
      <c r="NWH350" s="24"/>
      <c r="NWI350" s="24"/>
      <c r="NWJ350" s="24"/>
      <c r="NWK350" s="24"/>
      <c r="NWL350" s="24"/>
      <c r="NWM350" s="24"/>
      <c r="NWN350" s="24"/>
      <c r="NWO350" s="24"/>
      <c r="NWP350" s="24"/>
      <c r="NWQ350" s="24"/>
      <c r="NWR350" s="24"/>
      <c r="NWS350" s="24"/>
      <c r="NWT350" s="24"/>
      <c r="NWU350" s="24"/>
      <c r="NWV350" s="24"/>
      <c r="NWW350" s="24"/>
      <c r="NWX350" s="24"/>
      <c r="NWY350" s="24"/>
      <c r="NWZ350" s="24"/>
      <c r="NXA350" s="24"/>
      <c r="NXB350" s="24"/>
      <c r="NXC350" s="24"/>
      <c r="NXD350" s="24"/>
      <c r="NXE350" s="24"/>
      <c r="NXF350" s="24"/>
      <c r="NXG350" s="24"/>
      <c r="NXH350" s="24"/>
      <c r="NXI350" s="24"/>
      <c r="NXJ350" s="24"/>
      <c r="NXK350" s="24"/>
      <c r="NXL350" s="24"/>
      <c r="NXM350" s="24"/>
      <c r="NXN350" s="24"/>
      <c r="NXO350" s="24"/>
      <c r="NXP350" s="24"/>
      <c r="NXQ350" s="24"/>
      <c r="NXR350" s="24"/>
      <c r="NXS350" s="24"/>
      <c r="NXT350" s="24"/>
      <c r="NXU350" s="24"/>
      <c r="NXV350" s="24"/>
      <c r="NXW350" s="24"/>
      <c r="NXX350" s="24"/>
      <c r="NXY350" s="24"/>
      <c r="NXZ350" s="24"/>
      <c r="NYA350" s="24"/>
      <c r="NYB350" s="24"/>
      <c r="NYC350" s="24"/>
      <c r="NYD350" s="24"/>
      <c r="NYE350" s="24"/>
      <c r="NYF350" s="24"/>
      <c r="NYG350" s="24"/>
      <c r="NYH350" s="24"/>
      <c r="NYI350" s="24"/>
      <c r="NYJ350" s="24"/>
      <c r="NYK350" s="24"/>
      <c r="NYL350" s="24"/>
      <c r="NYM350" s="24"/>
      <c r="NYN350" s="24"/>
      <c r="NYO350" s="24"/>
      <c r="NYP350" s="24"/>
      <c r="NYQ350" s="24"/>
      <c r="NYR350" s="24"/>
      <c r="NYS350" s="24"/>
      <c r="NYT350" s="24"/>
      <c r="NYU350" s="24"/>
      <c r="NYV350" s="24"/>
      <c r="NYW350" s="24"/>
      <c r="NYX350" s="24"/>
      <c r="NYY350" s="24"/>
      <c r="NYZ350" s="24"/>
      <c r="NZA350" s="24"/>
      <c r="NZB350" s="24"/>
      <c r="NZC350" s="24"/>
      <c r="NZD350" s="24"/>
      <c r="NZE350" s="24"/>
      <c r="NZF350" s="24"/>
      <c r="NZG350" s="24"/>
      <c r="NZH350" s="24"/>
      <c r="NZI350" s="24"/>
      <c r="NZJ350" s="24"/>
      <c r="NZK350" s="24"/>
      <c r="NZL350" s="24"/>
      <c r="NZM350" s="24"/>
      <c r="NZN350" s="24"/>
      <c r="NZO350" s="24"/>
      <c r="NZP350" s="24"/>
      <c r="NZQ350" s="24"/>
      <c r="NZR350" s="24"/>
      <c r="NZS350" s="24"/>
      <c r="NZT350" s="24"/>
      <c r="NZU350" s="24"/>
      <c r="NZV350" s="24"/>
      <c r="NZW350" s="24"/>
      <c r="NZX350" s="24"/>
      <c r="NZY350" s="24"/>
      <c r="NZZ350" s="24"/>
      <c r="OAA350" s="24"/>
      <c r="OAB350" s="24"/>
      <c r="OAC350" s="24"/>
      <c r="OAD350" s="24"/>
      <c r="OAE350" s="24"/>
      <c r="OAF350" s="24"/>
      <c r="OAG350" s="24"/>
      <c r="OAH350" s="24"/>
      <c r="OAI350" s="24"/>
      <c r="OAJ350" s="24"/>
      <c r="OAK350" s="24"/>
      <c r="OAL350" s="24"/>
      <c r="OAM350" s="24"/>
      <c r="OAN350" s="24"/>
      <c r="OAO350" s="24"/>
      <c r="OAP350" s="24"/>
      <c r="OAQ350" s="24"/>
      <c r="OAR350" s="24"/>
      <c r="OAS350" s="24"/>
      <c r="OAT350" s="24"/>
      <c r="OAU350" s="24"/>
      <c r="OAV350" s="24"/>
      <c r="OAW350" s="24"/>
      <c r="OAX350" s="24"/>
      <c r="OAY350" s="24"/>
      <c r="OAZ350" s="24"/>
      <c r="OBA350" s="24"/>
      <c r="OBB350" s="24"/>
      <c r="OBC350" s="24"/>
      <c r="OBD350" s="24"/>
      <c r="OBE350" s="24"/>
      <c r="OBF350" s="24"/>
      <c r="OBG350" s="24"/>
      <c r="OBH350" s="24"/>
      <c r="OBI350" s="24"/>
      <c r="OBJ350" s="24"/>
      <c r="OBK350" s="24"/>
      <c r="OBL350" s="24"/>
      <c r="OBM350" s="24"/>
      <c r="OBN350" s="24"/>
      <c r="OBO350" s="24"/>
      <c r="OBP350" s="24"/>
      <c r="OBQ350" s="24"/>
      <c r="OBR350" s="24"/>
      <c r="OBS350" s="24"/>
      <c r="OBT350" s="24"/>
      <c r="OBU350" s="24"/>
      <c r="OBV350" s="24"/>
      <c r="OBW350" s="24"/>
      <c r="OBX350" s="24"/>
      <c r="OBY350" s="24"/>
      <c r="OBZ350" s="24"/>
      <c r="OCA350" s="24"/>
      <c r="OCB350" s="24"/>
      <c r="OCC350" s="24"/>
      <c r="OCD350" s="24"/>
      <c r="OCE350" s="24"/>
      <c r="OCF350" s="24"/>
      <c r="OCG350" s="24"/>
      <c r="OCH350" s="24"/>
      <c r="OCI350" s="24"/>
      <c r="OCJ350" s="24"/>
      <c r="OCK350" s="24"/>
      <c r="OCL350" s="24"/>
      <c r="OCM350" s="24"/>
      <c r="OCN350" s="24"/>
      <c r="OCO350" s="24"/>
      <c r="OCP350" s="24"/>
      <c r="OCQ350" s="24"/>
      <c r="OCR350" s="24"/>
      <c r="OCS350" s="24"/>
      <c r="OCT350" s="24"/>
      <c r="OCU350" s="24"/>
      <c r="OCV350" s="24"/>
      <c r="OCW350" s="24"/>
      <c r="OCX350" s="24"/>
      <c r="OCY350" s="24"/>
      <c r="OCZ350" s="24"/>
      <c r="ODA350" s="24"/>
      <c r="ODB350" s="24"/>
      <c r="ODC350" s="24"/>
      <c r="ODD350" s="24"/>
      <c r="ODE350" s="24"/>
      <c r="ODF350" s="24"/>
      <c r="ODG350" s="24"/>
      <c r="ODH350" s="24"/>
      <c r="ODI350" s="24"/>
      <c r="ODJ350" s="24"/>
      <c r="ODK350" s="24"/>
      <c r="ODL350" s="24"/>
      <c r="ODM350" s="24"/>
      <c r="ODN350" s="24"/>
      <c r="ODO350" s="24"/>
      <c r="ODP350" s="24"/>
      <c r="ODQ350" s="24"/>
      <c r="ODR350" s="24"/>
      <c r="ODS350" s="24"/>
      <c r="ODT350" s="24"/>
      <c r="ODU350" s="24"/>
      <c r="ODV350" s="24"/>
      <c r="ODW350" s="24"/>
      <c r="ODX350" s="24"/>
      <c r="ODY350" s="24"/>
      <c r="ODZ350" s="24"/>
      <c r="OEA350" s="24"/>
      <c r="OEB350" s="24"/>
      <c r="OEC350" s="24"/>
      <c r="OED350" s="24"/>
      <c r="OEE350" s="24"/>
      <c r="OEF350" s="24"/>
      <c r="OEG350" s="24"/>
      <c r="OEH350" s="24"/>
      <c r="OEI350" s="24"/>
      <c r="OEJ350" s="24"/>
      <c r="OEK350" s="24"/>
      <c r="OEL350" s="24"/>
      <c r="OEM350" s="24"/>
      <c r="OEN350" s="24"/>
      <c r="OEO350" s="24"/>
      <c r="OEP350" s="24"/>
      <c r="OEQ350" s="24"/>
      <c r="OER350" s="24"/>
      <c r="OES350" s="24"/>
      <c r="OET350" s="24"/>
      <c r="OEU350" s="24"/>
      <c r="OEV350" s="24"/>
      <c r="OEW350" s="24"/>
      <c r="OEX350" s="24"/>
      <c r="OEY350" s="24"/>
      <c r="OEZ350" s="24"/>
      <c r="OFA350" s="24"/>
      <c r="OFB350" s="24"/>
      <c r="OFC350" s="24"/>
      <c r="OFD350" s="24"/>
      <c r="OFE350" s="24"/>
      <c r="OFF350" s="24"/>
      <c r="OFG350" s="24"/>
      <c r="OFH350" s="24"/>
      <c r="OFI350" s="24"/>
      <c r="OFJ350" s="24"/>
      <c r="OFK350" s="24"/>
      <c r="OFL350" s="24"/>
      <c r="OFM350" s="24"/>
      <c r="OFN350" s="24"/>
      <c r="OFO350" s="24"/>
      <c r="OFP350" s="24"/>
      <c r="OFQ350" s="24"/>
      <c r="OFR350" s="24"/>
      <c r="OFS350" s="24"/>
      <c r="OFT350" s="24"/>
      <c r="OFU350" s="24"/>
      <c r="OFV350" s="24"/>
      <c r="OFW350" s="24"/>
      <c r="OFX350" s="24"/>
      <c r="OFY350" s="24"/>
      <c r="OFZ350" s="24"/>
      <c r="OGA350" s="24"/>
      <c r="OGB350" s="24"/>
      <c r="OGC350" s="24"/>
      <c r="OGD350" s="24"/>
      <c r="OGE350" s="24"/>
      <c r="OGF350" s="24"/>
      <c r="OGG350" s="24"/>
      <c r="OGH350" s="24"/>
      <c r="OGI350" s="24"/>
      <c r="OGJ350" s="24"/>
      <c r="OGK350" s="24"/>
      <c r="OGL350" s="24"/>
      <c r="OGM350" s="24"/>
      <c r="OGN350" s="24"/>
      <c r="OGO350" s="24"/>
      <c r="OGP350" s="24"/>
      <c r="OGQ350" s="24"/>
      <c r="OGR350" s="24"/>
      <c r="OGS350" s="24"/>
      <c r="OGT350" s="24"/>
      <c r="OGU350" s="24"/>
      <c r="OGV350" s="24"/>
      <c r="OGW350" s="24"/>
      <c r="OGX350" s="24"/>
      <c r="OGY350" s="24"/>
      <c r="OGZ350" s="24"/>
      <c r="OHA350" s="24"/>
      <c r="OHB350" s="24"/>
      <c r="OHC350" s="24"/>
      <c r="OHD350" s="24"/>
      <c r="OHE350" s="24"/>
      <c r="OHF350" s="24"/>
      <c r="OHG350" s="24"/>
      <c r="OHH350" s="24"/>
      <c r="OHI350" s="24"/>
      <c r="OHJ350" s="24"/>
      <c r="OHK350" s="24"/>
      <c r="OHL350" s="24"/>
      <c r="OHM350" s="24"/>
      <c r="OHN350" s="24"/>
      <c r="OHO350" s="24"/>
      <c r="OHP350" s="24"/>
      <c r="OHQ350" s="24"/>
      <c r="OHR350" s="24"/>
      <c r="OHS350" s="24"/>
      <c r="OHT350" s="24"/>
      <c r="OHU350" s="24"/>
      <c r="OHV350" s="24"/>
      <c r="OHW350" s="24"/>
      <c r="OHX350" s="24"/>
      <c r="OHY350" s="24"/>
      <c r="OHZ350" s="24"/>
      <c r="OIA350" s="24"/>
      <c r="OIB350" s="24"/>
      <c r="OIC350" s="24"/>
      <c r="OID350" s="24"/>
      <c r="OIE350" s="24"/>
      <c r="OIF350" s="24"/>
      <c r="OIG350" s="24"/>
      <c r="OIH350" s="24"/>
      <c r="OII350" s="24"/>
      <c r="OIJ350" s="24"/>
      <c r="OIK350" s="24"/>
      <c r="OIL350" s="24"/>
      <c r="OIM350" s="24"/>
      <c r="OIN350" s="24"/>
      <c r="OIO350" s="24"/>
      <c r="OIP350" s="24"/>
      <c r="OIQ350" s="24"/>
      <c r="OIR350" s="24"/>
      <c r="OIS350" s="24"/>
      <c r="OIT350" s="24"/>
      <c r="OIU350" s="24"/>
      <c r="OIV350" s="24"/>
      <c r="OIW350" s="24"/>
      <c r="OIX350" s="24"/>
      <c r="OIY350" s="24"/>
      <c r="OIZ350" s="24"/>
      <c r="OJA350" s="24"/>
      <c r="OJB350" s="24"/>
      <c r="OJC350" s="24"/>
      <c r="OJD350" s="24"/>
      <c r="OJE350" s="24"/>
      <c r="OJF350" s="24"/>
      <c r="OJG350" s="24"/>
      <c r="OJH350" s="24"/>
      <c r="OJI350" s="24"/>
      <c r="OJJ350" s="24"/>
      <c r="OJK350" s="24"/>
      <c r="OJL350" s="24"/>
      <c r="OJM350" s="24"/>
      <c r="OJN350" s="24"/>
      <c r="OJO350" s="24"/>
      <c r="OJP350" s="24"/>
      <c r="OJQ350" s="24"/>
      <c r="OJR350" s="24"/>
      <c r="OJS350" s="24"/>
      <c r="OJT350" s="24"/>
      <c r="OJU350" s="24"/>
      <c r="OJV350" s="24"/>
      <c r="OJW350" s="24"/>
      <c r="OJX350" s="24"/>
      <c r="OJY350" s="24"/>
      <c r="OJZ350" s="24"/>
      <c r="OKA350" s="24"/>
      <c r="OKB350" s="24"/>
      <c r="OKC350" s="24"/>
      <c r="OKD350" s="24"/>
      <c r="OKE350" s="24"/>
      <c r="OKF350" s="24"/>
      <c r="OKG350" s="24"/>
      <c r="OKH350" s="24"/>
      <c r="OKI350" s="24"/>
      <c r="OKJ350" s="24"/>
      <c r="OKK350" s="24"/>
      <c r="OKL350" s="24"/>
      <c r="OKM350" s="24"/>
      <c r="OKN350" s="24"/>
      <c r="OKO350" s="24"/>
      <c r="OKP350" s="24"/>
      <c r="OKQ350" s="24"/>
      <c r="OKR350" s="24"/>
      <c r="OKS350" s="24"/>
      <c r="OKT350" s="24"/>
      <c r="OKU350" s="24"/>
      <c r="OKV350" s="24"/>
      <c r="OKW350" s="24"/>
      <c r="OKX350" s="24"/>
      <c r="OKY350" s="24"/>
      <c r="OKZ350" s="24"/>
      <c r="OLA350" s="24"/>
      <c r="OLB350" s="24"/>
      <c r="OLC350" s="24"/>
      <c r="OLD350" s="24"/>
      <c r="OLE350" s="24"/>
      <c r="OLF350" s="24"/>
      <c r="OLG350" s="24"/>
      <c r="OLH350" s="24"/>
      <c r="OLI350" s="24"/>
      <c r="OLJ350" s="24"/>
      <c r="OLK350" s="24"/>
      <c r="OLL350" s="24"/>
      <c r="OLM350" s="24"/>
      <c r="OLN350" s="24"/>
      <c r="OLO350" s="24"/>
      <c r="OLP350" s="24"/>
      <c r="OLQ350" s="24"/>
      <c r="OLR350" s="24"/>
      <c r="OLS350" s="24"/>
      <c r="OLT350" s="24"/>
      <c r="OLU350" s="24"/>
      <c r="OLV350" s="24"/>
      <c r="OLW350" s="24"/>
      <c r="OLX350" s="24"/>
      <c r="OLY350" s="24"/>
      <c r="OLZ350" s="24"/>
      <c r="OMA350" s="24"/>
      <c r="OMB350" s="24"/>
      <c r="OMC350" s="24"/>
      <c r="OMD350" s="24"/>
      <c r="OME350" s="24"/>
      <c r="OMF350" s="24"/>
      <c r="OMG350" s="24"/>
      <c r="OMH350" s="24"/>
      <c r="OMI350" s="24"/>
      <c r="OMJ350" s="24"/>
      <c r="OMK350" s="24"/>
      <c r="OML350" s="24"/>
      <c r="OMM350" s="24"/>
      <c r="OMN350" s="24"/>
      <c r="OMO350" s="24"/>
      <c r="OMP350" s="24"/>
      <c r="OMQ350" s="24"/>
      <c r="OMR350" s="24"/>
      <c r="OMS350" s="24"/>
      <c r="OMT350" s="24"/>
      <c r="OMU350" s="24"/>
      <c r="OMV350" s="24"/>
      <c r="OMW350" s="24"/>
      <c r="OMX350" s="24"/>
      <c r="OMY350" s="24"/>
      <c r="OMZ350" s="24"/>
      <c r="ONA350" s="24"/>
      <c r="ONB350" s="24"/>
      <c r="ONC350" s="24"/>
      <c r="OND350" s="24"/>
      <c r="ONE350" s="24"/>
      <c r="ONF350" s="24"/>
      <c r="ONG350" s="24"/>
      <c r="ONH350" s="24"/>
      <c r="ONI350" s="24"/>
      <c r="ONJ350" s="24"/>
      <c r="ONK350" s="24"/>
      <c r="ONL350" s="24"/>
      <c r="ONM350" s="24"/>
      <c r="ONN350" s="24"/>
      <c r="ONO350" s="24"/>
      <c r="ONP350" s="24"/>
      <c r="ONQ350" s="24"/>
      <c r="ONR350" s="24"/>
      <c r="ONS350" s="24"/>
      <c r="ONT350" s="24"/>
      <c r="ONU350" s="24"/>
      <c r="ONV350" s="24"/>
      <c r="ONW350" s="24"/>
      <c r="ONX350" s="24"/>
      <c r="ONY350" s="24"/>
      <c r="ONZ350" s="24"/>
      <c r="OOA350" s="24"/>
      <c r="OOB350" s="24"/>
      <c r="OOC350" s="24"/>
      <c r="OOD350" s="24"/>
      <c r="OOE350" s="24"/>
      <c r="OOF350" s="24"/>
      <c r="OOG350" s="24"/>
      <c r="OOH350" s="24"/>
      <c r="OOI350" s="24"/>
      <c r="OOJ350" s="24"/>
      <c r="OOK350" s="24"/>
      <c r="OOL350" s="24"/>
      <c r="OOM350" s="24"/>
      <c r="OON350" s="24"/>
      <c r="OOO350" s="24"/>
      <c r="OOP350" s="24"/>
      <c r="OOQ350" s="24"/>
      <c r="OOR350" s="24"/>
      <c r="OOS350" s="24"/>
      <c r="OOT350" s="24"/>
      <c r="OOU350" s="24"/>
      <c r="OOV350" s="24"/>
      <c r="OOW350" s="24"/>
      <c r="OOX350" s="24"/>
      <c r="OOY350" s="24"/>
      <c r="OOZ350" s="24"/>
      <c r="OPA350" s="24"/>
      <c r="OPB350" s="24"/>
      <c r="OPC350" s="24"/>
      <c r="OPD350" s="24"/>
      <c r="OPE350" s="24"/>
      <c r="OPF350" s="24"/>
      <c r="OPG350" s="24"/>
      <c r="OPH350" s="24"/>
      <c r="OPI350" s="24"/>
      <c r="OPJ350" s="24"/>
      <c r="OPK350" s="24"/>
      <c r="OPL350" s="24"/>
      <c r="OPM350" s="24"/>
      <c r="OPN350" s="24"/>
      <c r="OPO350" s="24"/>
      <c r="OPP350" s="24"/>
      <c r="OPQ350" s="24"/>
      <c r="OPR350" s="24"/>
      <c r="OPS350" s="24"/>
      <c r="OPT350" s="24"/>
      <c r="OPU350" s="24"/>
      <c r="OPV350" s="24"/>
      <c r="OPW350" s="24"/>
      <c r="OPX350" s="24"/>
      <c r="OPY350" s="24"/>
      <c r="OPZ350" s="24"/>
      <c r="OQA350" s="24"/>
      <c r="OQB350" s="24"/>
      <c r="OQC350" s="24"/>
      <c r="OQD350" s="24"/>
      <c r="OQE350" s="24"/>
      <c r="OQF350" s="24"/>
      <c r="OQG350" s="24"/>
      <c r="OQH350" s="24"/>
      <c r="OQI350" s="24"/>
      <c r="OQJ350" s="24"/>
      <c r="OQK350" s="24"/>
      <c r="OQL350" s="24"/>
      <c r="OQM350" s="24"/>
      <c r="OQN350" s="24"/>
      <c r="OQO350" s="24"/>
      <c r="OQP350" s="24"/>
      <c r="OQQ350" s="24"/>
      <c r="OQR350" s="24"/>
      <c r="OQS350" s="24"/>
      <c r="OQT350" s="24"/>
      <c r="OQU350" s="24"/>
      <c r="OQV350" s="24"/>
      <c r="OQW350" s="24"/>
      <c r="OQX350" s="24"/>
      <c r="OQY350" s="24"/>
      <c r="OQZ350" s="24"/>
      <c r="ORA350" s="24"/>
      <c r="ORB350" s="24"/>
      <c r="ORC350" s="24"/>
      <c r="ORD350" s="24"/>
      <c r="ORE350" s="24"/>
      <c r="ORF350" s="24"/>
      <c r="ORG350" s="24"/>
      <c r="ORH350" s="24"/>
      <c r="ORI350" s="24"/>
      <c r="ORJ350" s="24"/>
      <c r="ORK350" s="24"/>
      <c r="ORL350" s="24"/>
      <c r="ORM350" s="24"/>
      <c r="ORN350" s="24"/>
      <c r="ORO350" s="24"/>
      <c r="ORP350" s="24"/>
      <c r="ORQ350" s="24"/>
      <c r="ORR350" s="24"/>
      <c r="ORS350" s="24"/>
      <c r="ORT350" s="24"/>
      <c r="ORU350" s="24"/>
      <c r="ORV350" s="24"/>
      <c r="ORW350" s="24"/>
      <c r="ORX350" s="24"/>
      <c r="ORY350" s="24"/>
      <c r="ORZ350" s="24"/>
      <c r="OSA350" s="24"/>
      <c r="OSB350" s="24"/>
      <c r="OSC350" s="24"/>
      <c r="OSD350" s="24"/>
      <c r="OSE350" s="24"/>
      <c r="OSF350" s="24"/>
      <c r="OSG350" s="24"/>
      <c r="OSH350" s="24"/>
      <c r="OSI350" s="24"/>
      <c r="OSJ350" s="24"/>
      <c r="OSK350" s="24"/>
      <c r="OSL350" s="24"/>
      <c r="OSM350" s="24"/>
      <c r="OSN350" s="24"/>
      <c r="OSO350" s="24"/>
      <c r="OSP350" s="24"/>
      <c r="OSQ350" s="24"/>
      <c r="OSR350" s="24"/>
      <c r="OSS350" s="24"/>
      <c r="OST350" s="24"/>
      <c r="OSU350" s="24"/>
      <c r="OSV350" s="24"/>
      <c r="OSW350" s="24"/>
      <c r="OSX350" s="24"/>
      <c r="OSY350" s="24"/>
      <c r="OSZ350" s="24"/>
      <c r="OTA350" s="24"/>
      <c r="OTB350" s="24"/>
      <c r="OTC350" s="24"/>
      <c r="OTD350" s="24"/>
      <c r="OTE350" s="24"/>
      <c r="OTF350" s="24"/>
      <c r="OTG350" s="24"/>
      <c r="OTH350" s="24"/>
      <c r="OTI350" s="24"/>
      <c r="OTJ350" s="24"/>
      <c r="OTK350" s="24"/>
      <c r="OTL350" s="24"/>
      <c r="OTM350" s="24"/>
      <c r="OTN350" s="24"/>
      <c r="OTO350" s="24"/>
      <c r="OTP350" s="24"/>
      <c r="OTQ350" s="24"/>
      <c r="OTR350" s="24"/>
      <c r="OTS350" s="24"/>
      <c r="OTT350" s="24"/>
      <c r="OTU350" s="24"/>
      <c r="OTV350" s="24"/>
      <c r="OTW350" s="24"/>
      <c r="OTX350" s="24"/>
      <c r="OTY350" s="24"/>
      <c r="OTZ350" s="24"/>
      <c r="OUA350" s="24"/>
      <c r="OUB350" s="24"/>
      <c r="OUC350" s="24"/>
      <c r="OUD350" s="24"/>
      <c r="OUE350" s="24"/>
      <c r="OUF350" s="24"/>
      <c r="OUG350" s="24"/>
      <c r="OUH350" s="24"/>
      <c r="OUI350" s="24"/>
      <c r="OUJ350" s="24"/>
      <c r="OUK350" s="24"/>
      <c r="OUL350" s="24"/>
      <c r="OUM350" s="24"/>
      <c r="OUN350" s="24"/>
      <c r="OUO350" s="24"/>
      <c r="OUP350" s="24"/>
      <c r="OUQ350" s="24"/>
      <c r="OUR350" s="24"/>
      <c r="OUS350" s="24"/>
      <c r="OUT350" s="24"/>
      <c r="OUU350" s="24"/>
      <c r="OUV350" s="24"/>
      <c r="OUW350" s="24"/>
      <c r="OUX350" s="24"/>
      <c r="OUY350" s="24"/>
      <c r="OUZ350" s="24"/>
      <c r="OVA350" s="24"/>
      <c r="OVB350" s="24"/>
      <c r="OVC350" s="24"/>
      <c r="OVD350" s="24"/>
      <c r="OVE350" s="24"/>
      <c r="OVF350" s="24"/>
      <c r="OVG350" s="24"/>
      <c r="OVH350" s="24"/>
      <c r="OVI350" s="24"/>
      <c r="OVJ350" s="24"/>
      <c r="OVK350" s="24"/>
      <c r="OVL350" s="24"/>
      <c r="OVM350" s="24"/>
      <c r="OVN350" s="24"/>
      <c r="OVO350" s="24"/>
      <c r="OVP350" s="24"/>
      <c r="OVQ350" s="24"/>
      <c r="OVR350" s="24"/>
      <c r="OVS350" s="24"/>
      <c r="OVT350" s="24"/>
      <c r="OVU350" s="24"/>
      <c r="OVV350" s="24"/>
      <c r="OVW350" s="24"/>
      <c r="OVX350" s="24"/>
      <c r="OVY350" s="24"/>
      <c r="OVZ350" s="24"/>
      <c r="OWA350" s="24"/>
      <c r="OWB350" s="24"/>
      <c r="OWC350" s="24"/>
      <c r="OWD350" s="24"/>
      <c r="OWE350" s="24"/>
      <c r="OWF350" s="24"/>
      <c r="OWG350" s="24"/>
      <c r="OWH350" s="24"/>
      <c r="OWI350" s="24"/>
      <c r="OWJ350" s="24"/>
      <c r="OWK350" s="24"/>
      <c r="OWL350" s="24"/>
      <c r="OWM350" s="24"/>
      <c r="OWN350" s="24"/>
      <c r="OWO350" s="24"/>
      <c r="OWP350" s="24"/>
      <c r="OWQ350" s="24"/>
      <c r="OWR350" s="24"/>
      <c r="OWS350" s="24"/>
      <c r="OWT350" s="24"/>
      <c r="OWU350" s="24"/>
      <c r="OWV350" s="24"/>
      <c r="OWW350" s="24"/>
      <c r="OWX350" s="24"/>
      <c r="OWY350" s="24"/>
      <c r="OWZ350" s="24"/>
      <c r="OXA350" s="24"/>
      <c r="OXB350" s="24"/>
      <c r="OXC350" s="24"/>
      <c r="OXD350" s="24"/>
      <c r="OXE350" s="24"/>
      <c r="OXF350" s="24"/>
      <c r="OXG350" s="24"/>
      <c r="OXH350" s="24"/>
      <c r="OXI350" s="24"/>
      <c r="OXJ350" s="24"/>
      <c r="OXK350" s="24"/>
      <c r="OXL350" s="24"/>
      <c r="OXM350" s="24"/>
      <c r="OXN350" s="24"/>
      <c r="OXO350" s="24"/>
      <c r="OXP350" s="24"/>
      <c r="OXQ350" s="24"/>
      <c r="OXR350" s="24"/>
      <c r="OXS350" s="24"/>
      <c r="OXT350" s="24"/>
      <c r="OXU350" s="24"/>
      <c r="OXV350" s="24"/>
      <c r="OXW350" s="24"/>
      <c r="OXX350" s="24"/>
      <c r="OXY350" s="24"/>
      <c r="OXZ350" s="24"/>
      <c r="OYA350" s="24"/>
      <c r="OYB350" s="24"/>
      <c r="OYC350" s="24"/>
      <c r="OYD350" s="24"/>
      <c r="OYE350" s="24"/>
      <c r="OYF350" s="24"/>
      <c r="OYG350" s="24"/>
      <c r="OYH350" s="24"/>
      <c r="OYI350" s="24"/>
      <c r="OYJ350" s="24"/>
      <c r="OYK350" s="24"/>
      <c r="OYL350" s="24"/>
      <c r="OYM350" s="24"/>
      <c r="OYN350" s="24"/>
      <c r="OYO350" s="24"/>
      <c r="OYP350" s="24"/>
      <c r="OYQ350" s="24"/>
      <c r="OYR350" s="24"/>
      <c r="OYS350" s="24"/>
      <c r="OYT350" s="24"/>
      <c r="OYU350" s="24"/>
      <c r="OYV350" s="24"/>
      <c r="OYW350" s="24"/>
      <c r="OYX350" s="24"/>
      <c r="OYY350" s="24"/>
      <c r="OYZ350" s="24"/>
      <c r="OZA350" s="24"/>
      <c r="OZB350" s="24"/>
      <c r="OZC350" s="24"/>
      <c r="OZD350" s="24"/>
      <c r="OZE350" s="24"/>
      <c r="OZF350" s="24"/>
      <c r="OZG350" s="24"/>
      <c r="OZH350" s="24"/>
      <c r="OZI350" s="24"/>
      <c r="OZJ350" s="24"/>
      <c r="OZK350" s="24"/>
      <c r="OZL350" s="24"/>
      <c r="OZM350" s="24"/>
      <c r="OZN350" s="24"/>
      <c r="OZO350" s="24"/>
      <c r="OZP350" s="24"/>
      <c r="OZQ350" s="24"/>
      <c r="OZR350" s="24"/>
      <c r="OZS350" s="24"/>
      <c r="OZT350" s="24"/>
      <c r="OZU350" s="24"/>
      <c r="OZV350" s="24"/>
      <c r="OZW350" s="24"/>
      <c r="OZX350" s="24"/>
      <c r="OZY350" s="24"/>
      <c r="OZZ350" s="24"/>
      <c r="PAA350" s="24"/>
      <c r="PAB350" s="24"/>
      <c r="PAC350" s="24"/>
      <c r="PAD350" s="24"/>
      <c r="PAE350" s="24"/>
      <c r="PAF350" s="24"/>
      <c r="PAG350" s="24"/>
      <c r="PAH350" s="24"/>
      <c r="PAI350" s="24"/>
      <c r="PAJ350" s="24"/>
      <c r="PAK350" s="24"/>
      <c r="PAL350" s="24"/>
      <c r="PAM350" s="24"/>
      <c r="PAN350" s="24"/>
      <c r="PAO350" s="24"/>
      <c r="PAP350" s="24"/>
      <c r="PAQ350" s="24"/>
      <c r="PAR350" s="24"/>
      <c r="PAS350" s="24"/>
      <c r="PAT350" s="24"/>
      <c r="PAU350" s="24"/>
      <c r="PAV350" s="24"/>
      <c r="PAW350" s="24"/>
      <c r="PAX350" s="24"/>
      <c r="PAY350" s="24"/>
      <c r="PAZ350" s="24"/>
      <c r="PBA350" s="24"/>
      <c r="PBB350" s="24"/>
      <c r="PBC350" s="24"/>
      <c r="PBD350" s="24"/>
      <c r="PBE350" s="24"/>
      <c r="PBF350" s="24"/>
      <c r="PBG350" s="24"/>
      <c r="PBH350" s="24"/>
      <c r="PBI350" s="24"/>
      <c r="PBJ350" s="24"/>
      <c r="PBK350" s="24"/>
      <c r="PBL350" s="24"/>
      <c r="PBM350" s="24"/>
      <c r="PBN350" s="24"/>
      <c r="PBO350" s="24"/>
      <c r="PBP350" s="24"/>
      <c r="PBQ350" s="24"/>
      <c r="PBR350" s="24"/>
      <c r="PBS350" s="24"/>
      <c r="PBT350" s="24"/>
      <c r="PBU350" s="24"/>
      <c r="PBV350" s="24"/>
      <c r="PBW350" s="24"/>
      <c r="PBX350" s="24"/>
      <c r="PBY350" s="24"/>
      <c r="PBZ350" s="24"/>
      <c r="PCA350" s="24"/>
      <c r="PCB350" s="24"/>
      <c r="PCC350" s="24"/>
      <c r="PCD350" s="24"/>
      <c r="PCE350" s="24"/>
      <c r="PCF350" s="24"/>
      <c r="PCG350" s="24"/>
      <c r="PCH350" s="24"/>
      <c r="PCI350" s="24"/>
      <c r="PCJ350" s="24"/>
      <c r="PCK350" s="24"/>
      <c r="PCL350" s="24"/>
      <c r="PCM350" s="24"/>
      <c r="PCN350" s="24"/>
      <c r="PCO350" s="24"/>
      <c r="PCP350" s="24"/>
      <c r="PCQ350" s="24"/>
      <c r="PCR350" s="24"/>
      <c r="PCS350" s="24"/>
      <c r="PCT350" s="24"/>
      <c r="PCU350" s="24"/>
      <c r="PCV350" s="24"/>
      <c r="PCW350" s="24"/>
      <c r="PCX350" s="24"/>
      <c r="PCY350" s="24"/>
      <c r="PCZ350" s="24"/>
      <c r="PDA350" s="24"/>
      <c r="PDB350" s="24"/>
      <c r="PDC350" s="24"/>
      <c r="PDD350" s="24"/>
      <c r="PDE350" s="24"/>
      <c r="PDF350" s="24"/>
      <c r="PDG350" s="24"/>
      <c r="PDH350" s="24"/>
      <c r="PDI350" s="24"/>
      <c r="PDJ350" s="24"/>
      <c r="PDK350" s="24"/>
      <c r="PDL350" s="24"/>
      <c r="PDM350" s="24"/>
      <c r="PDN350" s="24"/>
      <c r="PDO350" s="24"/>
      <c r="PDP350" s="24"/>
      <c r="PDQ350" s="24"/>
      <c r="PDR350" s="24"/>
      <c r="PDS350" s="24"/>
      <c r="PDT350" s="24"/>
      <c r="PDU350" s="24"/>
      <c r="PDV350" s="24"/>
      <c r="PDW350" s="24"/>
      <c r="PDX350" s="24"/>
      <c r="PDY350" s="24"/>
      <c r="PDZ350" s="24"/>
      <c r="PEA350" s="24"/>
      <c r="PEB350" s="24"/>
      <c r="PEC350" s="24"/>
      <c r="PED350" s="24"/>
      <c r="PEE350" s="24"/>
      <c r="PEF350" s="24"/>
      <c r="PEG350" s="24"/>
      <c r="PEH350" s="24"/>
      <c r="PEI350" s="24"/>
      <c r="PEJ350" s="24"/>
      <c r="PEK350" s="24"/>
      <c r="PEL350" s="24"/>
      <c r="PEM350" s="24"/>
      <c r="PEN350" s="24"/>
      <c r="PEO350" s="24"/>
      <c r="PEP350" s="24"/>
      <c r="PEQ350" s="24"/>
      <c r="PER350" s="24"/>
      <c r="PES350" s="24"/>
      <c r="PET350" s="24"/>
      <c r="PEU350" s="24"/>
      <c r="PEV350" s="24"/>
      <c r="PEW350" s="24"/>
      <c r="PEX350" s="24"/>
      <c r="PEY350" s="24"/>
      <c r="PEZ350" s="24"/>
      <c r="PFA350" s="24"/>
      <c r="PFB350" s="24"/>
      <c r="PFC350" s="24"/>
      <c r="PFD350" s="24"/>
      <c r="PFE350" s="24"/>
      <c r="PFF350" s="24"/>
      <c r="PFG350" s="24"/>
      <c r="PFH350" s="24"/>
      <c r="PFI350" s="24"/>
      <c r="PFJ350" s="24"/>
      <c r="PFK350" s="24"/>
      <c r="PFL350" s="24"/>
      <c r="PFM350" s="24"/>
      <c r="PFN350" s="24"/>
      <c r="PFO350" s="24"/>
      <c r="PFP350" s="24"/>
      <c r="PFQ350" s="24"/>
      <c r="PFR350" s="24"/>
      <c r="PFS350" s="24"/>
      <c r="PFT350" s="24"/>
      <c r="PFU350" s="24"/>
      <c r="PFV350" s="24"/>
      <c r="PFW350" s="24"/>
      <c r="PFX350" s="24"/>
      <c r="PFY350" s="24"/>
      <c r="PFZ350" s="24"/>
      <c r="PGA350" s="24"/>
      <c r="PGB350" s="24"/>
      <c r="PGC350" s="24"/>
      <c r="PGD350" s="24"/>
      <c r="PGE350" s="24"/>
      <c r="PGF350" s="24"/>
      <c r="PGG350" s="24"/>
      <c r="PGH350" s="24"/>
      <c r="PGI350" s="24"/>
      <c r="PGJ350" s="24"/>
      <c r="PGK350" s="24"/>
      <c r="PGL350" s="24"/>
      <c r="PGM350" s="24"/>
      <c r="PGN350" s="24"/>
      <c r="PGO350" s="24"/>
      <c r="PGP350" s="24"/>
      <c r="PGQ350" s="24"/>
      <c r="PGR350" s="24"/>
      <c r="PGS350" s="24"/>
      <c r="PGT350" s="24"/>
      <c r="PGU350" s="24"/>
      <c r="PGV350" s="24"/>
      <c r="PGW350" s="24"/>
      <c r="PGX350" s="24"/>
      <c r="PGY350" s="24"/>
      <c r="PGZ350" s="24"/>
      <c r="PHA350" s="24"/>
      <c r="PHB350" s="24"/>
      <c r="PHC350" s="24"/>
      <c r="PHD350" s="24"/>
      <c r="PHE350" s="24"/>
      <c r="PHF350" s="24"/>
      <c r="PHG350" s="24"/>
      <c r="PHH350" s="24"/>
      <c r="PHI350" s="24"/>
      <c r="PHJ350" s="24"/>
      <c r="PHK350" s="24"/>
      <c r="PHL350" s="24"/>
      <c r="PHM350" s="24"/>
      <c r="PHN350" s="24"/>
      <c r="PHO350" s="24"/>
      <c r="PHP350" s="24"/>
      <c r="PHQ350" s="24"/>
      <c r="PHR350" s="24"/>
      <c r="PHS350" s="24"/>
      <c r="PHT350" s="24"/>
      <c r="PHU350" s="24"/>
      <c r="PHV350" s="24"/>
      <c r="PHW350" s="24"/>
      <c r="PHX350" s="24"/>
      <c r="PHY350" s="24"/>
      <c r="PHZ350" s="24"/>
      <c r="PIA350" s="24"/>
      <c r="PIB350" s="24"/>
      <c r="PIC350" s="24"/>
      <c r="PID350" s="24"/>
      <c r="PIE350" s="24"/>
      <c r="PIF350" s="24"/>
      <c r="PIG350" s="24"/>
      <c r="PIH350" s="24"/>
      <c r="PII350" s="24"/>
      <c r="PIJ350" s="24"/>
      <c r="PIK350" s="24"/>
      <c r="PIL350" s="24"/>
      <c r="PIM350" s="24"/>
      <c r="PIN350" s="24"/>
      <c r="PIO350" s="24"/>
      <c r="PIP350" s="24"/>
      <c r="PIQ350" s="24"/>
      <c r="PIR350" s="24"/>
      <c r="PIS350" s="24"/>
      <c r="PIT350" s="24"/>
      <c r="PIU350" s="24"/>
      <c r="PIV350" s="24"/>
      <c r="PIW350" s="24"/>
      <c r="PIX350" s="24"/>
      <c r="PIY350" s="24"/>
      <c r="PIZ350" s="24"/>
      <c r="PJA350" s="24"/>
      <c r="PJB350" s="24"/>
      <c r="PJC350" s="24"/>
      <c r="PJD350" s="24"/>
      <c r="PJE350" s="24"/>
      <c r="PJF350" s="24"/>
      <c r="PJG350" s="24"/>
      <c r="PJH350" s="24"/>
      <c r="PJI350" s="24"/>
      <c r="PJJ350" s="24"/>
      <c r="PJK350" s="24"/>
      <c r="PJL350" s="24"/>
      <c r="PJM350" s="24"/>
      <c r="PJN350" s="24"/>
      <c r="PJO350" s="24"/>
      <c r="PJP350" s="24"/>
      <c r="PJQ350" s="24"/>
      <c r="PJR350" s="24"/>
      <c r="PJS350" s="24"/>
      <c r="PJT350" s="24"/>
      <c r="PJU350" s="24"/>
      <c r="PJV350" s="24"/>
      <c r="PJW350" s="24"/>
      <c r="PJX350" s="24"/>
      <c r="PJY350" s="24"/>
      <c r="PJZ350" s="24"/>
      <c r="PKA350" s="24"/>
      <c r="PKB350" s="24"/>
      <c r="PKC350" s="24"/>
      <c r="PKD350" s="24"/>
      <c r="PKE350" s="24"/>
      <c r="PKF350" s="24"/>
      <c r="PKG350" s="24"/>
      <c r="PKH350" s="24"/>
      <c r="PKI350" s="24"/>
      <c r="PKJ350" s="24"/>
      <c r="PKK350" s="24"/>
      <c r="PKL350" s="24"/>
      <c r="PKM350" s="24"/>
      <c r="PKN350" s="24"/>
      <c r="PKO350" s="24"/>
      <c r="PKP350" s="24"/>
      <c r="PKQ350" s="24"/>
      <c r="PKR350" s="24"/>
      <c r="PKS350" s="24"/>
      <c r="PKT350" s="24"/>
      <c r="PKU350" s="24"/>
      <c r="PKV350" s="24"/>
      <c r="PKW350" s="24"/>
      <c r="PKX350" s="24"/>
      <c r="PKY350" s="24"/>
      <c r="PKZ350" s="24"/>
      <c r="PLA350" s="24"/>
      <c r="PLB350" s="24"/>
      <c r="PLC350" s="24"/>
      <c r="PLD350" s="24"/>
      <c r="PLE350" s="24"/>
      <c r="PLF350" s="24"/>
      <c r="PLG350" s="24"/>
      <c r="PLH350" s="24"/>
      <c r="PLI350" s="24"/>
      <c r="PLJ350" s="24"/>
      <c r="PLK350" s="24"/>
      <c r="PLL350" s="24"/>
      <c r="PLM350" s="24"/>
      <c r="PLN350" s="24"/>
      <c r="PLO350" s="24"/>
      <c r="PLP350" s="24"/>
      <c r="PLQ350" s="24"/>
      <c r="PLR350" s="24"/>
      <c r="PLS350" s="24"/>
      <c r="PLT350" s="24"/>
      <c r="PLU350" s="24"/>
      <c r="PLV350" s="24"/>
      <c r="PLW350" s="24"/>
      <c r="PLX350" s="24"/>
      <c r="PLY350" s="24"/>
      <c r="PLZ350" s="24"/>
      <c r="PMA350" s="24"/>
      <c r="PMB350" s="24"/>
      <c r="PMC350" s="24"/>
      <c r="PMD350" s="24"/>
      <c r="PME350" s="24"/>
      <c r="PMF350" s="24"/>
      <c r="PMG350" s="24"/>
      <c r="PMH350" s="24"/>
      <c r="PMI350" s="24"/>
      <c r="PMJ350" s="24"/>
      <c r="PMK350" s="24"/>
      <c r="PML350" s="24"/>
      <c r="PMM350" s="24"/>
      <c r="PMN350" s="24"/>
      <c r="PMO350" s="24"/>
      <c r="PMP350" s="24"/>
      <c r="PMQ350" s="24"/>
      <c r="PMR350" s="24"/>
      <c r="PMS350" s="24"/>
      <c r="PMT350" s="24"/>
      <c r="PMU350" s="24"/>
      <c r="PMV350" s="24"/>
      <c r="PMW350" s="24"/>
      <c r="PMX350" s="24"/>
      <c r="PMY350" s="24"/>
      <c r="PMZ350" s="24"/>
      <c r="PNA350" s="24"/>
      <c r="PNB350" s="24"/>
      <c r="PNC350" s="24"/>
      <c r="PND350" s="24"/>
      <c r="PNE350" s="24"/>
      <c r="PNF350" s="24"/>
      <c r="PNG350" s="24"/>
      <c r="PNH350" s="24"/>
      <c r="PNI350" s="24"/>
      <c r="PNJ350" s="24"/>
      <c r="PNK350" s="24"/>
      <c r="PNL350" s="24"/>
      <c r="PNM350" s="24"/>
      <c r="PNN350" s="24"/>
      <c r="PNO350" s="24"/>
      <c r="PNP350" s="24"/>
      <c r="PNQ350" s="24"/>
      <c r="PNR350" s="24"/>
      <c r="PNS350" s="24"/>
      <c r="PNT350" s="24"/>
      <c r="PNU350" s="24"/>
      <c r="PNV350" s="24"/>
      <c r="PNW350" s="24"/>
      <c r="PNX350" s="24"/>
      <c r="PNY350" s="24"/>
      <c r="PNZ350" s="24"/>
      <c r="POA350" s="24"/>
      <c r="POB350" s="24"/>
      <c r="POC350" s="24"/>
      <c r="POD350" s="24"/>
      <c r="POE350" s="24"/>
      <c r="POF350" s="24"/>
      <c r="POG350" s="24"/>
      <c r="POH350" s="24"/>
      <c r="POI350" s="24"/>
      <c r="POJ350" s="24"/>
      <c r="POK350" s="24"/>
      <c r="POL350" s="24"/>
      <c r="POM350" s="24"/>
      <c r="PON350" s="24"/>
      <c r="POO350" s="24"/>
      <c r="POP350" s="24"/>
      <c r="POQ350" s="24"/>
      <c r="POR350" s="24"/>
      <c r="POS350" s="24"/>
      <c r="POT350" s="24"/>
      <c r="POU350" s="24"/>
      <c r="POV350" s="24"/>
      <c r="POW350" s="24"/>
      <c r="POX350" s="24"/>
      <c r="POY350" s="24"/>
      <c r="POZ350" s="24"/>
      <c r="PPA350" s="24"/>
      <c r="PPB350" s="24"/>
      <c r="PPC350" s="24"/>
      <c r="PPD350" s="24"/>
      <c r="PPE350" s="24"/>
      <c r="PPF350" s="24"/>
      <c r="PPG350" s="24"/>
      <c r="PPH350" s="24"/>
      <c r="PPI350" s="24"/>
      <c r="PPJ350" s="24"/>
      <c r="PPK350" s="24"/>
      <c r="PPL350" s="24"/>
      <c r="PPM350" s="24"/>
      <c r="PPN350" s="24"/>
      <c r="PPO350" s="24"/>
      <c r="PPP350" s="24"/>
      <c r="PPQ350" s="24"/>
      <c r="PPR350" s="24"/>
      <c r="PPS350" s="24"/>
      <c r="PPT350" s="24"/>
      <c r="PPU350" s="24"/>
      <c r="PPV350" s="24"/>
      <c r="PPW350" s="24"/>
      <c r="PPX350" s="24"/>
      <c r="PPY350" s="24"/>
      <c r="PPZ350" s="24"/>
      <c r="PQA350" s="24"/>
      <c r="PQB350" s="24"/>
      <c r="PQC350" s="24"/>
      <c r="PQD350" s="24"/>
      <c r="PQE350" s="24"/>
      <c r="PQF350" s="24"/>
      <c r="PQG350" s="24"/>
      <c r="PQH350" s="24"/>
      <c r="PQI350" s="24"/>
      <c r="PQJ350" s="24"/>
      <c r="PQK350" s="24"/>
      <c r="PQL350" s="24"/>
      <c r="PQM350" s="24"/>
      <c r="PQN350" s="24"/>
      <c r="PQO350" s="24"/>
      <c r="PQP350" s="24"/>
      <c r="PQQ350" s="24"/>
      <c r="PQR350" s="24"/>
      <c r="PQS350" s="24"/>
      <c r="PQT350" s="24"/>
      <c r="PQU350" s="24"/>
      <c r="PQV350" s="24"/>
      <c r="PQW350" s="24"/>
      <c r="PQX350" s="24"/>
      <c r="PQY350" s="24"/>
      <c r="PQZ350" s="24"/>
      <c r="PRA350" s="24"/>
      <c r="PRB350" s="24"/>
      <c r="PRC350" s="24"/>
      <c r="PRD350" s="24"/>
      <c r="PRE350" s="24"/>
      <c r="PRF350" s="24"/>
      <c r="PRG350" s="24"/>
      <c r="PRH350" s="24"/>
      <c r="PRI350" s="24"/>
      <c r="PRJ350" s="24"/>
      <c r="PRK350" s="24"/>
      <c r="PRL350" s="24"/>
      <c r="PRM350" s="24"/>
      <c r="PRN350" s="24"/>
      <c r="PRO350" s="24"/>
      <c r="PRP350" s="24"/>
      <c r="PRQ350" s="24"/>
      <c r="PRR350" s="24"/>
      <c r="PRS350" s="24"/>
      <c r="PRT350" s="24"/>
      <c r="PRU350" s="24"/>
      <c r="PRV350" s="24"/>
      <c r="PRW350" s="24"/>
      <c r="PRX350" s="24"/>
      <c r="PRY350" s="24"/>
      <c r="PRZ350" s="24"/>
      <c r="PSA350" s="24"/>
      <c r="PSB350" s="24"/>
      <c r="PSC350" s="24"/>
      <c r="PSD350" s="24"/>
      <c r="PSE350" s="24"/>
      <c r="PSF350" s="24"/>
      <c r="PSG350" s="24"/>
      <c r="PSH350" s="24"/>
      <c r="PSI350" s="24"/>
      <c r="PSJ350" s="24"/>
      <c r="PSK350" s="24"/>
      <c r="PSL350" s="24"/>
      <c r="PSM350" s="24"/>
      <c r="PSN350" s="24"/>
      <c r="PSO350" s="24"/>
      <c r="PSP350" s="24"/>
      <c r="PSQ350" s="24"/>
      <c r="PSR350" s="24"/>
      <c r="PSS350" s="24"/>
      <c r="PST350" s="24"/>
      <c r="PSU350" s="24"/>
      <c r="PSV350" s="24"/>
      <c r="PSW350" s="24"/>
      <c r="PSX350" s="24"/>
      <c r="PSY350" s="24"/>
      <c r="PSZ350" s="24"/>
      <c r="PTA350" s="24"/>
      <c r="PTB350" s="24"/>
      <c r="PTC350" s="24"/>
      <c r="PTD350" s="24"/>
      <c r="PTE350" s="24"/>
      <c r="PTF350" s="24"/>
      <c r="PTG350" s="24"/>
      <c r="PTH350" s="24"/>
      <c r="PTI350" s="24"/>
      <c r="PTJ350" s="24"/>
      <c r="PTK350" s="24"/>
      <c r="PTL350" s="24"/>
      <c r="PTM350" s="24"/>
      <c r="PTN350" s="24"/>
      <c r="PTO350" s="24"/>
      <c r="PTP350" s="24"/>
      <c r="PTQ350" s="24"/>
      <c r="PTR350" s="24"/>
      <c r="PTS350" s="24"/>
      <c r="PTT350" s="24"/>
      <c r="PTU350" s="24"/>
      <c r="PTV350" s="24"/>
      <c r="PTW350" s="24"/>
      <c r="PTX350" s="24"/>
      <c r="PTY350" s="24"/>
      <c r="PTZ350" s="24"/>
      <c r="PUA350" s="24"/>
      <c r="PUB350" s="24"/>
      <c r="PUC350" s="24"/>
      <c r="PUD350" s="24"/>
      <c r="PUE350" s="24"/>
      <c r="PUF350" s="24"/>
      <c r="PUG350" s="24"/>
      <c r="PUH350" s="24"/>
      <c r="PUI350" s="24"/>
      <c r="PUJ350" s="24"/>
      <c r="PUK350" s="24"/>
      <c r="PUL350" s="24"/>
      <c r="PUM350" s="24"/>
      <c r="PUN350" s="24"/>
      <c r="PUO350" s="24"/>
      <c r="PUP350" s="24"/>
      <c r="PUQ350" s="24"/>
      <c r="PUR350" s="24"/>
      <c r="PUS350" s="24"/>
      <c r="PUT350" s="24"/>
      <c r="PUU350" s="24"/>
      <c r="PUV350" s="24"/>
      <c r="PUW350" s="24"/>
      <c r="PUX350" s="24"/>
      <c r="PUY350" s="24"/>
      <c r="PUZ350" s="24"/>
      <c r="PVA350" s="24"/>
      <c r="PVB350" s="24"/>
      <c r="PVC350" s="24"/>
      <c r="PVD350" s="24"/>
      <c r="PVE350" s="24"/>
      <c r="PVF350" s="24"/>
      <c r="PVG350" s="24"/>
      <c r="PVH350" s="24"/>
      <c r="PVI350" s="24"/>
      <c r="PVJ350" s="24"/>
      <c r="PVK350" s="24"/>
      <c r="PVL350" s="24"/>
      <c r="PVM350" s="24"/>
      <c r="PVN350" s="24"/>
      <c r="PVO350" s="24"/>
      <c r="PVP350" s="24"/>
      <c r="PVQ350" s="24"/>
      <c r="PVR350" s="24"/>
      <c r="PVS350" s="24"/>
      <c r="PVT350" s="24"/>
      <c r="PVU350" s="24"/>
      <c r="PVV350" s="24"/>
      <c r="PVW350" s="24"/>
      <c r="PVX350" s="24"/>
      <c r="PVY350" s="24"/>
      <c r="PVZ350" s="24"/>
      <c r="PWA350" s="24"/>
      <c r="PWB350" s="24"/>
      <c r="PWC350" s="24"/>
      <c r="PWD350" s="24"/>
      <c r="PWE350" s="24"/>
      <c r="PWF350" s="24"/>
      <c r="PWG350" s="24"/>
      <c r="PWH350" s="24"/>
      <c r="PWI350" s="24"/>
      <c r="PWJ350" s="24"/>
      <c r="PWK350" s="24"/>
      <c r="PWL350" s="24"/>
      <c r="PWM350" s="24"/>
      <c r="PWN350" s="24"/>
      <c r="PWO350" s="24"/>
      <c r="PWP350" s="24"/>
      <c r="PWQ350" s="24"/>
      <c r="PWR350" s="24"/>
      <c r="PWS350" s="24"/>
      <c r="PWT350" s="24"/>
      <c r="PWU350" s="24"/>
      <c r="PWV350" s="24"/>
      <c r="PWW350" s="24"/>
      <c r="PWX350" s="24"/>
      <c r="PWY350" s="24"/>
      <c r="PWZ350" s="24"/>
      <c r="PXA350" s="24"/>
      <c r="PXB350" s="24"/>
      <c r="PXC350" s="24"/>
      <c r="PXD350" s="24"/>
      <c r="PXE350" s="24"/>
      <c r="PXF350" s="24"/>
      <c r="PXG350" s="24"/>
      <c r="PXH350" s="24"/>
      <c r="PXI350" s="24"/>
      <c r="PXJ350" s="24"/>
      <c r="PXK350" s="24"/>
      <c r="PXL350" s="24"/>
      <c r="PXM350" s="24"/>
      <c r="PXN350" s="24"/>
      <c r="PXO350" s="24"/>
      <c r="PXP350" s="24"/>
      <c r="PXQ350" s="24"/>
      <c r="PXR350" s="24"/>
      <c r="PXS350" s="24"/>
      <c r="PXT350" s="24"/>
      <c r="PXU350" s="24"/>
      <c r="PXV350" s="24"/>
      <c r="PXW350" s="24"/>
      <c r="PXX350" s="24"/>
      <c r="PXY350" s="24"/>
      <c r="PXZ350" s="24"/>
      <c r="PYA350" s="24"/>
      <c r="PYB350" s="24"/>
      <c r="PYC350" s="24"/>
      <c r="PYD350" s="24"/>
      <c r="PYE350" s="24"/>
      <c r="PYF350" s="24"/>
      <c r="PYG350" s="24"/>
      <c r="PYH350" s="24"/>
      <c r="PYI350" s="24"/>
      <c r="PYJ350" s="24"/>
      <c r="PYK350" s="24"/>
      <c r="PYL350" s="24"/>
      <c r="PYM350" s="24"/>
      <c r="PYN350" s="24"/>
      <c r="PYO350" s="24"/>
      <c r="PYP350" s="24"/>
      <c r="PYQ350" s="24"/>
      <c r="PYR350" s="24"/>
      <c r="PYS350" s="24"/>
      <c r="PYT350" s="24"/>
      <c r="PYU350" s="24"/>
      <c r="PYV350" s="24"/>
      <c r="PYW350" s="24"/>
      <c r="PYX350" s="24"/>
      <c r="PYY350" s="24"/>
      <c r="PYZ350" s="24"/>
      <c r="PZA350" s="24"/>
      <c r="PZB350" s="24"/>
      <c r="PZC350" s="24"/>
      <c r="PZD350" s="24"/>
      <c r="PZE350" s="24"/>
      <c r="PZF350" s="24"/>
      <c r="PZG350" s="24"/>
      <c r="PZH350" s="24"/>
      <c r="PZI350" s="24"/>
      <c r="PZJ350" s="24"/>
      <c r="PZK350" s="24"/>
      <c r="PZL350" s="24"/>
      <c r="PZM350" s="24"/>
      <c r="PZN350" s="24"/>
      <c r="PZO350" s="24"/>
      <c r="PZP350" s="24"/>
      <c r="PZQ350" s="24"/>
      <c r="PZR350" s="24"/>
      <c r="PZS350" s="24"/>
      <c r="PZT350" s="24"/>
      <c r="PZU350" s="24"/>
      <c r="PZV350" s="24"/>
      <c r="PZW350" s="24"/>
      <c r="PZX350" s="24"/>
      <c r="PZY350" s="24"/>
      <c r="PZZ350" s="24"/>
      <c r="QAA350" s="24"/>
      <c r="QAB350" s="24"/>
      <c r="QAC350" s="24"/>
      <c r="QAD350" s="24"/>
      <c r="QAE350" s="24"/>
      <c r="QAF350" s="24"/>
      <c r="QAG350" s="24"/>
      <c r="QAH350" s="24"/>
      <c r="QAI350" s="24"/>
      <c r="QAJ350" s="24"/>
      <c r="QAK350" s="24"/>
      <c r="QAL350" s="24"/>
      <c r="QAM350" s="24"/>
      <c r="QAN350" s="24"/>
      <c r="QAO350" s="24"/>
      <c r="QAP350" s="24"/>
      <c r="QAQ350" s="24"/>
      <c r="QAR350" s="24"/>
      <c r="QAS350" s="24"/>
      <c r="QAT350" s="24"/>
      <c r="QAU350" s="24"/>
      <c r="QAV350" s="24"/>
      <c r="QAW350" s="24"/>
      <c r="QAX350" s="24"/>
      <c r="QAY350" s="24"/>
      <c r="QAZ350" s="24"/>
      <c r="QBA350" s="24"/>
      <c r="QBB350" s="24"/>
      <c r="QBC350" s="24"/>
      <c r="QBD350" s="24"/>
      <c r="QBE350" s="24"/>
      <c r="QBF350" s="24"/>
      <c r="QBG350" s="24"/>
      <c r="QBH350" s="24"/>
      <c r="QBI350" s="24"/>
      <c r="QBJ350" s="24"/>
      <c r="QBK350" s="24"/>
      <c r="QBL350" s="24"/>
      <c r="QBM350" s="24"/>
      <c r="QBN350" s="24"/>
      <c r="QBO350" s="24"/>
      <c r="QBP350" s="24"/>
      <c r="QBQ350" s="24"/>
      <c r="QBR350" s="24"/>
      <c r="QBS350" s="24"/>
      <c r="QBT350" s="24"/>
      <c r="QBU350" s="24"/>
      <c r="QBV350" s="24"/>
      <c r="QBW350" s="24"/>
      <c r="QBX350" s="24"/>
      <c r="QBY350" s="24"/>
      <c r="QBZ350" s="24"/>
      <c r="QCA350" s="24"/>
      <c r="QCB350" s="24"/>
      <c r="QCC350" s="24"/>
      <c r="QCD350" s="24"/>
      <c r="QCE350" s="24"/>
      <c r="QCF350" s="24"/>
      <c r="QCG350" s="24"/>
      <c r="QCH350" s="24"/>
      <c r="QCI350" s="24"/>
      <c r="QCJ350" s="24"/>
      <c r="QCK350" s="24"/>
      <c r="QCL350" s="24"/>
      <c r="QCM350" s="24"/>
      <c r="QCN350" s="24"/>
      <c r="QCO350" s="24"/>
      <c r="QCP350" s="24"/>
      <c r="QCQ350" s="24"/>
      <c r="QCR350" s="24"/>
      <c r="QCS350" s="24"/>
      <c r="QCT350" s="24"/>
      <c r="QCU350" s="24"/>
      <c r="QCV350" s="24"/>
      <c r="QCW350" s="24"/>
      <c r="QCX350" s="24"/>
      <c r="QCY350" s="24"/>
      <c r="QCZ350" s="24"/>
      <c r="QDA350" s="24"/>
      <c r="QDB350" s="24"/>
      <c r="QDC350" s="24"/>
      <c r="QDD350" s="24"/>
      <c r="QDE350" s="24"/>
      <c r="QDF350" s="24"/>
      <c r="QDG350" s="24"/>
      <c r="QDH350" s="24"/>
      <c r="QDI350" s="24"/>
      <c r="QDJ350" s="24"/>
      <c r="QDK350" s="24"/>
      <c r="QDL350" s="24"/>
      <c r="QDM350" s="24"/>
      <c r="QDN350" s="24"/>
      <c r="QDO350" s="24"/>
      <c r="QDP350" s="24"/>
      <c r="QDQ350" s="24"/>
      <c r="QDR350" s="24"/>
      <c r="QDS350" s="24"/>
      <c r="QDT350" s="24"/>
      <c r="QDU350" s="24"/>
      <c r="QDV350" s="24"/>
      <c r="QDW350" s="24"/>
      <c r="QDX350" s="24"/>
      <c r="QDY350" s="24"/>
      <c r="QDZ350" s="24"/>
      <c r="QEA350" s="24"/>
      <c r="QEB350" s="24"/>
      <c r="QEC350" s="24"/>
      <c r="QED350" s="24"/>
      <c r="QEE350" s="24"/>
      <c r="QEF350" s="24"/>
      <c r="QEG350" s="24"/>
      <c r="QEH350" s="24"/>
      <c r="QEI350" s="24"/>
      <c r="QEJ350" s="24"/>
      <c r="QEK350" s="24"/>
      <c r="QEL350" s="24"/>
      <c r="QEM350" s="24"/>
      <c r="QEN350" s="24"/>
      <c r="QEO350" s="24"/>
      <c r="QEP350" s="24"/>
      <c r="QEQ350" s="24"/>
      <c r="QER350" s="24"/>
      <c r="QES350" s="24"/>
      <c r="QET350" s="24"/>
      <c r="QEU350" s="24"/>
      <c r="QEV350" s="24"/>
      <c r="QEW350" s="24"/>
      <c r="QEX350" s="24"/>
      <c r="QEY350" s="24"/>
      <c r="QEZ350" s="24"/>
      <c r="QFA350" s="24"/>
      <c r="QFB350" s="24"/>
      <c r="QFC350" s="24"/>
      <c r="QFD350" s="24"/>
      <c r="QFE350" s="24"/>
      <c r="QFF350" s="24"/>
      <c r="QFG350" s="24"/>
      <c r="QFH350" s="24"/>
      <c r="QFI350" s="24"/>
      <c r="QFJ350" s="24"/>
      <c r="QFK350" s="24"/>
      <c r="QFL350" s="24"/>
      <c r="QFM350" s="24"/>
      <c r="QFN350" s="24"/>
      <c r="QFO350" s="24"/>
      <c r="QFP350" s="24"/>
      <c r="QFQ350" s="24"/>
      <c r="QFR350" s="24"/>
      <c r="QFS350" s="24"/>
      <c r="QFT350" s="24"/>
      <c r="QFU350" s="24"/>
      <c r="QFV350" s="24"/>
      <c r="QFW350" s="24"/>
      <c r="QFX350" s="24"/>
      <c r="QFY350" s="24"/>
      <c r="QFZ350" s="24"/>
      <c r="QGA350" s="24"/>
      <c r="QGB350" s="24"/>
      <c r="QGC350" s="24"/>
      <c r="QGD350" s="24"/>
      <c r="QGE350" s="24"/>
      <c r="QGF350" s="24"/>
      <c r="QGG350" s="24"/>
      <c r="QGH350" s="24"/>
      <c r="QGI350" s="24"/>
      <c r="QGJ350" s="24"/>
      <c r="QGK350" s="24"/>
      <c r="QGL350" s="24"/>
      <c r="QGM350" s="24"/>
      <c r="QGN350" s="24"/>
      <c r="QGO350" s="24"/>
      <c r="QGP350" s="24"/>
      <c r="QGQ350" s="24"/>
      <c r="QGR350" s="24"/>
      <c r="QGS350" s="24"/>
      <c r="QGT350" s="24"/>
      <c r="QGU350" s="24"/>
      <c r="QGV350" s="24"/>
      <c r="QGW350" s="24"/>
      <c r="QGX350" s="24"/>
      <c r="QGY350" s="24"/>
      <c r="QGZ350" s="24"/>
      <c r="QHA350" s="24"/>
      <c r="QHB350" s="24"/>
      <c r="QHC350" s="24"/>
      <c r="QHD350" s="24"/>
      <c r="QHE350" s="24"/>
      <c r="QHF350" s="24"/>
      <c r="QHG350" s="24"/>
      <c r="QHH350" s="24"/>
      <c r="QHI350" s="24"/>
      <c r="QHJ350" s="24"/>
      <c r="QHK350" s="24"/>
      <c r="QHL350" s="24"/>
      <c r="QHM350" s="24"/>
      <c r="QHN350" s="24"/>
      <c r="QHO350" s="24"/>
      <c r="QHP350" s="24"/>
      <c r="QHQ350" s="24"/>
      <c r="QHR350" s="24"/>
      <c r="QHS350" s="24"/>
      <c r="QHT350" s="24"/>
      <c r="QHU350" s="24"/>
      <c r="QHV350" s="24"/>
      <c r="QHW350" s="24"/>
      <c r="QHX350" s="24"/>
      <c r="QHY350" s="24"/>
      <c r="QHZ350" s="24"/>
      <c r="QIA350" s="24"/>
      <c r="QIB350" s="24"/>
      <c r="QIC350" s="24"/>
      <c r="QID350" s="24"/>
      <c r="QIE350" s="24"/>
      <c r="QIF350" s="24"/>
      <c r="QIG350" s="24"/>
      <c r="QIH350" s="24"/>
      <c r="QII350" s="24"/>
      <c r="QIJ350" s="24"/>
      <c r="QIK350" s="24"/>
      <c r="QIL350" s="24"/>
      <c r="QIM350" s="24"/>
      <c r="QIN350" s="24"/>
      <c r="QIO350" s="24"/>
      <c r="QIP350" s="24"/>
      <c r="QIQ350" s="24"/>
      <c r="QIR350" s="24"/>
      <c r="QIS350" s="24"/>
      <c r="QIT350" s="24"/>
      <c r="QIU350" s="24"/>
      <c r="QIV350" s="24"/>
      <c r="QIW350" s="24"/>
      <c r="QIX350" s="24"/>
      <c r="QIY350" s="24"/>
      <c r="QIZ350" s="24"/>
      <c r="QJA350" s="24"/>
      <c r="QJB350" s="24"/>
      <c r="QJC350" s="24"/>
      <c r="QJD350" s="24"/>
      <c r="QJE350" s="24"/>
      <c r="QJF350" s="24"/>
      <c r="QJG350" s="24"/>
      <c r="QJH350" s="24"/>
      <c r="QJI350" s="24"/>
      <c r="QJJ350" s="24"/>
      <c r="QJK350" s="24"/>
      <c r="QJL350" s="24"/>
      <c r="QJM350" s="24"/>
      <c r="QJN350" s="24"/>
      <c r="QJO350" s="24"/>
      <c r="QJP350" s="24"/>
      <c r="QJQ350" s="24"/>
      <c r="QJR350" s="24"/>
      <c r="QJS350" s="24"/>
      <c r="QJT350" s="24"/>
      <c r="QJU350" s="24"/>
      <c r="QJV350" s="24"/>
      <c r="QJW350" s="24"/>
      <c r="QJX350" s="24"/>
      <c r="QJY350" s="24"/>
      <c r="QJZ350" s="24"/>
      <c r="QKA350" s="24"/>
      <c r="QKB350" s="24"/>
      <c r="QKC350" s="24"/>
      <c r="QKD350" s="24"/>
      <c r="QKE350" s="24"/>
      <c r="QKF350" s="24"/>
      <c r="QKG350" s="24"/>
      <c r="QKH350" s="24"/>
      <c r="QKI350" s="24"/>
      <c r="QKJ350" s="24"/>
      <c r="QKK350" s="24"/>
      <c r="QKL350" s="24"/>
      <c r="QKM350" s="24"/>
      <c r="QKN350" s="24"/>
      <c r="QKO350" s="24"/>
      <c r="QKP350" s="24"/>
      <c r="QKQ350" s="24"/>
      <c r="QKR350" s="24"/>
      <c r="QKS350" s="24"/>
      <c r="QKT350" s="24"/>
      <c r="QKU350" s="24"/>
      <c r="QKV350" s="24"/>
      <c r="QKW350" s="24"/>
      <c r="QKX350" s="24"/>
      <c r="QKY350" s="24"/>
      <c r="QKZ350" s="24"/>
      <c r="QLA350" s="24"/>
      <c r="QLB350" s="24"/>
      <c r="QLC350" s="24"/>
      <c r="QLD350" s="24"/>
      <c r="QLE350" s="24"/>
      <c r="QLF350" s="24"/>
      <c r="QLG350" s="24"/>
      <c r="QLH350" s="24"/>
      <c r="QLI350" s="24"/>
      <c r="QLJ350" s="24"/>
      <c r="QLK350" s="24"/>
      <c r="QLL350" s="24"/>
      <c r="QLM350" s="24"/>
      <c r="QLN350" s="24"/>
      <c r="QLO350" s="24"/>
      <c r="QLP350" s="24"/>
      <c r="QLQ350" s="24"/>
      <c r="QLR350" s="24"/>
      <c r="QLS350" s="24"/>
      <c r="QLT350" s="24"/>
      <c r="QLU350" s="24"/>
      <c r="QLV350" s="24"/>
      <c r="QLW350" s="24"/>
      <c r="QLX350" s="24"/>
      <c r="QLY350" s="24"/>
      <c r="QLZ350" s="24"/>
      <c r="QMA350" s="24"/>
      <c r="QMB350" s="24"/>
      <c r="QMC350" s="24"/>
      <c r="QMD350" s="24"/>
      <c r="QME350" s="24"/>
      <c r="QMF350" s="24"/>
      <c r="QMG350" s="24"/>
      <c r="QMH350" s="24"/>
      <c r="QMI350" s="24"/>
      <c r="QMJ350" s="24"/>
      <c r="QMK350" s="24"/>
      <c r="QML350" s="24"/>
      <c r="QMM350" s="24"/>
      <c r="QMN350" s="24"/>
      <c r="QMO350" s="24"/>
      <c r="QMP350" s="24"/>
      <c r="QMQ350" s="24"/>
      <c r="QMR350" s="24"/>
      <c r="QMS350" s="24"/>
      <c r="QMT350" s="24"/>
      <c r="QMU350" s="24"/>
      <c r="QMV350" s="24"/>
      <c r="QMW350" s="24"/>
      <c r="QMX350" s="24"/>
      <c r="QMY350" s="24"/>
      <c r="QMZ350" s="24"/>
      <c r="QNA350" s="24"/>
      <c r="QNB350" s="24"/>
      <c r="QNC350" s="24"/>
      <c r="QND350" s="24"/>
      <c r="QNE350" s="24"/>
      <c r="QNF350" s="24"/>
      <c r="QNG350" s="24"/>
      <c r="QNH350" s="24"/>
      <c r="QNI350" s="24"/>
      <c r="QNJ350" s="24"/>
      <c r="QNK350" s="24"/>
      <c r="QNL350" s="24"/>
      <c r="QNM350" s="24"/>
      <c r="QNN350" s="24"/>
      <c r="QNO350" s="24"/>
      <c r="QNP350" s="24"/>
      <c r="QNQ350" s="24"/>
      <c r="QNR350" s="24"/>
      <c r="QNS350" s="24"/>
      <c r="QNT350" s="24"/>
      <c r="QNU350" s="24"/>
      <c r="QNV350" s="24"/>
      <c r="QNW350" s="24"/>
      <c r="QNX350" s="24"/>
      <c r="QNY350" s="24"/>
      <c r="QNZ350" s="24"/>
      <c r="QOA350" s="24"/>
      <c r="QOB350" s="24"/>
      <c r="QOC350" s="24"/>
      <c r="QOD350" s="24"/>
      <c r="QOE350" s="24"/>
      <c r="QOF350" s="24"/>
      <c r="QOG350" s="24"/>
      <c r="QOH350" s="24"/>
      <c r="QOI350" s="24"/>
      <c r="QOJ350" s="24"/>
      <c r="QOK350" s="24"/>
      <c r="QOL350" s="24"/>
      <c r="QOM350" s="24"/>
      <c r="QON350" s="24"/>
      <c r="QOO350" s="24"/>
      <c r="QOP350" s="24"/>
      <c r="QOQ350" s="24"/>
      <c r="QOR350" s="24"/>
      <c r="QOS350" s="24"/>
      <c r="QOT350" s="24"/>
      <c r="QOU350" s="24"/>
      <c r="QOV350" s="24"/>
      <c r="QOW350" s="24"/>
      <c r="QOX350" s="24"/>
      <c r="QOY350" s="24"/>
      <c r="QOZ350" s="24"/>
      <c r="QPA350" s="24"/>
      <c r="QPB350" s="24"/>
      <c r="QPC350" s="24"/>
      <c r="QPD350" s="24"/>
      <c r="QPE350" s="24"/>
      <c r="QPF350" s="24"/>
      <c r="QPG350" s="24"/>
      <c r="QPH350" s="24"/>
      <c r="QPI350" s="24"/>
      <c r="QPJ350" s="24"/>
      <c r="QPK350" s="24"/>
      <c r="QPL350" s="24"/>
      <c r="QPM350" s="24"/>
      <c r="QPN350" s="24"/>
      <c r="QPO350" s="24"/>
      <c r="QPP350" s="24"/>
      <c r="QPQ350" s="24"/>
      <c r="QPR350" s="24"/>
      <c r="QPS350" s="24"/>
      <c r="QPT350" s="24"/>
      <c r="QPU350" s="24"/>
      <c r="QPV350" s="24"/>
      <c r="QPW350" s="24"/>
      <c r="QPX350" s="24"/>
      <c r="QPY350" s="24"/>
      <c r="QPZ350" s="24"/>
      <c r="QQA350" s="24"/>
      <c r="QQB350" s="24"/>
      <c r="QQC350" s="24"/>
      <c r="QQD350" s="24"/>
      <c r="QQE350" s="24"/>
      <c r="QQF350" s="24"/>
      <c r="QQG350" s="24"/>
      <c r="QQH350" s="24"/>
      <c r="QQI350" s="24"/>
      <c r="QQJ350" s="24"/>
      <c r="QQK350" s="24"/>
      <c r="QQL350" s="24"/>
      <c r="QQM350" s="24"/>
      <c r="QQN350" s="24"/>
      <c r="QQO350" s="24"/>
      <c r="QQP350" s="24"/>
      <c r="QQQ350" s="24"/>
      <c r="QQR350" s="24"/>
      <c r="QQS350" s="24"/>
      <c r="QQT350" s="24"/>
      <c r="QQU350" s="24"/>
      <c r="QQV350" s="24"/>
      <c r="QQW350" s="24"/>
      <c r="QQX350" s="24"/>
      <c r="QQY350" s="24"/>
      <c r="QQZ350" s="24"/>
      <c r="QRA350" s="24"/>
      <c r="QRB350" s="24"/>
      <c r="QRC350" s="24"/>
      <c r="QRD350" s="24"/>
      <c r="QRE350" s="24"/>
      <c r="QRF350" s="24"/>
      <c r="QRG350" s="24"/>
      <c r="QRH350" s="24"/>
      <c r="QRI350" s="24"/>
      <c r="QRJ350" s="24"/>
      <c r="QRK350" s="24"/>
      <c r="QRL350" s="24"/>
      <c r="QRM350" s="24"/>
      <c r="QRN350" s="24"/>
      <c r="QRO350" s="24"/>
      <c r="QRP350" s="24"/>
      <c r="QRQ350" s="24"/>
      <c r="QRR350" s="24"/>
      <c r="QRS350" s="24"/>
      <c r="QRT350" s="24"/>
      <c r="QRU350" s="24"/>
      <c r="QRV350" s="24"/>
      <c r="QRW350" s="24"/>
      <c r="QRX350" s="24"/>
      <c r="QRY350" s="24"/>
      <c r="QRZ350" s="24"/>
      <c r="QSA350" s="24"/>
      <c r="QSB350" s="24"/>
      <c r="QSC350" s="24"/>
      <c r="QSD350" s="24"/>
      <c r="QSE350" s="24"/>
      <c r="QSF350" s="24"/>
      <c r="QSG350" s="24"/>
      <c r="QSH350" s="24"/>
      <c r="QSI350" s="24"/>
      <c r="QSJ350" s="24"/>
      <c r="QSK350" s="24"/>
      <c r="QSL350" s="24"/>
      <c r="QSM350" s="24"/>
      <c r="QSN350" s="24"/>
      <c r="QSO350" s="24"/>
      <c r="QSP350" s="24"/>
      <c r="QSQ350" s="24"/>
      <c r="QSR350" s="24"/>
      <c r="QSS350" s="24"/>
      <c r="QST350" s="24"/>
      <c r="QSU350" s="24"/>
      <c r="QSV350" s="24"/>
      <c r="QSW350" s="24"/>
      <c r="QSX350" s="24"/>
      <c r="QSY350" s="24"/>
      <c r="QSZ350" s="24"/>
      <c r="QTA350" s="24"/>
      <c r="QTB350" s="24"/>
      <c r="QTC350" s="24"/>
      <c r="QTD350" s="24"/>
      <c r="QTE350" s="24"/>
      <c r="QTF350" s="24"/>
      <c r="QTG350" s="24"/>
      <c r="QTH350" s="24"/>
      <c r="QTI350" s="24"/>
      <c r="QTJ350" s="24"/>
      <c r="QTK350" s="24"/>
      <c r="QTL350" s="24"/>
      <c r="QTM350" s="24"/>
      <c r="QTN350" s="24"/>
      <c r="QTO350" s="24"/>
      <c r="QTP350" s="24"/>
      <c r="QTQ350" s="24"/>
      <c r="QTR350" s="24"/>
      <c r="QTS350" s="24"/>
      <c r="QTT350" s="24"/>
      <c r="QTU350" s="24"/>
      <c r="QTV350" s="24"/>
      <c r="QTW350" s="24"/>
      <c r="QTX350" s="24"/>
      <c r="QTY350" s="24"/>
      <c r="QTZ350" s="24"/>
      <c r="QUA350" s="24"/>
      <c r="QUB350" s="24"/>
      <c r="QUC350" s="24"/>
      <c r="QUD350" s="24"/>
      <c r="QUE350" s="24"/>
      <c r="QUF350" s="24"/>
      <c r="QUG350" s="24"/>
      <c r="QUH350" s="24"/>
      <c r="QUI350" s="24"/>
      <c r="QUJ350" s="24"/>
      <c r="QUK350" s="24"/>
      <c r="QUL350" s="24"/>
      <c r="QUM350" s="24"/>
      <c r="QUN350" s="24"/>
      <c r="QUO350" s="24"/>
      <c r="QUP350" s="24"/>
      <c r="QUQ350" s="24"/>
      <c r="QUR350" s="24"/>
      <c r="QUS350" s="24"/>
      <c r="QUT350" s="24"/>
      <c r="QUU350" s="24"/>
      <c r="QUV350" s="24"/>
      <c r="QUW350" s="24"/>
      <c r="QUX350" s="24"/>
      <c r="QUY350" s="24"/>
      <c r="QUZ350" s="24"/>
      <c r="QVA350" s="24"/>
      <c r="QVB350" s="24"/>
      <c r="QVC350" s="24"/>
      <c r="QVD350" s="24"/>
      <c r="QVE350" s="24"/>
      <c r="QVF350" s="24"/>
      <c r="QVG350" s="24"/>
      <c r="QVH350" s="24"/>
      <c r="QVI350" s="24"/>
      <c r="QVJ350" s="24"/>
      <c r="QVK350" s="24"/>
      <c r="QVL350" s="24"/>
      <c r="QVM350" s="24"/>
      <c r="QVN350" s="24"/>
      <c r="QVO350" s="24"/>
      <c r="QVP350" s="24"/>
      <c r="QVQ350" s="24"/>
      <c r="QVR350" s="24"/>
      <c r="QVS350" s="24"/>
      <c r="QVT350" s="24"/>
      <c r="QVU350" s="24"/>
      <c r="QVV350" s="24"/>
      <c r="QVW350" s="24"/>
      <c r="QVX350" s="24"/>
      <c r="QVY350" s="24"/>
      <c r="QVZ350" s="24"/>
      <c r="QWA350" s="24"/>
      <c r="QWB350" s="24"/>
      <c r="QWC350" s="24"/>
      <c r="QWD350" s="24"/>
      <c r="QWE350" s="24"/>
      <c r="QWF350" s="24"/>
      <c r="QWG350" s="24"/>
      <c r="QWH350" s="24"/>
      <c r="QWI350" s="24"/>
      <c r="QWJ350" s="24"/>
      <c r="QWK350" s="24"/>
      <c r="QWL350" s="24"/>
      <c r="QWM350" s="24"/>
      <c r="QWN350" s="24"/>
      <c r="QWO350" s="24"/>
      <c r="QWP350" s="24"/>
      <c r="QWQ350" s="24"/>
      <c r="QWR350" s="24"/>
      <c r="QWS350" s="24"/>
      <c r="QWT350" s="24"/>
      <c r="QWU350" s="24"/>
      <c r="QWV350" s="24"/>
      <c r="QWW350" s="24"/>
      <c r="QWX350" s="24"/>
      <c r="QWY350" s="24"/>
      <c r="QWZ350" s="24"/>
      <c r="QXA350" s="24"/>
      <c r="QXB350" s="24"/>
      <c r="QXC350" s="24"/>
      <c r="QXD350" s="24"/>
      <c r="QXE350" s="24"/>
      <c r="QXF350" s="24"/>
      <c r="QXG350" s="24"/>
      <c r="QXH350" s="24"/>
      <c r="QXI350" s="24"/>
      <c r="QXJ350" s="24"/>
      <c r="QXK350" s="24"/>
      <c r="QXL350" s="24"/>
      <c r="QXM350" s="24"/>
      <c r="QXN350" s="24"/>
      <c r="QXO350" s="24"/>
      <c r="QXP350" s="24"/>
      <c r="QXQ350" s="24"/>
      <c r="QXR350" s="24"/>
      <c r="QXS350" s="24"/>
      <c r="QXT350" s="24"/>
      <c r="QXU350" s="24"/>
      <c r="QXV350" s="24"/>
      <c r="QXW350" s="24"/>
      <c r="QXX350" s="24"/>
      <c r="QXY350" s="24"/>
      <c r="QXZ350" s="24"/>
      <c r="QYA350" s="24"/>
      <c r="QYB350" s="24"/>
      <c r="QYC350" s="24"/>
      <c r="QYD350" s="24"/>
      <c r="QYE350" s="24"/>
      <c r="QYF350" s="24"/>
      <c r="QYG350" s="24"/>
      <c r="QYH350" s="24"/>
      <c r="QYI350" s="24"/>
      <c r="QYJ350" s="24"/>
      <c r="QYK350" s="24"/>
      <c r="QYL350" s="24"/>
      <c r="QYM350" s="24"/>
      <c r="QYN350" s="24"/>
      <c r="QYO350" s="24"/>
      <c r="QYP350" s="24"/>
      <c r="QYQ350" s="24"/>
      <c r="QYR350" s="24"/>
      <c r="QYS350" s="24"/>
      <c r="QYT350" s="24"/>
      <c r="QYU350" s="24"/>
      <c r="QYV350" s="24"/>
      <c r="QYW350" s="24"/>
      <c r="QYX350" s="24"/>
      <c r="QYY350" s="24"/>
      <c r="QYZ350" s="24"/>
      <c r="QZA350" s="24"/>
      <c r="QZB350" s="24"/>
      <c r="QZC350" s="24"/>
      <c r="QZD350" s="24"/>
      <c r="QZE350" s="24"/>
      <c r="QZF350" s="24"/>
      <c r="QZG350" s="24"/>
      <c r="QZH350" s="24"/>
      <c r="QZI350" s="24"/>
      <c r="QZJ350" s="24"/>
      <c r="QZK350" s="24"/>
      <c r="QZL350" s="24"/>
      <c r="QZM350" s="24"/>
      <c r="QZN350" s="24"/>
      <c r="QZO350" s="24"/>
      <c r="QZP350" s="24"/>
      <c r="QZQ350" s="24"/>
      <c r="QZR350" s="24"/>
      <c r="QZS350" s="24"/>
      <c r="QZT350" s="24"/>
      <c r="QZU350" s="24"/>
      <c r="QZV350" s="24"/>
      <c r="QZW350" s="24"/>
      <c r="QZX350" s="24"/>
      <c r="QZY350" s="24"/>
      <c r="QZZ350" s="24"/>
      <c r="RAA350" s="24"/>
      <c r="RAB350" s="24"/>
      <c r="RAC350" s="24"/>
      <c r="RAD350" s="24"/>
      <c r="RAE350" s="24"/>
      <c r="RAF350" s="24"/>
      <c r="RAG350" s="24"/>
      <c r="RAH350" s="24"/>
      <c r="RAI350" s="24"/>
      <c r="RAJ350" s="24"/>
      <c r="RAK350" s="24"/>
      <c r="RAL350" s="24"/>
      <c r="RAM350" s="24"/>
      <c r="RAN350" s="24"/>
      <c r="RAO350" s="24"/>
      <c r="RAP350" s="24"/>
      <c r="RAQ350" s="24"/>
      <c r="RAR350" s="24"/>
      <c r="RAS350" s="24"/>
      <c r="RAT350" s="24"/>
      <c r="RAU350" s="24"/>
      <c r="RAV350" s="24"/>
      <c r="RAW350" s="24"/>
      <c r="RAX350" s="24"/>
      <c r="RAY350" s="24"/>
      <c r="RAZ350" s="24"/>
      <c r="RBA350" s="24"/>
      <c r="RBB350" s="24"/>
      <c r="RBC350" s="24"/>
      <c r="RBD350" s="24"/>
      <c r="RBE350" s="24"/>
      <c r="RBF350" s="24"/>
      <c r="RBG350" s="24"/>
      <c r="RBH350" s="24"/>
      <c r="RBI350" s="24"/>
      <c r="RBJ350" s="24"/>
      <c r="RBK350" s="24"/>
      <c r="RBL350" s="24"/>
      <c r="RBM350" s="24"/>
      <c r="RBN350" s="24"/>
      <c r="RBO350" s="24"/>
      <c r="RBP350" s="24"/>
      <c r="RBQ350" s="24"/>
      <c r="RBR350" s="24"/>
      <c r="RBS350" s="24"/>
      <c r="RBT350" s="24"/>
      <c r="RBU350" s="24"/>
      <c r="RBV350" s="24"/>
      <c r="RBW350" s="24"/>
      <c r="RBX350" s="24"/>
      <c r="RBY350" s="24"/>
      <c r="RBZ350" s="24"/>
      <c r="RCA350" s="24"/>
      <c r="RCB350" s="24"/>
      <c r="RCC350" s="24"/>
      <c r="RCD350" s="24"/>
      <c r="RCE350" s="24"/>
      <c r="RCF350" s="24"/>
      <c r="RCG350" s="24"/>
      <c r="RCH350" s="24"/>
      <c r="RCI350" s="24"/>
      <c r="RCJ350" s="24"/>
      <c r="RCK350" s="24"/>
      <c r="RCL350" s="24"/>
      <c r="RCM350" s="24"/>
      <c r="RCN350" s="24"/>
      <c r="RCO350" s="24"/>
      <c r="RCP350" s="24"/>
      <c r="RCQ350" s="24"/>
      <c r="RCR350" s="24"/>
      <c r="RCS350" s="24"/>
      <c r="RCT350" s="24"/>
      <c r="RCU350" s="24"/>
      <c r="RCV350" s="24"/>
      <c r="RCW350" s="24"/>
      <c r="RCX350" s="24"/>
      <c r="RCY350" s="24"/>
      <c r="RCZ350" s="24"/>
      <c r="RDA350" s="24"/>
      <c r="RDB350" s="24"/>
      <c r="RDC350" s="24"/>
      <c r="RDD350" s="24"/>
      <c r="RDE350" s="24"/>
      <c r="RDF350" s="24"/>
      <c r="RDG350" s="24"/>
      <c r="RDH350" s="24"/>
      <c r="RDI350" s="24"/>
      <c r="RDJ350" s="24"/>
      <c r="RDK350" s="24"/>
      <c r="RDL350" s="24"/>
      <c r="RDM350" s="24"/>
      <c r="RDN350" s="24"/>
      <c r="RDO350" s="24"/>
      <c r="RDP350" s="24"/>
      <c r="RDQ350" s="24"/>
      <c r="RDR350" s="24"/>
      <c r="RDS350" s="24"/>
      <c r="RDT350" s="24"/>
      <c r="RDU350" s="24"/>
      <c r="RDV350" s="24"/>
      <c r="RDW350" s="24"/>
      <c r="RDX350" s="24"/>
      <c r="RDY350" s="24"/>
      <c r="RDZ350" s="24"/>
      <c r="REA350" s="24"/>
      <c r="REB350" s="24"/>
      <c r="REC350" s="24"/>
      <c r="RED350" s="24"/>
      <c r="REE350" s="24"/>
      <c r="REF350" s="24"/>
      <c r="REG350" s="24"/>
      <c r="REH350" s="24"/>
      <c r="REI350" s="24"/>
      <c r="REJ350" s="24"/>
      <c r="REK350" s="24"/>
      <c r="REL350" s="24"/>
      <c r="REM350" s="24"/>
      <c r="REN350" s="24"/>
      <c r="REO350" s="24"/>
      <c r="REP350" s="24"/>
      <c r="REQ350" s="24"/>
      <c r="RER350" s="24"/>
      <c r="RES350" s="24"/>
      <c r="RET350" s="24"/>
      <c r="REU350" s="24"/>
      <c r="REV350" s="24"/>
      <c r="REW350" s="24"/>
      <c r="REX350" s="24"/>
      <c r="REY350" s="24"/>
      <c r="REZ350" s="24"/>
      <c r="RFA350" s="24"/>
      <c r="RFB350" s="24"/>
      <c r="RFC350" s="24"/>
      <c r="RFD350" s="24"/>
      <c r="RFE350" s="24"/>
      <c r="RFF350" s="24"/>
      <c r="RFG350" s="24"/>
      <c r="RFH350" s="24"/>
      <c r="RFI350" s="24"/>
      <c r="RFJ350" s="24"/>
      <c r="RFK350" s="24"/>
      <c r="RFL350" s="24"/>
      <c r="RFM350" s="24"/>
      <c r="RFN350" s="24"/>
      <c r="RFO350" s="24"/>
      <c r="RFP350" s="24"/>
      <c r="RFQ350" s="24"/>
      <c r="RFR350" s="24"/>
      <c r="RFS350" s="24"/>
      <c r="RFT350" s="24"/>
      <c r="RFU350" s="24"/>
      <c r="RFV350" s="24"/>
      <c r="RFW350" s="24"/>
      <c r="RFX350" s="24"/>
      <c r="RFY350" s="24"/>
      <c r="RFZ350" s="24"/>
      <c r="RGA350" s="24"/>
      <c r="RGB350" s="24"/>
      <c r="RGC350" s="24"/>
      <c r="RGD350" s="24"/>
      <c r="RGE350" s="24"/>
      <c r="RGF350" s="24"/>
      <c r="RGG350" s="24"/>
      <c r="RGH350" s="24"/>
      <c r="RGI350" s="24"/>
      <c r="RGJ350" s="24"/>
      <c r="RGK350" s="24"/>
      <c r="RGL350" s="24"/>
      <c r="RGM350" s="24"/>
      <c r="RGN350" s="24"/>
      <c r="RGO350" s="24"/>
      <c r="RGP350" s="24"/>
      <c r="RGQ350" s="24"/>
      <c r="RGR350" s="24"/>
      <c r="RGS350" s="24"/>
      <c r="RGT350" s="24"/>
      <c r="RGU350" s="24"/>
      <c r="RGV350" s="24"/>
      <c r="RGW350" s="24"/>
      <c r="RGX350" s="24"/>
      <c r="RGY350" s="24"/>
      <c r="RGZ350" s="24"/>
      <c r="RHA350" s="24"/>
      <c r="RHB350" s="24"/>
      <c r="RHC350" s="24"/>
      <c r="RHD350" s="24"/>
      <c r="RHE350" s="24"/>
      <c r="RHF350" s="24"/>
      <c r="RHG350" s="24"/>
      <c r="RHH350" s="24"/>
      <c r="RHI350" s="24"/>
      <c r="RHJ350" s="24"/>
      <c r="RHK350" s="24"/>
      <c r="RHL350" s="24"/>
      <c r="RHM350" s="24"/>
      <c r="RHN350" s="24"/>
      <c r="RHO350" s="24"/>
      <c r="RHP350" s="24"/>
      <c r="RHQ350" s="24"/>
      <c r="RHR350" s="24"/>
      <c r="RHS350" s="24"/>
      <c r="RHT350" s="24"/>
      <c r="RHU350" s="24"/>
      <c r="RHV350" s="24"/>
      <c r="RHW350" s="24"/>
      <c r="RHX350" s="24"/>
      <c r="RHY350" s="24"/>
      <c r="RHZ350" s="24"/>
      <c r="RIA350" s="24"/>
      <c r="RIB350" s="24"/>
      <c r="RIC350" s="24"/>
      <c r="RID350" s="24"/>
      <c r="RIE350" s="24"/>
      <c r="RIF350" s="24"/>
      <c r="RIG350" s="24"/>
      <c r="RIH350" s="24"/>
      <c r="RII350" s="24"/>
      <c r="RIJ350" s="24"/>
      <c r="RIK350" s="24"/>
      <c r="RIL350" s="24"/>
      <c r="RIM350" s="24"/>
      <c r="RIN350" s="24"/>
      <c r="RIO350" s="24"/>
      <c r="RIP350" s="24"/>
      <c r="RIQ350" s="24"/>
      <c r="RIR350" s="24"/>
      <c r="RIS350" s="24"/>
      <c r="RIT350" s="24"/>
      <c r="RIU350" s="24"/>
      <c r="RIV350" s="24"/>
      <c r="RIW350" s="24"/>
      <c r="RIX350" s="24"/>
      <c r="RIY350" s="24"/>
      <c r="RIZ350" s="24"/>
      <c r="RJA350" s="24"/>
      <c r="RJB350" s="24"/>
      <c r="RJC350" s="24"/>
      <c r="RJD350" s="24"/>
      <c r="RJE350" s="24"/>
      <c r="RJF350" s="24"/>
      <c r="RJG350" s="24"/>
      <c r="RJH350" s="24"/>
      <c r="RJI350" s="24"/>
      <c r="RJJ350" s="24"/>
      <c r="RJK350" s="24"/>
      <c r="RJL350" s="24"/>
      <c r="RJM350" s="24"/>
      <c r="RJN350" s="24"/>
      <c r="RJO350" s="24"/>
      <c r="RJP350" s="24"/>
      <c r="RJQ350" s="24"/>
      <c r="RJR350" s="24"/>
      <c r="RJS350" s="24"/>
      <c r="RJT350" s="24"/>
      <c r="RJU350" s="24"/>
      <c r="RJV350" s="24"/>
      <c r="RJW350" s="24"/>
      <c r="RJX350" s="24"/>
      <c r="RJY350" s="24"/>
      <c r="RJZ350" s="24"/>
      <c r="RKA350" s="24"/>
      <c r="RKB350" s="24"/>
      <c r="RKC350" s="24"/>
      <c r="RKD350" s="24"/>
      <c r="RKE350" s="24"/>
      <c r="RKF350" s="24"/>
      <c r="RKG350" s="24"/>
      <c r="RKH350" s="24"/>
      <c r="RKI350" s="24"/>
      <c r="RKJ350" s="24"/>
      <c r="RKK350" s="24"/>
      <c r="RKL350" s="24"/>
      <c r="RKM350" s="24"/>
      <c r="RKN350" s="24"/>
      <c r="RKO350" s="24"/>
      <c r="RKP350" s="24"/>
      <c r="RKQ350" s="24"/>
      <c r="RKR350" s="24"/>
      <c r="RKS350" s="24"/>
      <c r="RKT350" s="24"/>
      <c r="RKU350" s="24"/>
      <c r="RKV350" s="24"/>
      <c r="RKW350" s="24"/>
      <c r="RKX350" s="24"/>
      <c r="RKY350" s="24"/>
      <c r="RKZ350" s="24"/>
      <c r="RLA350" s="24"/>
      <c r="RLB350" s="24"/>
      <c r="RLC350" s="24"/>
      <c r="RLD350" s="24"/>
      <c r="RLE350" s="24"/>
      <c r="RLF350" s="24"/>
      <c r="RLG350" s="24"/>
      <c r="RLH350" s="24"/>
      <c r="RLI350" s="24"/>
      <c r="RLJ350" s="24"/>
      <c r="RLK350" s="24"/>
      <c r="RLL350" s="24"/>
      <c r="RLM350" s="24"/>
      <c r="RLN350" s="24"/>
      <c r="RLO350" s="24"/>
      <c r="RLP350" s="24"/>
      <c r="RLQ350" s="24"/>
      <c r="RLR350" s="24"/>
      <c r="RLS350" s="24"/>
      <c r="RLT350" s="24"/>
      <c r="RLU350" s="24"/>
      <c r="RLV350" s="24"/>
      <c r="RLW350" s="24"/>
      <c r="RLX350" s="24"/>
      <c r="RLY350" s="24"/>
      <c r="RLZ350" s="24"/>
      <c r="RMA350" s="24"/>
      <c r="RMB350" s="24"/>
      <c r="RMC350" s="24"/>
      <c r="RMD350" s="24"/>
      <c r="RME350" s="24"/>
      <c r="RMF350" s="24"/>
      <c r="RMG350" s="24"/>
      <c r="RMH350" s="24"/>
      <c r="RMI350" s="24"/>
      <c r="RMJ350" s="24"/>
      <c r="RMK350" s="24"/>
      <c r="RML350" s="24"/>
      <c r="RMM350" s="24"/>
      <c r="RMN350" s="24"/>
      <c r="RMO350" s="24"/>
      <c r="RMP350" s="24"/>
      <c r="RMQ350" s="24"/>
      <c r="RMR350" s="24"/>
      <c r="RMS350" s="24"/>
      <c r="RMT350" s="24"/>
      <c r="RMU350" s="24"/>
      <c r="RMV350" s="24"/>
      <c r="RMW350" s="24"/>
      <c r="RMX350" s="24"/>
      <c r="RMY350" s="24"/>
      <c r="RMZ350" s="24"/>
      <c r="RNA350" s="24"/>
      <c r="RNB350" s="24"/>
      <c r="RNC350" s="24"/>
      <c r="RND350" s="24"/>
      <c r="RNE350" s="24"/>
      <c r="RNF350" s="24"/>
      <c r="RNG350" s="24"/>
      <c r="RNH350" s="24"/>
      <c r="RNI350" s="24"/>
      <c r="RNJ350" s="24"/>
      <c r="RNK350" s="24"/>
      <c r="RNL350" s="24"/>
      <c r="RNM350" s="24"/>
      <c r="RNN350" s="24"/>
      <c r="RNO350" s="24"/>
      <c r="RNP350" s="24"/>
      <c r="RNQ350" s="24"/>
      <c r="RNR350" s="24"/>
      <c r="RNS350" s="24"/>
      <c r="RNT350" s="24"/>
      <c r="RNU350" s="24"/>
      <c r="RNV350" s="24"/>
      <c r="RNW350" s="24"/>
      <c r="RNX350" s="24"/>
      <c r="RNY350" s="24"/>
      <c r="RNZ350" s="24"/>
      <c r="ROA350" s="24"/>
      <c r="ROB350" s="24"/>
      <c r="ROC350" s="24"/>
      <c r="ROD350" s="24"/>
      <c r="ROE350" s="24"/>
      <c r="ROF350" s="24"/>
      <c r="ROG350" s="24"/>
      <c r="ROH350" s="24"/>
      <c r="ROI350" s="24"/>
      <c r="ROJ350" s="24"/>
      <c r="ROK350" s="24"/>
      <c r="ROL350" s="24"/>
      <c r="ROM350" s="24"/>
      <c r="RON350" s="24"/>
      <c r="ROO350" s="24"/>
      <c r="ROP350" s="24"/>
      <c r="ROQ350" s="24"/>
      <c r="ROR350" s="24"/>
      <c r="ROS350" s="24"/>
      <c r="ROT350" s="24"/>
      <c r="ROU350" s="24"/>
      <c r="ROV350" s="24"/>
      <c r="ROW350" s="24"/>
      <c r="ROX350" s="24"/>
      <c r="ROY350" s="24"/>
      <c r="ROZ350" s="24"/>
      <c r="RPA350" s="24"/>
      <c r="RPB350" s="24"/>
      <c r="RPC350" s="24"/>
      <c r="RPD350" s="24"/>
      <c r="RPE350" s="24"/>
      <c r="RPF350" s="24"/>
      <c r="RPG350" s="24"/>
      <c r="RPH350" s="24"/>
      <c r="RPI350" s="24"/>
      <c r="RPJ350" s="24"/>
      <c r="RPK350" s="24"/>
      <c r="RPL350" s="24"/>
      <c r="RPM350" s="24"/>
      <c r="RPN350" s="24"/>
      <c r="RPO350" s="24"/>
      <c r="RPP350" s="24"/>
      <c r="RPQ350" s="24"/>
      <c r="RPR350" s="24"/>
      <c r="RPS350" s="24"/>
      <c r="RPT350" s="24"/>
      <c r="RPU350" s="24"/>
      <c r="RPV350" s="24"/>
      <c r="RPW350" s="24"/>
      <c r="RPX350" s="24"/>
      <c r="RPY350" s="24"/>
      <c r="RPZ350" s="24"/>
      <c r="RQA350" s="24"/>
      <c r="RQB350" s="24"/>
      <c r="RQC350" s="24"/>
      <c r="RQD350" s="24"/>
      <c r="RQE350" s="24"/>
      <c r="RQF350" s="24"/>
      <c r="RQG350" s="24"/>
      <c r="RQH350" s="24"/>
      <c r="RQI350" s="24"/>
      <c r="RQJ350" s="24"/>
      <c r="RQK350" s="24"/>
      <c r="RQL350" s="24"/>
      <c r="RQM350" s="24"/>
      <c r="RQN350" s="24"/>
      <c r="RQO350" s="24"/>
      <c r="RQP350" s="24"/>
      <c r="RQQ350" s="24"/>
      <c r="RQR350" s="24"/>
      <c r="RQS350" s="24"/>
      <c r="RQT350" s="24"/>
      <c r="RQU350" s="24"/>
      <c r="RQV350" s="24"/>
      <c r="RQW350" s="24"/>
      <c r="RQX350" s="24"/>
      <c r="RQY350" s="24"/>
      <c r="RQZ350" s="24"/>
      <c r="RRA350" s="24"/>
      <c r="RRB350" s="24"/>
      <c r="RRC350" s="24"/>
      <c r="RRD350" s="24"/>
      <c r="RRE350" s="24"/>
      <c r="RRF350" s="24"/>
      <c r="RRG350" s="24"/>
      <c r="RRH350" s="24"/>
      <c r="RRI350" s="24"/>
      <c r="RRJ350" s="24"/>
      <c r="RRK350" s="24"/>
      <c r="RRL350" s="24"/>
      <c r="RRM350" s="24"/>
      <c r="RRN350" s="24"/>
      <c r="RRO350" s="24"/>
      <c r="RRP350" s="24"/>
      <c r="RRQ350" s="24"/>
      <c r="RRR350" s="24"/>
      <c r="RRS350" s="24"/>
      <c r="RRT350" s="24"/>
      <c r="RRU350" s="24"/>
      <c r="RRV350" s="24"/>
      <c r="RRW350" s="24"/>
      <c r="RRX350" s="24"/>
      <c r="RRY350" s="24"/>
      <c r="RRZ350" s="24"/>
      <c r="RSA350" s="24"/>
      <c r="RSB350" s="24"/>
      <c r="RSC350" s="24"/>
      <c r="RSD350" s="24"/>
      <c r="RSE350" s="24"/>
      <c r="RSF350" s="24"/>
      <c r="RSG350" s="24"/>
      <c r="RSH350" s="24"/>
      <c r="RSI350" s="24"/>
      <c r="RSJ350" s="24"/>
      <c r="RSK350" s="24"/>
      <c r="RSL350" s="24"/>
      <c r="RSM350" s="24"/>
      <c r="RSN350" s="24"/>
      <c r="RSO350" s="24"/>
      <c r="RSP350" s="24"/>
      <c r="RSQ350" s="24"/>
      <c r="RSR350" s="24"/>
      <c r="RSS350" s="24"/>
      <c r="RST350" s="24"/>
      <c r="RSU350" s="24"/>
      <c r="RSV350" s="24"/>
      <c r="RSW350" s="24"/>
      <c r="RSX350" s="24"/>
      <c r="RSY350" s="24"/>
      <c r="RSZ350" s="24"/>
      <c r="RTA350" s="24"/>
      <c r="RTB350" s="24"/>
      <c r="RTC350" s="24"/>
      <c r="RTD350" s="24"/>
      <c r="RTE350" s="24"/>
      <c r="RTF350" s="24"/>
      <c r="RTG350" s="24"/>
      <c r="RTH350" s="24"/>
      <c r="RTI350" s="24"/>
      <c r="RTJ350" s="24"/>
      <c r="RTK350" s="24"/>
      <c r="RTL350" s="24"/>
      <c r="RTM350" s="24"/>
      <c r="RTN350" s="24"/>
      <c r="RTO350" s="24"/>
      <c r="RTP350" s="24"/>
      <c r="RTQ350" s="24"/>
      <c r="RTR350" s="24"/>
      <c r="RTS350" s="24"/>
      <c r="RTT350" s="24"/>
      <c r="RTU350" s="24"/>
      <c r="RTV350" s="24"/>
      <c r="RTW350" s="24"/>
      <c r="RTX350" s="24"/>
      <c r="RTY350" s="24"/>
      <c r="RTZ350" s="24"/>
      <c r="RUA350" s="24"/>
      <c r="RUB350" s="24"/>
      <c r="RUC350" s="24"/>
      <c r="RUD350" s="24"/>
      <c r="RUE350" s="24"/>
      <c r="RUF350" s="24"/>
      <c r="RUG350" s="24"/>
      <c r="RUH350" s="24"/>
      <c r="RUI350" s="24"/>
      <c r="RUJ350" s="24"/>
      <c r="RUK350" s="24"/>
      <c r="RUL350" s="24"/>
      <c r="RUM350" s="24"/>
      <c r="RUN350" s="24"/>
      <c r="RUO350" s="24"/>
      <c r="RUP350" s="24"/>
      <c r="RUQ350" s="24"/>
      <c r="RUR350" s="24"/>
      <c r="RUS350" s="24"/>
      <c r="RUT350" s="24"/>
      <c r="RUU350" s="24"/>
      <c r="RUV350" s="24"/>
      <c r="RUW350" s="24"/>
      <c r="RUX350" s="24"/>
      <c r="RUY350" s="24"/>
      <c r="RUZ350" s="24"/>
      <c r="RVA350" s="24"/>
      <c r="RVB350" s="24"/>
      <c r="RVC350" s="24"/>
      <c r="RVD350" s="24"/>
      <c r="RVE350" s="24"/>
      <c r="RVF350" s="24"/>
      <c r="RVG350" s="24"/>
      <c r="RVH350" s="24"/>
      <c r="RVI350" s="24"/>
      <c r="RVJ350" s="24"/>
      <c r="RVK350" s="24"/>
      <c r="RVL350" s="24"/>
      <c r="RVM350" s="24"/>
      <c r="RVN350" s="24"/>
      <c r="RVO350" s="24"/>
      <c r="RVP350" s="24"/>
      <c r="RVQ350" s="24"/>
      <c r="RVR350" s="24"/>
      <c r="RVS350" s="24"/>
      <c r="RVT350" s="24"/>
      <c r="RVU350" s="24"/>
      <c r="RVV350" s="24"/>
      <c r="RVW350" s="24"/>
      <c r="RVX350" s="24"/>
      <c r="RVY350" s="24"/>
      <c r="RVZ350" s="24"/>
      <c r="RWA350" s="24"/>
      <c r="RWB350" s="24"/>
      <c r="RWC350" s="24"/>
      <c r="RWD350" s="24"/>
      <c r="RWE350" s="24"/>
      <c r="RWF350" s="24"/>
      <c r="RWG350" s="24"/>
      <c r="RWH350" s="24"/>
      <c r="RWI350" s="24"/>
      <c r="RWJ350" s="24"/>
      <c r="RWK350" s="24"/>
      <c r="RWL350" s="24"/>
      <c r="RWM350" s="24"/>
      <c r="RWN350" s="24"/>
      <c r="RWO350" s="24"/>
      <c r="RWP350" s="24"/>
      <c r="RWQ350" s="24"/>
      <c r="RWR350" s="24"/>
      <c r="RWS350" s="24"/>
      <c r="RWT350" s="24"/>
      <c r="RWU350" s="24"/>
      <c r="RWV350" s="24"/>
      <c r="RWW350" s="24"/>
      <c r="RWX350" s="24"/>
      <c r="RWY350" s="24"/>
      <c r="RWZ350" s="24"/>
      <c r="RXA350" s="24"/>
      <c r="RXB350" s="24"/>
      <c r="RXC350" s="24"/>
      <c r="RXD350" s="24"/>
      <c r="RXE350" s="24"/>
      <c r="RXF350" s="24"/>
      <c r="RXG350" s="24"/>
      <c r="RXH350" s="24"/>
      <c r="RXI350" s="24"/>
      <c r="RXJ350" s="24"/>
      <c r="RXK350" s="24"/>
      <c r="RXL350" s="24"/>
      <c r="RXM350" s="24"/>
      <c r="RXN350" s="24"/>
      <c r="RXO350" s="24"/>
      <c r="RXP350" s="24"/>
      <c r="RXQ350" s="24"/>
      <c r="RXR350" s="24"/>
      <c r="RXS350" s="24"/>
      <c r="RXT350" s="24"/>
      <c r="RXU350" s="24"/>
      <c r="RXV350" s="24"/>
      <c r="RXW350" s="24"/>
      <c r="RXX350" s="24"/>
      <c r="RXY350" s="24"/>
      <c r="RXZ350" s="24"/>
      <c r="RYA350" s="24"/>
      <c r="RYB350" s="24"/>
      <c r="RYC350" s="24"/>
      <c r="RYD350" s="24"/>
      <c r="RYE350" s="24"/>
      <c r="RYF350" s="24"/>
      <c r="RYG350" s="24"/>
      <c r="RYH350" s="24"/>
      <c r="RYI350" s="24"/>
      <c r="RYJ350" s="24"/>
      <c r="RYK350" s="24"/>
      <c r="RYL350" s="24"/>
      <c r="RYM350" s="24"/>
      <c r="RYN350" s="24"/>
      <c r="RYO350" s="24"/>
      <c r="RYP350" s="24"/>
      <c r="RYQ350" s="24"/>
      <c r="RYR350" s="24"/>
      <c r="RYS350" s="24"/>
      <c r="RYT350" s="24"/>
      <c r="RYU350" s="24"/>
      <c r="RYV350" s="24"/>
      <c r="RYW350" s="24"/>
      <c r="RYX350" s="24"/>
      <c r="RYY350" s="24"/>
      <c r="RYZ350" s="24"/>
      <c r="RZA350" s="24"/>
      <c r="RZB350" s="24"/>
      <c r="RZC350" s="24"/>
      <c r="RZD350" s="24"/>
      <c r="RZE350" s="24"/>
      <c r="RZF350" s="24"/>
      <c r="RZG350" s="24"/>
      <c r="RZH350" s="24"/>
      <c r="RZI350" s="24"/>
      <c r="RZJ350" s="24"/>
      <c r="RZK350" s="24"/>
      <c r="RZL350" s="24"/>
      <c r="RZM350" s="24"/>
      <c r="RZN350" s="24"/>
      <c r="RZO350" s="24"/>
      <c r="RZP350" s="24"/>
      <c r="RZQ350" s="24"/>
      <c r="RZR350" s="24"/>
      <c r="RZS350" s="24"/>
      <c r="RZT350" s="24"/>
      <c r="RZU350" s="24"/>
      <c r="RZV350" s="24"/>
      <c r="RZW350" s="24"/>
      <c r="RZX350" s="24"/>
      <c r="RZY350" s="24"/>
      <c r="RZZ350" s="24"/>
      <c r="SAA350" s="24"/>
      <c r="SAB350" s="24"/>
      <c r="SAC350" s="24"/>
      <c r="SAD350" s="24"/>
      <c r="SAE350" s="24"/>
      <c r="SAF350" s="24"/>
      <c r="SAG350" s="24"/>
      <c r="SAH350" s="24"/>
      <c r="SAI350" s="24"/>
      <c r="SAJ350" s="24"/>
      <c r="SAK350" s="24"/>
      <c r="SAL350" s="24"/>
      <c r="SAM350" s="24"/>
      <c r="SAN350" s="24"/>
      <c r="SAO350" s="24"/>
      <c r="SAP350" s="24"/>
      <c r="SAQ350" s="24"/>
      <c r="SAR350" s="24"/>
      <c r="SAS350" s="24"/>
      <c r="SAT350" s="24"/>
      <c r="SAU350" s="24"/>
      <c r="SAV350" s="24"/>
      <c r="SAW350" s="24"/>
      <c r="SAX350" s="24"/>
      <c r="SAY350" s="24"/>
      <c r="SAZ350" s="24"/>
      <c r="SBA350" s="24"/>
      <c r="SBB350" s="24"/>
      <c r="SBC350" s="24"/>
      <c r="SBD350" s="24"/>
      <c r="SBE350" s="24"/>
      <c r="SBF350" s="24"/>
      <c r="SBG350" s="24"/>
      <c r="SBH350" s="24"/>
      <c r="SBI350" s="24"/>
      <c r="SBJ350" s="24"/>
      <c r="SBK350" s="24"/>
      <c r="SBL350" s="24"/>
      <c r="SBM350" s="24"/>
      <c r="SBN350" s="24"/>
      <c r="SBO350" s="24"/>
      <c r="SBP350" s="24"/>
      <c r="SBQ350" s="24"/>
      <c r="SBR350" s="24"/>
      <c r="SBS350" s="24"/>
      <c r="SBT350" s="24"/>
      <c r="SBU350" s="24"/>
      <c r="SBV350" s="24"/>
      <c r="SBW350" s="24"/>
      <c r="SBX350" s="24"/>
      <c r="SBY350" s="24"/>
      <c r="SBZ350" s="24"/>
      <c r="SCA350" s="24"/>
      <c r="SCB350" s="24"/>
      <c r="SCC350" s="24"/>
      <c r="SCD350" s="24"/>
      <c r="SCE350" s="24"/>
      <c r="SCF350" s="24"/>
      <c r="SCG350" s="24"/>
      <c r="SCH350" s="24"/>
      <c r="SCI350" s="24"/>
      <c r="SCJ350" s="24"/>
      <c r="SCK350" s="24"/>
      <c r="SCL350" s="24"/>
      <c r="SCM350" s="24"/>
      <c r="SCN350" s="24"/>
      <c r="SCO350" s="24"/>
      <c r="SCP350" s="24"/>
      <c r="SCQ350" s="24"/>
      <c r="SCR350" s="24"/>
      <c r="SCS350" s="24"/>
      <c r="SCT350" s="24"/>
      <c r="SCU350" s="24"/>
      <c r="SCV350" s="24"/>
      <c r="SCW350" s="24"/>
      <c r="SCX350" s="24"/>
      <c r="SCY350" s="24"/>
      <c r="SCZ350" s="24"/>
      <c r="SDA350" s="24"/>
      <c r="SDB350" s="24"/>
      <c r="SDC350" s="24"/>
      <c r="SDD350" s="24"/>
      <c r="SDE350" s="24"/>
      <c r="SDF350" s="24"/>
      <c r="SDG350" s="24"/>
      <c r="SDH350" s="24"/>
      <c r="SDI350" s="24"/>
      <c r="SDJ350" s="24"/>
      <c r="SDK350" s="24"/>
      <c r="SDL350" s="24"/>
      <c r="SDM350" s="24"/>
      <c r="SDN350" s="24"/>
      <c r="SDO350" s="24"/>
      <c r="SDP350" s="24"/>
      <c r="SDQ350" s="24"/>
      <c r="SDR350" s="24"/>
      <c r="SDS350" s="24"/>
      <c r="SDT350" s="24"/>
      <c r="SDU350" s="24"/>
      <c r="SDV350" s="24"/>
      <c r="SDW350" s="24"/>
      <c r="SDX350" s="24"/>
      <c r="SDY350" s="24"/>
      <c r="SDZ350" s="24"/>
      <c r="SEA350" s="24"/>
      <c r="SEB350" s="24"/>
      <c r="SEC350" s="24"/>
      <c r="SED350" s="24"/>
      <c r="SEE350" s="24"/>
      <c r="SEF350" s="24"/>
      <c r="SEG350" s="24"/>
      <c r="SEH350" s="24"/>
      <c r="SEI350" s="24"/>
      <c r="SEJ350" s="24"/>
      <c r="SEK350" s="24"/>
      <c r="SEL350" s="24"/>
      <c r="SEM350" s="24"/>
      <c r="SEN350" s="24"/>
      <c r="SEO350" s="24"/>
      <c r="SEP350" s="24"/>
      <c r="SEQ350" s="24"/>
      <c r="SER350" s="24"/>
      <c r="SES350" s="24"/>
      <c r="SET350" s="24"/>
      <c r="SEU350" s="24"/>
      <c r="SEV350" s="24"/>
      <c r="SEW350" s="24"/>
      <c r="SEX350" s="24"/>
      <c r="SEY350" s="24"/>
      <c r="SEZ350" s="24"/>
      <c r="SFA350" s="24"/>
      <c r="SFB350" s="24"/>
      <c r="SFC350" s="24"/>
      <c r="SFD350" s="24"/>
      <c r="SFE350" s="24"/>
      <c r="SFF350" s="24"/>
      <c r="SFG350" s="24"/>
      <c r="SFH350" s="24"/>
      <c r="SFI350" s="24"/>
      <c r="SFJ350" s="24"/>
      <c r="SFK350" s="24"/>
      <c r="SFL350" s="24"/>
      <c r="SFM350" s="24"/>
      <c r="SFN350" s="24"/>
      <c r="SFO350" s="24"/>
      <c r="SFP350" s="24"/>
      <c r="SFQ350" s="24"/>
      <c r="SFR350" s="24"/>
      <c r="SFS350" s="24"/>
      <c r="SFT350" s="24"/>
      <c r="SFU350" s="24"/>
      <c r="SFV350" s="24"/>
      <c r="SFW350" s="24"/>
      <c r="SFX350" s="24"/>
      <c r="SFY350" s="24"/>
      <c r="SFZ350" s="24"/>
      <c r="SGA350" s="24"/>
      <c r="SGB350" s="24"/>
      <c r="SGC350" s="24"/>
      <c r="SGD350" s="24"/>
      <c r="SGE350" s="24"/>
      <c r="SGF350" s="24"/>
      <c r="SGG350" s="24"/>
      <c r="SGH350" s="24"/>
      <c r="SGI350" s="24"/>
      <c r="SGJ350" s="24"/>
      <c r="SGK350" s="24"/>
      <c r="SGL350" s="24"/>
      <c r="SGM350" s="24"/>
      <c r="SGN350" s="24"/>
      <c r="SGO350" s="24"/>
      <c r="SGP350" s="24"/>
      <c r="SGQ350" s="24"/>
      <c r="SGR350" s="24"/>
      <c r="SGS350" s="24"/>
      <c r="SGT350" s="24"/>
      <c r="SGU350" s="24"/>
      <c r="SGV350" s="24"/>
      <c r="SGW350" s="24"/>
      <c r="SGX350" s="24"/>
      <c r="SGY350" s="24"/>
      <c r="SGZ350" s="24"/>
      <c r="SHA350" s="24"/>
      <c r="SHB350" s="24"/>
      <c r="SHC350" s="24"/>
      <c r="SHD350" s="24"/>
      <c r="SHE350" s="24"/>
      <c r="SHF350" s="24"/>
      <c r="SHG350" s="24"/>
      <c r="SHH350" s="24"/>
      <c r="SHI350" s="24"/>
      <c r="SHJ350" s="24"/>
      <c r="SHK350" s="24"/>
      <c r="SHL350" s="24"/>
      <c r="SHM350" s="24"/>
      <c r="SHN350" s="24"/>
      <c r="SHO350" s="24"/>
      <c r="SHP350" s="24"/>
      <c r="SHQ350" s="24"/>
      <c r="SHR350" s="24"/>
      <c r="SHS350" s="24"/>
      <c r="SHT350" s="24"/>
      <c r="SHU350" s="24"/>
      <c r="SHV350" s="24"/>
      <c r="SHW350" s="24"/>
      <c r="SHX350" s="24"/>
      <c r="SHY350" s="24"/>
      <c r="SHZ350" s="24"/>
      <c r="SIA350" s="24"/>
      <c r="SIB350" s="24"/>
      <c r="SIC350" s="24"/>
      <c r="SID350" s="24"/>
      <c r="SIE350" s="24"/>
      <c r="SIF350" s="24"/>
      <c r="SIG350" s="24"/>
      <c r="SIH350" s="24"/>
      <c r="SII350" s="24"/>
      <c r="SIJ350" s="24"/>
      <c r="SIK350" s="24"/>
      <c r="SIL350" s="24"/>
      <c r="SIM350" s="24"/>
      <c r="SIN350" s="24"/>
      <c r="SIO350" s="24"/>
      <c r="SIP350" s="24"/>
      <c r="SIQ350" s="24"/>
      <c r="SIR350" s="24"/>
      <c r="SIS350" s="24"/>
      <c r="SIT350" s="24"/>
      <c r="SIU350" s="24"/>
      <c r="SIV350" s="24"/>
      <c r="SIW350" s="24"/>
      <c r="SIX350" s="24"/>
      <c r="SIY350" s="24"/>
      <c r="SIZ350" s="24"/>
      <c r="SJA350" s="24"/>
      <c r="SJB350" s="24"/>
      <c r="SJC350" s="24"/>
      <c r="SJD350" s="24"/>
      <c r="SJE350" s="24"/>
      <c r="SJF350" s="24"/>
      <c r="SJG350" s="24"/>
      <c r="SJH350" s="24"/>
      <c r="SJI350" s="24"/>
      <c r="SJJ350" s="24"/>
      <c r="SJK350" s="24"/>
      <c r="SJL350" s="24"/>
      <c r="SJM350" s="24"/>
      <c r="SJN350" s="24"/>
      <c r="SJO350" s="24"/>
      <c r="SJP350" s="24"/>
      <c r="SJQ350" s="24"/>
      <c r="SJR350" s="24"/>
      <c r="SJS350" s="24"/>
      <c r="SJT350" s="24"/>
      <c r="SJU350" s="24"/>
      <c r="SJV350" s="24"/>
      <c r="SJW350" s="24"/>
      <c r="SJX350" s="24"/>
      <c r="SJY350" s="24"/>
      <c r="SJZ350" s="24"/>
      <c r="SKA350" s="24"/>
      <c r="SKB350" s="24"/>
      <c r="SKC350" s="24"/>
      <c r="SKD350" s="24"/>
      <c r="SKE350" s="24"/>
      <c r="SKF350" s="24"/>
      <c r="SKG350" s="24"/>
      <c r="SKH350" s="24"/>
      <c r="SKI350" s="24"/>
      <c r="SKJ350" s="24"/>
      <c r="SKK350" s="24"/>
      <c r="SKL350" s="24"/>
      <c r="SKM350" s="24"/>
      <c r="SKN350" s="24"/>
      <c r="SKO350" s="24"/>
      <c r="SKP350" s="24"/>
      <c r="SKQ350" s="24"/>
      <c r="SKR350" s="24"/>
      <c r="SKS350" s="24"/>
      <c r="SKT350" s="24"/>
      <c r="SKU350" s="24"/>
      <c r="SKV350" s="24"/>
      <c r="SKW350" s="24"/>
      <c r="SKX350" s="24"/>
      <c r="SKY350" s="24"/>
      <c r="SKZ350" s="24"/>
      <c r="SLA350" s="24"/>
      <c r="SLB350" s="24"/>
      <c r="SLC350" s="24"/>
      <c r="SLD350" s="24"/>
      <c r="SLE350" s="24"/>
      <c r="SLF350" s="24"/>
      <c r="SLG350" s="24"/>
      <c r="SLH350" s="24"/>
      <c r="SLI350" s="24"/>
      <c r="SLJ350" s="24"/>
      <c r="SLK350" s="24"/>
      <c r="SLL350" s="24"/>
      <c r="SLM350" s="24"/>
      <c r="SLN350" s="24"/>
      <c r="SLO350" s="24"/>
      <c r="SLP350" s="24"/>
      <c r="SLQ350" s="24"/>
      <c r="SLR350" s="24"/>
      <c r="SLS350" s="24"/>
      <c r="SLT350" s="24"/>
      <c r="SLU350" s="24"/>
      <c r="SLV350" s="24"/>
      <c r="SLW350" s="24"/>
      <c r="SLX350" s="24"/>
      <c r="SLY350" s="24"/>
      <c r="SLZ350" s="24"/>
      <c r="SMA350" s="24"/>
      <c r="SMB350" s="24"/>
      <c r="SMC350" s="24"/>
      <c r="SMD350" s="24"/>
      <c r="SME350" s="24"/>
      <c r="SMF350" s="24"/>
      <c r="SMG350" s="24"/>
      <c r="SMH350" s="24"/>
      <c r="SMI350" s="24"/>
      <c r="SMJ350" s="24"/>
      <c r="SMK350" s="24"/>
      <c r="SML350" s="24"/>
      <c r="SMM350" s="24"/>
      <c r="SMN350" s="24"/>
      <c r="SMO350" s="24"/>
      <c r="SMP350" s="24"/>
      <c r="SMQ350" s="24"/>
      <c r="SMR350" s="24"/>
      <c r="SMS350" s="24"/>
      <c r="SMT350" s="24"/>
      <c r="SMU350" s="24"/>
      <c r="SMV350" s="24"/>
      <c r="SMW350" s="24"/>
      <c r="SMX350" s="24"/>
      <c r="SMY350" s="24"/>
      <c r="SMZ350" s="24"/>
      <c r="SNA350" s="24"/>
      <c r="SNB350" s="24"/>
      <c r="SNC350" s="24"/>
      <c r="SND350" s="24"/>
      <c r="SNE350" s="24"/>
      <c r="SNF350" s="24"/>
      <c r="SNG350" s="24"/>
      <c r="SNH350" s="24"/>
      <c r="SNI350" s="24"/>
      <c r="SNJ350" s="24"/>
      <c r="SNK350" s="24"/>
      <c r="SNL350" s="24"/>
      <c r="SNM350" s="24"/>
      <c r="SNN350" s="24"/>
      <c r="SNO350" s="24"/>
      <c r="SNP350" s="24"/>
      <c r="SNQ350" s="24"/>
      <c r="SNR350" s="24"/>
      <c r="SNS350" s="24"/>
      <c r="SNT350" s="24"/>
      <c r="SNU350" s="24"/>
      <c r="SNV350" s="24"/>
      <c r="SNW350" s="24"/>
      <c r="SNX350" s="24"/>
      <c r="SNY350" s="24"/>
      <c r="SNZ350" s="24"/>
      <c r="SOA350" s="24"/>
      <c r="SOB350" s="24"/>
      <c r="SOC350" s="24"/>
      <c r="SOD350" s="24"/>
      <c r="SOE350" s="24"/>
      <c r="SOF350" s="24"/>
      <c r="SOG350" s="24"/>
      <c r="SOH350" s="24"/>
      <c r="SOI350" s="24"/>
      <c r="SOJ350" s="24"/>
      <c r="SOK350" s="24"/>
      <c r="SOL350" s="24"/>
      <c r="SOM350" s="24"/>
      <c r="SON350" s="24"/>
      <c r="SOO350" s="24"/>
      <c r="SOP350" s="24"/>
      <c r="SOQ350" s="24"/>
      <c r="SOR350" s="24"/>
      <c r="SOS350" s="24"/>
      <c r="SOT350" s="24"/>
      <c r="SOU350" s="24"/>
      <c r="SOV350" s="24"/>
      <c r="SOW350" s="24"/>
      <c r="SOX350" s="24"/>
      <c r="SOY350" s="24"/>
      <c r="SOZ350" s="24"/>
      <c r="SPA350" s="24"/>
      <c r="SPB350" s="24"/>
      <c r="SPC350" s="24"/>
      <c r="SPD350" s="24"/>
      <c r="SPE350" s="24"/>
      <c r="SPF350" s="24"/>
      <c r="SPG350" s="24"/>
      <c r="SPH350" s="24"/>
      <c r="SPI350" s="24"/>
      <c r="SPJ350" s="24"/>
      <c r="SPK350" s="24"/>
      <c r="SPL350" s="24"/>
      <c r="SPM350" s="24"/>
      <c r="SPN350" s="24"/>
      <c r="SPO350" s="24"/>
      <c r="SPP350" s="24"/>
      <c r="SPQ350" s="24"/>
      <c r="SPR350" s="24"/>
      <c r="SPS350" s="24"/>
      <c r="SPT350" s="24"/>
      <c r="SPU350" s="24"/>
      <c r="SPV350" s="24"/>
      <c r="SPW350" s="24"/>
      <c r="SPX350" s="24"/>
      <c r="SPY350" s="24"/>
      <c r="SPZ350" s="24"/>
      <c r="SQA350" s="24"/>
      <c r="SQB350" s="24"/>
      <c r="SQC350" s="24"/>
      <c r="SQD350" s="24"/>
      <c r="SQE350" s="24"/>
      <c r="SQF350" s="24"/>
      <c r="SQG350" s="24"/>
      <c r="SQH350" s="24"/>
      <c r="SQI350" s="24"/>
      <c r="SQJ350" s="24"/>
      <c r="SQK350" s="24"/>
      <c r="SQL350" s="24"/>
      <c r="SQM350" s="24"/>
      <c r="SQN350" s="24"/>
      <c r="SQO350" s="24"/>
      <c r="SQP350" s="24"/>
      <c r="SQQ350" s="24"/>
      <c r="SQR350" s="24"/>
      <c r="SQS350" s="24"/>
      <c r="SQT350" s="24"/>
      <c r="SQU350" s="24"/>
      <c r="SQV350" s="24"/>
      <c r="SQW350" s="24"/>
      <c r="SQX350" s="24"/>
      <c r="SQY350" s="24"/>
      <c r="SQZ350" s="24"/>
      <c r="SRA350" s="24"/>
      <c r="SRB350" s="24"/>
      <c r="SRC350" s="24"/>
      <c r="SRD350" s="24"/>
      <c r="SRE350" s="24"/>
      <c r="SRF350" s="24"/>
      <c r="SRG350" s="24"/>
      <c r="SRH350" s="24"/>
      <c r="SRI350" s="24"/>
      <c r="SRJ350" s="24"/>
      <c r="SRK350" s="24"/>
      <c r="SRL350" s="24"/>
      <c r="SRM350" s="24"/>
      <c r="SRN350" s="24"/>
      <c r="SRO350" s="24"/>
      <c r="SRP350" s="24"/>
      <c r="SRQ350" s="24"/>
      <c r="SRR350" s="24"/>
      <c r="SRS350" s="24"/>
      <c r="SRT350" s="24"/>
      <c r="SRU350" s="24"/>
      <c r="SRV350" s="24"/>
      <c r="SRW350" s="24"/>
      <c r="SRX350" s="24"/>
      <c r="SRY350" s="24"/>
      <c r="SRZ350" s="24"/>
      <c r="SSA350" s="24"/>
      <c r="SSB350" s="24"/>
      <c r="SSC350" s="24"/>
      <c r="SSD350" s="24"/>
      <c r="SSE350" s="24"/>
      <c r="SSF350" s="24"/>
      <c r="SSG350" s="24"/>
      <c r="SSH350" s="24"/>
      <c r="SSI350" s="24"/>
      <c r="SSJ350" s="24"/>
      <c r="SSK350" s="24"/>
      <c r="SSL350" s="24"/>
      <c r="SSM350" s="24"/>
      <c r="SSN350" s="24"/>
      <c r="SSO350" s="24"/>
      <c r="SSP350" s="24"/>
      <c r="SSQ350" s="24"/>
      <c r="SSR350" s="24"/>
      <c r="SSS350" s="24"/>
      <c r="SST350" s="24"/>
      <c r="SSU350" s="24"/>
      <c r="SSV350" s="24"/>
      <c r="SSW350" s="24"/>
      <c r="SSX350" s="24"/>
      <c r="SSY350" s="24"/>
      <c r="SSZ350" s="24"/>
      <c r="STA350" s="24"/>
      <c r="STB350" s="24"/>
      <c r="STC350" s="24"/>
      <c r="STD350" s="24"/>
      <c r="STE350" s="24"/>
      <c r="STF350" s="24"/>
      <c r="STG350" s="24"/>
      <c r="STH350" s="24"/>
      <c r="STI350" s="24"/>
      <c r="STJ350" s="24"/>
      <c r="STK350" s="24"/>
      <c r="STL350" s="24"/>
      <c r="STM350" s="24"/>
      <c r="STN350" s="24"/>
      <c r="STO350" s="24"/>
      <c r="STP350" s="24"/>
      <c r="STQ350" s="24"/>
      <c r="STR350" s="24"/>
      <c r="STS350" s="24"/>
      <c r="STT350" s="24"/>
      <c r="STU350" s="24"/>
      <c r="STV350" s="24"/>
      <c r="STW350" s="24"/>
      <c r="STX350" s="24"/>
      <c r="STY350" s="24"/>
      <c r="STZ350" s="24"/>
      <c r="SUA350" s="24"/>
      <c r="SUB350" s="24"/>
      <c r="SUC350" s="24"/>
      <c r="SUD350" s="24"/>
      <c r="SUE350" s="24"/>
      <c r="SUF350" s="24"/>
      <c r="SUG350" s="24"/>
      <c r="SUH350" s="24"/>
      <c r="SUI350" s="24"/>
      <c r="SUJ350" s="24"/>
      <c r="SUK350" s="24"/>
      <c r="SUL350" s="24"/>
      <c r="SUM350" s="24"/>
      <c r="SUN350" s="24"/>
      <c r="SUO350" s="24"/>
      <c r="SUP350" s="24"/>
      <c r="SUQ350" s="24"/>
      <c r="SUR350" s="24"/>
      <c r="SUS350" s="24"/>
      <c r="SUT350" s="24"/>
      <c r="SUU350" s="24"/>
      <c r="SUV350" s="24"/>
      <c r="SUW350" s="24"/>
      <c r="SUX350" s="24"/>
      <c r="SUY350" s="24"/>
      <c r="SUZ350" s="24"/>
      <c r="SVA350" s="24"/>
      <c r="SVB350" s="24"/>
      <c r="SVC350" s="24"/>
      <c r="SVD350" s="24"/>
      <c r="SVE350" s="24"/>
      <c r="SVF350" s="24"/>
      <c r="SVG350" s="24"/>
      <c r="SVH350" s="24"/>
      <c r="SVI350" s="24"/>
      <c r="SVJ350" s="24"/>
      <c r="SVK350" s="24"/>
      <c r="SVL350" s="24"/>
      <c r="SVM350" s="24"/>
      <c r="SVN350" s="24"/>
      <c r="SVO350" s="24"/>
      <c r="SVP350" s="24"/>
      <c r="SVQ350" s="24"/>
      <c r="SVR350" s="24"/>
      <c r="SVS350" s="24"/>
      <c r="SVT350" s="24"/>
      <c r="SVU350" s="24"/>
      <c r="SVV350" s="24"/>
      <c r="SVW350" s="24"/>
      <c r="SVX350" s="24"/>
      <c r="SVY350" s="24"/>
      <c r="SVZ350" s="24"/>
      <c r="SWA350" s="24"/>
      <c r="SWB350" s="24"/>
      <c r="SWC350" s="24"/>
      <c r="SWD350" s="24"/>
      <c r="SWE350" s="24"/>
      <c r="SWF350" s="24"/>
      <c r="SWG350" s="24"/>
      <c r="SWH350" s="24"/>
      <c r="SWI350" s="24"/>
      <c r="SWJ350" s="24"/>
      <c r="SWK350" s="24"/>
      <c r="SWL350" s="24"/>
      <c r="SWM350" s="24"/>
      <c r="SWN350" s="24"/>
      <c r="SWO350" s="24"/>
      <c r="SWP350" s="24"/>
      <c r="SWQ350" s="24"/>
      <c r="SWR350" s="24"/>
      <c r="SWS350" s="24"/>
      <c r="SWT350" s="24"/>
      <c r="SWU350" s="24"/>
      <c r="SWV350" s="24"/>
      <c r="SWW350" s="24"/>
      <c r="SWX350" s="24"/>
      <c r="SWY350" s="24"/>
      <c r="SWZ350" s="24"/>
      <c r="SXA350" s="24"/>
      <c r="SXB350" s="24"/>
      <c r="SXC350" s="24"/>
      <c r="SXD350" s="24"/>
      <c r="SXE350" s="24"/>
      <c r="SXF350" s="24"/>
      <c r="SXG350" s="24"/>
      <c r="SXH350" s="24"/>
      <c r="SXI350" s="24"/>
      <c r="SXJ350" s="24"/>
      <c r="SXK350" s="24"/>
      <c r="SXL350" s="24"/>
      <c r="SXM350" s="24"/>
      <c r="SXN350" s="24"/>
      <c r="SXO350" s="24"/>
      <c r="SXP350" s="24"/>
      <c r="SXQ350" s="24"/>
      <c r="SXR350" s="24"/>
      <c r="SXS350" s="24"/>
      <c r="SXT350" s="24"/>
      <c r="SXU350" s="24"/>
      <c r="SXV350" s="24"/>
      <c r="SXW350" s="24"/>
      <c r="SXX350" s="24"/>
      <c r="SXY350" s="24"/>
      <c r="SXZ350" s="24"/>
      <c r="SYA350" s="24"/>
      <c r="SYB350" s="24"/>
      <c r="SYC350" s="24"/>
      <c r="SYD350" s="24"/>
      <c r="SYE350" s="24"/>
      <c r="SYF350" s="24"/>
      <c r="SYG350" s="24"/>
      <c r="SYH350" s="24"/>
      <c r="SYI350" s="24"/>
      <c r="SYJ350" s="24"/>
      <c r="SYK350" s="24"/>
      <c r="SYL350" s="24"/>
      <c r="SYM350" s="24"/>
      <c r="SYN350" s="24"/>
      <c r="SYO350" s="24"/>
      <c r="SYP350" s="24"/>
      <c r="SYQ350" s="24"/>
      <c r="SYR350" s="24"/>
      <c r="SYS350" s="24"/>
      <c r="SYT350" s="24"/>
      <c r="SYU350" s="24"/>
      <c r="SYV350" s="24"/>
      <c r="SYW350" s="24"/>
      <c r="SYX350" s="24"/>
      <c r="SYY350" s="24"/>
      <c r="SYZ350" s="24"/>
      <c r="SZA350" s="24"/>
      <c r="SZB350" s="24"/>
      <c r="SZC350" s="24"/>
      <c r="SZD350" s="24"/>
      <c r="SZE350" s="24"/>
      <c r="SZF350" s="24"/>
      <c r="SZG350" s="24"/>
      <c r="SZH350" s="24"/>
      <c r="SZI350" s="24"/>
      <c r="SZJ350" s="24"/>
      <c r="SZK350" s="24"/>
      <c r="SZL350" s="24"/>
      <c r="SZM350" s="24"/>
      <c r="SZN350" s="24"/>
      <c r="SZO350" s="24"/>
      <c r="SZP350" s="24"/>
      <c r="SZQ350" s="24"/>
      <c r="SZR350" s="24"/>
      <c r="SZS350" s="24"/>
      <c r="SZT350" s="24"/>
      <c r="SZU350" s="24"/>
      <c r="SZV350" s="24"/>
      <c r="SZW350" s="24"/>
      <c r="SZX350" s="24"/>
      <c r="SZY350" s="24"/>
      <c r="SZZ350" s="24"/>
      <c r="TAA350" s="24"/>
      <c r="TAB350" s="24"/>
      <c r="TAC350" s="24"/>
      <c r="TAD350" s="24"/>
      <c r="TAE350" s="24"/>
      <c r="TAF350" s="24"/>
      <c r="TAG350" s="24"/>
      <c r="TAH350" s="24"/>
      <c r="TAI350" s="24"/>
      <c r="TAJ350" s="24"/>
      <c r="TAK350" s="24"/>
      <c r="TAL350" s="24"/>
      <c r="TAM350" s="24"/>
      <c r="TAN350" s="24"/>
      <c r="TAO350" s="24"/>
      <c r="TAP350" s="24"/>
      <c r="TAQ350" s="24"/>
      <c r="TAR350" s="24"/>
      <c r="TAS350" s="24"/>
      <c r="TAT350" s="24"/>
      <c r="TAU350" s="24"/>
      <c r="TAV350" s="24"/>
      <c r="TAW350" s="24"/>
      <c r="TAX350" s="24"/>
      <c r="TAY350" s="24"/>
      <c r="TAZ350" s="24"/>
      <c r="TBA350" s="24"/>
      <c r="TBB350" s="24"/>
      <c r="TBC350" s="24"/>
      <c r="TBD350" s="24"/>
      <c r="TBE350" s="24"/>
      <c r="TBF350" s="24"/>
      <c r="TBG350" s="24"/>
      <c r="TBH350" s="24"/>
      <c r="TBI350" s="24"/>
      <c r="TBJ350" s="24"/>
      <c r="TBK350" s="24"/>
      <c r="TBL350" s="24"/>
      <c r="TBM350" s="24"/>
      <c r="TBN350" s="24"/>
      <c r="TBO350" s="24"/>
      <c r="TBP350" s="24"/>
      <c r="TBQ350" s="24"/>
      <c r="TBR350" s="24"/>
      <c r="TBS350" s="24"/>
      <c r="TBT350" s="24"/>
      <c r="TBU350" s="24"/>
      <c r="TBV350" s="24"/>
      <c r="TBW350" s="24"/>
      <c r="TBX350" s="24"/>
      <c r="TBY350" s="24"/>
      <c r="TBZ350" s="24"/>
      <c r="TCA350" s="24"/>
      <c r="TCB350" s="24"/>
      <c r="TCC350" s="24"/>
      <c r="TCD350" s="24"/>
      <c r="TCE350" s="24"/>
      <c r="TCF350" s="24"/>
      <c r="TCG350" s="24"/>
      <c r="TCH350" s="24"/>
      <c r="TCI350" s="24"/>
      <c r="TCJ350" s="24"/>
      <c r="TCK350" s="24"/>
      <c r="TCL350" s="24"/>
      <c r="TCM350" s="24"/>
      <c r="TCN350" s="24"/>
      <c r="TCO350" s="24"/>
      <c r="TCP350" s="24"/>
      <c r="TCQ350" s="24"/>
      <c r="TCR350" s="24"/>
      <c r="TCS350" s="24"/>
      <c r="TCT350" s="24"/>
      <c r="TCU350" s="24"/>
      <c r="TCV350" s="24"/>
      <c r="TCW350" s="24"/>
      <c r="TCX350" s="24"/>
      <c r="TCY350" s="24"/>
      <c r="TCZ350" s="24"/>
      <c r="TDA350" s="24"/>
      <c r="TDB350" s="24"/>
      <c r="TDC350" s="24"/>
      <c r="TDD350" s="24"/>
      <c r="TDE350" s="24"/>
      <c r="TDF350" s="24"/>
      <c r="TDG350" s="24"/>
      <c r="TDH350" s="24"/>
      <c r="TDI350" s="24"/>
      <c r="TDJ350" s="24"/>
      <c r="TDK350" s="24"/>
      <c r="TDL350" s="24"/>
      <c r="TDM350" s="24"/>
      <c r="TDN350" s="24"/>
      <c r="TDO350" s="24"/>
      <c r="TDP350" s="24"/>
      <c r="TDQ350" s="24"/>
      <c r="TDR350" s="24"/>
      <c r="TDS350" s="24"/>
      <c r="TDT350" s="24"/>
      <c r="TDU350" s="24"/>
      <c r="TDV350" s="24"/>
      <c r="TDW350" s="24"/>
      <c r="TDX350" s="24"/>
      <c r="TDY350" s="24"/>
      <c r="TDZ350" s="24"/>
      <c r="TEA350" s="24"/>
      <c r="TEB350" s="24"/>
      <c r="TEC350" s="24"/>
      <c r="TED350" s="24"/>
      <c r="TEE350" s="24"/>
      <c r="TEF350" s="24"/>
      <c r="TEG350" s="24"/>
      <c r="TEH350" s="24"/>
      <c r="TEI350" s="24"/>
      <c r="TEJ350" s="24"/>
      <c r="TEK350" s="24"/>
      <c r="TEL350" s="24"/>
      <c r="TEM350" s="24"/>
      <c r="TEN350" s="24"/>
      <c r="TEO350" s="24"/>
      <c r="TEP350" s="24"/>
      <c r="TEQ350" s="24"/>
      <c r="TER350" s="24"/>
      <c r="TES350" s="24"/>
      <c r="TET350" s="24"/>
      <c r="TEU350" s="24"/>
      <c r="TEV350" s="24"/>
      <c r="TEW350" s="24"/>
      <c r="TEX350" s="24"/>
      <c r="TEY350" s="24"/>
      <c r="TEZ350" s="24"/>
      <c r="TFA350" s="24"/>
      <c r="TFB350" s="24"/>
      <c r="TFC350" s="24"/>
      <c r="TFD350" s="24"/>
      <c r="TFE350" s="24"/>
      <c r="TFF350" s="24"/>
      <c r="TFG350" s="24"/>
      <c r="TFH350" s="24"/>
      <c r="TFI350" s="24"/>
      <c r="TFJ350" s="24"/>
      <c r="TFK350" s="24"/>
      <c r="TFL350" s="24"/>
      <c r="TFM350" s="24"/>
      <c r="TFN350" s="24"/>
      <c r="TFO350" s="24"/>
      <c r="TFP350" s="24"/>
      <c r="TFQ350" s="24"/>
      <c r="TFR350" s="24"/>
      <c r="TFS350" s="24"/>
      <c r="TFT350" s="24"/>
      <c r="TFU350" s="24"/>
      <c r="TFV350" s="24"/>
      <c r="TFW350" s="24"/>
      <c r="TFX350" s="24"/>
      <c r="TFY350" s="24"/>
      <c r="TFZ350" s="24"/>
      <c r="TGA350" s="24"/>
      <c r="TGB350" s="24"/>
      <c r="TGC350" s="24"/>
      <c r="TGD350" s="24"/>
      <c r="TGE350" s="24"/>
      <c r="TGF350" s="24"/>
      <c r="TGG350" s="24"/>
      <c r="TGH350" s="24"/>
      <c r="TGI350" s="24"/>
      <c r="TGJ350" s="24"/>
      <c r="TGK350" s="24"/>
      <c r="TGL350" s="24"/>
      <c r="TGM350" s="24"/>
      <c r="TGN350" s="24"/>
      <c r="TGO350" s="24"/>
      <c r="TGP350" s="24"/>
      <c r="TGQ350" s="24"/>
      <c r="TGR350" s="24"/>
      <c r="TGS350" s="24"/>
      <c r="TGT350" s="24"/>
      <c r="TGU350" s="24"/>
      <c r="TGV350" s="24"/>
      <c r="TGW350" s="24"/>
      <c r="TGX350" s="24"/>
      <c r="TGY350" s="24"/>
      <c r="TGZ350" s="24"/>
      <c r="THA350" s="24"/>
      <c r="THB350" s="24"/>
      <c r="THC350" s="24"/>
      <c r="THD350" s="24"/>
      <c r="THE350" s="24"/>
      <c r="THF350" s="24"/>
      <c r="THG350" s="24"/>
      <c r="THH350" s="24"/>
      <c r="THI350" s="24"/>
      <c r="THJ350" s="24"/>
      <c r="THK350" s="24"/>
      <c r="THL350" s="24"/>
      <c r="THM350" s="24"/>
      <c r="THN350" s="24"/>
      <c r="THO350" s="24"/>
      <c r="THP350" s="24"/>
      <c r="THQ350" s="24"/>
      <c r="THR350" s="24"/>
      <c r="THS350" s="24"/>
      <c r="THT350" s="24"/>
      <c r="THU350" s="24"/>
      <c r="THV350" s="24"/>
      <c r="THW350" s="24"/>
      <c r="THX350" s="24"/>
      <c r="THY350" s="24"/>
      <c r="THZ350" s="24"/>
      <c r="TIA350" s="24"/>
      <c r="TIB350" s="24"/>
      <c r="TIC350" s="24"/>
      <c r="TID350" s="24"/>
      <c r="TIE350" s="24"/>
      <c r="TIF350" s="24"/>
      <c r="TIG350" s="24"/>
      <c r="TIH350" s="24"/>
      <c r="TII350" s="24"/>
      <c r="TIJ350" s="24"/>
      <c r="TIK350" s="24"/>
      <c r="TIL350" s="24"/>
      <c r="TIM350" s="24"/>
      <c r="TIN350" s="24"/>
      <c r="TIO350" s="24"/>
      <c r="TIP350" s="24"/>
      <c r="TIQ350" s="24"/>
      <c r="TIR350" s="24"/>
      <c r="TIS350" s="24"/>
      <c r="TIT350" s="24"/>
      <c r="TIU350" s="24"/>
      <c r="TIV350" s="24"/>
      <c r="TIW350" s="24"/>
      <c r="TIX350" s="24"/>
      <c r="TIY350" s="24"/>
      <c r="TIZ350" s="24"/>
      <c r="TJA350" s="24"/>
      <c r="TJB350" s="24"/>
      <c r="TJC350" s="24"/>
      <c r="TJD350" s="24"/>
      <c r="TJE350" s="24"/>
      <c r="TJF350" s="24"/>
      <c r="TJG350" s="24"/>
      <c r="TJH350" s="24"/>
      <c r="TJI350" s="24"/>
      <c r="TJJ350" s="24"/>
      <c r="TJK350" s="24"/>
      <c r="TJL350" s="24"/>
      <c r="TJM350" s="24"/>
      <c r="TJN350" s="24"/>
      <c r="TJO350" s="24"/>
      <c r="TJP350" s="24"/>
      <c r="TJQ350" s="24"/>
      <c r="TJR350" s="24"/>
      <c r="TJS350" s="24"/>
      <c r="TJT350" s="24"/>
      <c r="TJU350" s="24"/>
      <c r="TJV350" s="24"/>
      <c r="TJW350" s="24"/>
      <c r="TJX350" s="24"/>
      <c r="TJY350" s="24"/>
      <c r="TJZ350" s="24"/>
      <c r="TKA350" s="24"/>
      <c r="TKB350" s="24"/>
      <c r="TKC350" s="24"/>
      <c r="TKD350" s="24"/>
      <c r="TKE350" s="24"/>
      <c r="TKF350" s="24"/>
      <c r="TKG350" s="24"/>
      <c r="TKH350" s="24"/>
      <c r="TKI350" s="24"/>
      <c r="TKJ350" s="24"/>
      <c r="TKK350" s="24"/>
      <c r="TKL350" s="24"/>
      <c r="TKM350" s="24"/>
      <c r="TKN350" s="24"/>
      <c r="TKO350" s="24"/>
      <c r="TKP350" s="24"/>
      <c r="TKQ350" s="24"/>
      <c r="TKR350" s="24"/>
      <c r="TKS350" s="24"/>
      <c r="TKT350" s="24"/>
      <c r="TKU350" s="24"/>
      <c r="TKV350" s="24"/>
      <c r="TKW350" s="24"/>
      <c r="TKX350" s="24"/>
      <c r="TKY350" s="24"/>
      <c r="TKZ350" s="24"/>
      <c r="TLA350" s="24"/>
      <c r="TLB350" s="24"/>
      <c r="TLC350" s="24"/>
      <c r="TLD350" s="24"/>
      <c r="TLE350" s="24"/>
      <c r="TLF350" s="24"/>
      <c r="TLG350" s="24"/>
      <c r="TLH350" s="24"/>
      <c r="TLI350" s="24"/>
      <c r="TLJ350" s="24"/>
      <c r="TLK350" s="24"/>
      <c r="TLL350" s="24"/>
      <c r="TLM350" s="24"/>
      <c r="TLN350" s="24"/>
      <c r="TLO350" s="24"/>
      <c r="TLP350" s="24"/>
      <c r="TLQ350" s="24"/>
      <c r="TLR350" s="24"/>
      <c r="TLS350" s="24"/>
      <c r="TLT350" s="24"/>
      <c r="TLU350" s="24"/>
      <c r="TLV350" s="24"/>
      <c r="TLW350" s="24"/>
      <c r="TLX350" s="24"/>
      <c r="TLY350" s="24"/>
      <c r="TLZ350" s="24"/>
      <c r="TMA350" s="24"/>
      <c r="TMB350" s="24"/>
      <c r="TMC350" s="24"/>
      <c r="TMD350" s="24"/>
      <c r="TME350" s="24"/>
      <c r="TMF350" s="24"/>
      <c r="TMG350" s="24"/>
      <c r="TMH350" s="24"/>
      <c r="TMI350" s="24"/>
      <c r="TMJ350" s="24"/>
      <c r="TMK350" s="24"/>
      <c r="TML350" s="24"/>
      <c r="TMM350" s="24"/>
      <c r="TMN350" s="24"/>
      <c r="TMO350" s="24"/>
      <c r="TMP350" s="24"/>
      <c r="TMQ350" s="24"/>
      <c r="TMR350" s="24"/>
      <c r="TMS350" s="24"/>
      <c r="TMT350" s="24"/>
      <c r="TMU350" s="24"/>
      <c r="TMV350" s="24"/>
      <c r="TMW350" s="24"/>
      <c r="TMX350" s="24"/>
      <c r="TMY350" s="24"/>
      <c r="TMZ350" s="24"/>
      <c r="TNA350" s="24"/>
      <c r="TNB350" s="24"/>
      <c r="TNC350" s="24"/>
      <c r="TND350" s="24"/>
      <c r="TNE350" s="24"/>
      <c r="TNF350" s="24"/>
      <c r="TNG350" s="24"/>
      <c r="TNH350" s="24"/>
      <c r="TNI350" s="24"/>
      <c r="TNJ350" s="24"/>
      <c r="TNK350" s="24"/>
      <c r="TNL350" s="24"/>
      <c r="TNM350" s="24"/>
      <c r="TNN350" s="24"/>
      <c r="TNO350" s="24"/>
      <c r="TNP350" s="24"/>
      <c r="TNQ350" s="24"/>
      <c r="TNR350" s="24"/>
      <c r="TNS350" s="24"/>
      <c r="TNT350" s="24"/>
      <c r="TNU350" s="24"/>
      <c r="TNV350" s="24"/>
      <c r="TNW350" s="24"/>
      <c r="TNX350" s="24"/>
      <c r="TNY350" s="24"/>
      <c r="TNZ350" s="24"/>
      <c r="TOA350" s="24"/>
      <c r="TOB350" s="24"/>
      <c r="TOC350" s="24"/>
      <c r="TOD350" s="24"/>
      <c r="TOE350" s="24"/>
      <c r="TOF350" s="24"/>
      <c r="TOG350" s="24"/>
      <c r="TOH350" s="24"/>
      <c r="TOI350" s="24"/>
      <c r="TOJ350" s="24"/>
      <c r="TOK350" s="24"/>
      <c r="TOL350" s="24"/>
      <c r="TOM350" s="24"/>
      <c r="TON350" s="24"/>
      <c r="TOO350" s="24"/>
      <c r="TOP350" s="24"/>
      <c r="TOQ350" s="24"/>
      <c r="TOR350" s="24"/>
      <c r="TOS350" s="24"/>
      <c r="TOT350" s="24"/>
      <c r="TOU350" s="24"/>
      <c r="TOV350" s="24"/>
      <c r="TOW350" s="24"/>
      <c r="TOX350" s="24"/>
      <c r="TOY350" s="24"/>
      <c r="TOZ350" s="24"/>
      <c r="TPA350" s="24"/>
      <c r="TPB350" s="24"/>
      <c r="TPC350" s="24"/>
      <c r="TPD350" s="24"/>
      <c r="TPE350" s="24"/>
      <c r="TPF350" s="24"/>
      <c r="TPG350" s="24"/>
      <c r="TPH350" s="24"/>
      <c r="TPI350" s="24"/>
      <c r="TPJ350" s="24"/>
      <c r="TPK350" s="24"/>
      <c r="TPL350" s="24"/>
      <c r="TPM350" s="24"/>
      <c r="TPN350" s="24"/>
      <c r="TPO350" s="24"/>
      <c r="TPP350" s="24"/>
      <c r="TPQ350" s="24"/>
      <c r="TPR350" s="24"/>
      <c r="TPS350" s="24"/>
      <c r="TPT350" s="24"/>
      <c r="TPU350" s="24"/>
      <c r="TPV350" s="24"/>
      <c r="TPW350" s="24"/>
      <c r="TPX350" s="24"/>
      <c r="TPY350" s="24"/>
      <c r="TPZ350" s="24"/>
      <c r="TQA350" s="24"/>
      <c r="TQB350" s="24"/>
      <c r="TQC350" s="24"/>
      <c r="TQD350" s="24"/>
      <c r="TQE350" s="24"/>
      <c r="TQF350" s="24"/>
      <c r="TQG350" s="24"/>
      <c r="TQH350" s="24"/>
      <c r="TQI350" s="24"/>
      <c r="TQJ350" s="24"/>
      <c r="TQK350" s="24"/>
      <c r="TQL350" s="24"/>
      <c r="TQM350" s="24"/>
      <c r="TQN350" s="24"/>
      <c r="TQO350" s="24"/>
      <c r="TQP350" s="24"/>
      <c r="TQQ350" s="24"/>
      <c r="TQR350" s="24"/>
      <c r="TQS350" s="24"/>
      <c r="TQT350" s="24"/>
      <c r="TQU350" s="24"/>
      <c r="TQV350" s="24"/>
      <c r="TQW350" s="24"/>
      <c r="TQX350" s="24"/>
      <c r="TQY350" s="24"/>
      <c r="TQZ350" s="24"/>
      <c r="TRA350" s="24"/>
      <c r="TRB350" s="24"/>
      <c r="TRC350" s="24"/>
      <c r="TRD350" s="24"/>
      <c r="TRE350" s="24"/>
      <c r="TRF350" s="24"/>
      <c r="TRG350" s="24"/>
      <c r="TRH350" s="24"/>
      <c r="TRI350" s="24"/>
      <c r="TRJ350" s="24"/>
      <c r="TRK350" s="24"/>
      <c r="TRL350" s="24"/>
      <c r="TRM350" s="24"/>
      <c r="TRN350" s="24"/>
      <c r="TRO350" s="24"/>
      <c r="TRP350" s="24"/>
      <c r="TRQ350" s="24"/>
      <c r="TRR350" s="24"/>
      <c r="TRS350" s="24"/>
      <c r="TRT350" s="24"/>
      <c r="TRU350" s="24"/>
      <c r="TRV350" s="24"/>
      <c r="TRW350" s="24"/>
      <c r="TRX350" s="24"/>
      <c r="TRY350" s="24"/>
      <c r="TRZ350" s="24"/>
      <c r="TSA350" s="24"/>
      <c r="TSB350" s="24"/>
      <c r="TSC350" s="24"/>
      <c r="TSD350" s="24"/>
      <c r="TSE350" s="24"/>
      <c r="TSF350" s="24"/>
      <c r="TSG350" s="24"/>
      <c r="TSH350" s="24"/>
      <c r="TSI350" s="24"/>
      <c r="TSJ350" s="24"/>
      <c r="TSK350" s="24"/>
      <c r="TSL350" s="24"/>
      <c r="TSM350" s="24"/>
      <c r="TSN350" s="24"/>
      <c r="TSO350" s="24"/>
      <c r="TSP350" s="24"/>
      <c r="TSQ350" s="24"/>
      <c r="TSR350" s="24"/>
      <c r="TSS350" s="24"/>
      <c r="TST350" s="24"/>
      <c r="TSU350" s="24"/>
      <c r="TSV350" s="24"/>
      <c r="TSW350" s="24"/>
      <c r="TSX350" s="24"/>
      <c r="TSY350" s="24"/>
      <c r="TSZ350" s="24"/>
      <c r="TTA350" s="24"/>
      <c r="TTB350" s="24"/>
      <c r="TTC350" s="24"/>
      <c r="TTD350" s="24"/>
      <c r="TTE350" s="24"/>
      <c r="TTF350" s="24"/>
      <c r="TTG350" s="24"/>
      <c r="TTH350" s="24"/>
      <c r="TTI350" s="24"/>
      <c r="TTJ350" s="24"/>
      <c r="TTK350" s="24"/>
      <c r="TTL350" s="24"/>
      <c r="TTM350" s="24"/>
      <c r="TTN350" s="24"/>
      <c r="TTO350" s="24"/>
      <c r="TTP350" s="24"/>
      <c r="TTQ350" s="24"/>
      <c r="TTR350" s="24"/>
      <c r="TTS350" s="24"/>
      <c r="TTT350" s="24"/>
      <c r="TTU350" s="24"/>
      <c r="TTV350" s="24"/>
      <c r="TTW350" s="24"/>
      <c r="TTX350" s="24"/>
      <c r="TTY350" s="24"/>
      <c r="TTZ350" s="24"/>
      <c r="TUA350" s="24"/>
      <c r="TUB350" s="24"/>
      <c r="TUC350" s="24"/>
      <c r="TUD350" s="24"/>
      <c r="TUE350" s="24"/>
      <c r="TUF350" s="24"/>
      <c r="TUG350" s="24"/>
      <c r="TUH350" s="24"/>
      <c r="TUI350" s="24"/>
      <c r="TUJ350" s="24"/>
      <c r="TUK350" s="24"/>
      <c r="TUL350" s="24"/>
      <c r="TUM350" s="24"/>
      <c r="TUN350" s="24"/>
      <c r="TUO350" s="24"/>
      <c r="TUP350" s="24"/>
      <c r="TUQ350" s="24"/>
      <c r="TUR350" s="24"/>
      <c r="TUS350" s="24"/>
      <c r="TUT350" s="24"/>
      <c r="TUU350" s="24"/>
      <c r="TUV350" s="24"/>
      <c r="TUW350" s="24"/>
      <c r="TUX350" s="24"/>
      <c r="TUY350" s="24"/>
      <c r="TUZ350" s="24"/>
      <c r="TVA350" s="24"/>
      <c r="TVB350" s="24"/>
      <c r="TVC350" s="24"/>
      <c r="TVD350" s="24"/>
      <c r="TVE350" s="24"/>
      <c r="TVF350" s="24"/>
      <c r="TVG350" s="24"/>
      <c r="TVH350" s="24"/>
      <c r="TVI350" s="24"/>
      <c r="TVJ350" s="24"/>
      <c r="TVK350" s="24"/>
      <c r="TVL350" s="24"/>
      <c r="TVM350" s="24"/>
      <c r="TVN350" s="24"/>
      <c r="TVO350" s="24"/>
      <c r="TVP350" s="24"/>
      <c r="TVQ350" s="24"/>
      <c r="TVR350" s="24"/>
      <c r="TVS350" s="24"/>
      <c r="TVT350" s="24"/>
      <c r="TVU350" s="24"/>
      <c r="TVV350" s="24"/>
      <c r="TVW350" s="24"/>
      <c r="TVX350" s="24"/>
      <c r="TVY350" s="24"/>
      <c r="TVZ350" s="24"/>
      <c r="TWA350" s="24"/>
      <c r="TWB350" s="24"/>
      <c r="TWC350" s="24"/>
      <c r="TWD350" s="24"/>
      <c r="TWE350" s="24"/>
      <c r="TWF350" s="24"/>
      <c r="TWG350" s="24"/>
      <c r="TWH350" s="24"/>
      <c r="TWI350" s="24"/>
      <c r="TWJ350" s="24"/>
      <c r="TWK350" s="24"/>
      <c r="TWL350" s="24"/>
      <c r="TWM350" s="24"/>
      <c r="TWN350" s="24"/>
      <c r="TWO350" s="24"/>
      <c r="TWP350" s="24"/>
      <c r="TWQ350" s="24"/>
      <c r="TWR350" s="24"/>
      <c r="TWS350" s="24"/>
      <c r="TWT350" s="24"/>
      <c r="TWU350" s="24"/>
      <c r="TWV350" s="24"/>
      <c r="TWW350" s="24"/>
      <c r="TWX350" s="24"/>
      <c r="TWY350" s="24"/>
      <c r="TWZ350" s="24"/>
      <c r="TXA350" s="24"/>
      <c r="TXB350" s="24"/>
      <c r="TXC350" s="24"/>
      <c r="TXD350" s="24"/>
      <c r="TXE350" s="24"/>
      <c r="TXF350" s="24"/>
      <c r="TXG350" s="24"/>
      <c r="TXH350" s="24"/>
      <c r="TXI350" s="24"/>
      <c r="TXJ350" s="24"/>
      <c r="TXK350" s="24"/>
      <c r="TXL350" s="24"/>
      <c r="TXM350" s="24"/>
      <c r="TXN350" s="24"/>
      <c r="TXO350" s="24"/>
      <c r="TXP350" s="24"/>
      <c r="TXQ350" s="24"/>
      <c r="TXR350" s="24"/>
      <c r="TXS350" s="24"/>
      <c r="TXT350" s="24"/>
      <c r="TXU350" s="24"/>
      <c r="TXV350" s="24"/>
      <c r="TXW350" s="24"/>
      <c r="TXX350" s="24"/>
      <c r="TXY350" s="24"/>
      <c r="TXZ350" s="24"/>
      <c r="TYA350" s="24"/>
      <c r="TYB350" s="24"/>
      <c r="TYC350" s="24"/>
      <c r="TYD350" s="24"/>
      <c r="TYE350" s="24"/>
      <c r="TYF350" s="24"/>
      <c r="TYG350" s="24"/>
      <c r="TYH350" s="24"/>
      <c r="TYI350" s="24"/>
      <c r="TYJ350" s="24"/>
      <c r="TYK350" s="24"/>
      <c r="TYL350" s="24"/>
      <c r="TYM350" s="24"/>
      <c r="TYN350" s="24"/>
      <c r="TYO350" s="24"/>
      <c r="TYP350" s="24"/>
      <c r="TYQ350" s="24"/>
      <c r="TYR350" s="24"/>
      <c r="TYS350" s="24"/>
      <c r="TYT350" s="24"/>
      <c r="TYU350" s="24"/>
      <c r="TYV350" s="24"/>
      <c r="TYW350" s="24"/>
      <c r="TYX350" s="24"/>
      <c r="TYY350" s="24"/>
      <c r="TYZ350" s="24"/>
      <c r="TZA350" s="24"/>
      <c r="TZB350" s="24"/>
      <c r="TZC350" s="24"/>
      <c r="TZD350" s="24"/>
      <c r="TZE350" s="24"/>
      <c r="TZF350" s="24"/>
      <c r="TZG350" s="24"/>
      <c r="TZH350" s="24"/>
      <c r="TZI350" s="24"/>
      <c r="TZJ350" s="24"/>
      <c r="TZK350" s="24"/>
      <c r="TZL350" s="24"/>
      <c r="TZM350" s="24"/>
      <c r="TZN350" s="24"/>
      <c r="TZO350" s="24"/>
      <c r="TZP350" s="24"/>
      <c r="TZQ350" s="24"/>
      <c r="TZR350" s="24"/>
      <c r="TZS350" s="24"/>
      <c r="TZT350" s="24"/>
      <c r="TZU350" s="24"/>
      <c r="TZV350" s="24"/>
      <c r="TZW350" s="24"/>
      <c r="TZX350" s="24"/>
      <c r="TZY350" s="24"/>
      <c r="TZZ350" s="24"/>
      <c r="UAA350" s="24"/>
      <c r="UAB350" s="24"/>
      <c r="UAC350" s="24"/>
      <c r="UAD350" s="24"/>
      <c r="UAE350" s="24"/>
      <c r="UAF350" s="24"/>
      <c r="UAG350" s="24"/>
      <c r="UAH350" s="24"/>
      <c r="UAI350" s="24"/>
      <c r="UAJ350" s="24"/>
      <c r="UAK350" s="24"/>
      <c r="UAL350" s="24"/>
      <c r="UAM350" s="24"/>
      <c r="UAN350" s="24"/>
      <c r="UAO350" s="24"/>
      <c r="UAP350" s="24"/>
      <c r="UAQ350" s="24"/>
      <c r="UAR350" s="24"/>
      <c r="UAS350" s="24"/>
      <c r="UAT350" s="24"/>
      <c r="UAU350" s="24"/>
      <c r="UAV350" s="24"/>
      <c r="UAW350" s="24"/>
      <c r="UAX350" s="24"/>
      <c r="UAY350" s="24"/>
      <c r="UAZ350" s="24"/>
      <c r="UBA350" s="24"/>
      <c r="UBB350" s="24"/>
      <c r="UBC350" s="24"/>
      <c r="UBD350" s="24"/>
      <c r="UBE350" s="24"/>
      <c r="UBF350" s="24"/>
      <c r="UBG350" s="24"/>
      <c r="UBH350" s="24"/>
      <c r="UBI350" s="24"/>
      <c r="UBJ350" s="24"/>
      <c r="UBK350" s="24"/>
      <c r="UBL350" s="24"/>
      <c r="UBM350" s="24"/>
      <c r="UBN350" s="24"/>
      <c r="UBO350" s="24"/>
      <c r="UBP350" s="24"/>
      <c r="UBQ350" s="24"/>
      <c r="UBR350" s="24"/>
      <c r="UBS350" s="24"/>
      <c r="UBT350" s="24"/>
      <c r="UBU350" s="24"/>
      <c r="UBV350" s="24"/>
      <c r="UBW350" s="24"/>
      <c r="UBX350" s="24"/>
      <c r="UBY350" s="24"/>
      <c r="UBZ350" s="24"/>
      <c r="UCA350" s="24"/>
      <c r="UCB350" s="24"/>
      <c r="UCC350" s="24"/>
      <c r="UCD350" s="24"/>
      <c r="UCE350" s="24"/>
      <c r="UCF350" s="24"/>
      <c r="UCG350" s="24"/>
      <c r="UCH350" s="24"/>
      <c r="UCI350" s="24"/>
      <c r="UCJ350" s="24"/>
      <c r="UCK350" s="24"/>
      <c r="UCL350" s="24"/>
      <c r="UCM350" s="24"/>
      <c r="UCN350" s="24"/>
      <c r="UCO350" s="24"/>
      <c r="UCP350" s="24"/>
      <c r="UCQ350" s="24"/>
      <c r="UCR350" s="24"/>
      <c r="UCS350" s="24"/>
      <c r="UCT350" s="24"/>
      <c r="UCU350" s="24"/>
      <c r="UCV350" s="24"/>
      <c r="UCW350" s="24"/>
      <c r="UCX350" s="24"/>
      <c r="UCY350" s="24"/>
      <c r="UCZ350" s="24"/>
      <c r="UDA350" s="24"/>
      <c r="UDB350" s="24"/>
      <c r="UDC350" s="24"/>
      <c r="UDD350" s="24"/>
      <c r="UDE350" s="24"/>
      <c r="UDF350" s="24"/>
      <c r="UDG350" s="24"/>
      <c r="UDH350" s="24"/>
      <c r="UDI350" s="24"/>
      <c r="UDJ350" s="24"/>
      <c r="UDK350" s="24"/>
      <c r="UDL350" s="24"/>
      <c r="UDM350" s="24"/>
      <c r="UDN350" s="24"/>
      <c r="UDO350" s="24"/>
      <c r="UDP350" s="24"/>
      <c r="UDQ350" s="24"/>
      <c r="UDR350" s="24"/>
      <c r="UDS350" s="24"/>
      <c r="UDT350" s="24"/>
      <c r="UDU350" s="24"/>
      <c r="UDV350" s="24"/>
      <c r="UDW350" s="24"/>
      <c r="UDX350" s="24"/>
      <c r="UDY350" s="24"/>
      <c r="UDZ350" s="24"/>
      <c r="UEA350" s="24"/>
      <c r="UEB350" s="24"/>
      <c r="UEC350" s="24"/>
      <c r="UED350" s="24"/>
      <c r="UEE350" s="24"/>
      <c r="UEF350" s="24"/>
      <c r="UEG350" s="24"/>
      <c r="UEH350" s="24"/>
      <c r="UEI350" s="24"/>
      <c r="UEJ350" s="24"/>
      <c r="UEK350" s="24"/>
      <c r="UEL350" s="24"/>
      <c r="UEM350" s="24"/>
      <c r="UEN350" s="24"/>
      <c r="UEO350" s="24"/>
      <c r="UEP350" s="24"/>
      <c r="UEQ350" s="24"/>
      <c r="UER350" s="24"/>
      <c r="UES350" s="24"/>
      <c r="UET350" s="24"/>
      <c r="UEU350" s="24"/>
      <c r="UEV350" s="24"/>
      <c r="UEW350" s="24"/>
      <c r="UEX350" s="24"/>
      <c r="UEY350" s="24"/>
      <c r="UEZ350" s="24"/>
      <c r="UFA350" s="24"/>
      <c r="UFB350" s="24"/>
      <c r="UFC350" s="24"/>
      <c r="UFD350" s="24"/>
      <c r="UFE350" s="24"/>
      <c r="UFF350" s="24"/>
      <c r="UFG350" s="24"/>
      <c r="UFH350" s="24"/>
      <c r="UFI350" s="24"/>
      <c r="UFJ350" s="24"/>
      <c r="UFK350" s="24"/>
      <c r="UFL350" s="24"/>
      <c r="UFM350" s="24"/>
      <c r="UFN350" s="24"/>
      <c r="UFO350" s="24"/>
      <c r="UFP350" s="24"/>
      <c r="UFQ350" s="24"/>
      <c r="UFR350" s="24"/>
      <c r="UFS350" s="24"/>
      <c r="UFT350" s="24"/>
      <c r="UFU350" s="24"/>
      <c r="UFV350" s="24"/>
      <c r="UFW350" s="24"/>
      <c r="UFX350" s="24"/>
      <c r="UFY350" s="24"/>
      <c r="UFZ350" s="24"/>
      <c r="UGA350" s="24"/>
      <c r="UGB350" s="24"/>
      <c r="UGC350" s="24"/>
      <c r="UGD350" s="24"/>
      <c r="UGE350" s="24"/>
      <c r="UGF350" s="24"/>
      <c r="UGG350" s="24"/>
      <c r="UGH350" s="24"/>
      <c r="UGI350" s="24"/>
      <c r="UGJ350" s="24"/>
      <c r="UGK350" s="24"/>
      <c r="UGL350" s="24"/>
      <c r="UGM350" s="24"/>
      <c r="UGN350" s="24"/>
      <c r="UGO350" s="24"/>
      <c r="UGP350" s="24"/>
      <c r="UGQ350" s="24"/>
      <c r="UGR350" s="24"/>
      <c r="UGS350" s="24"/>
      <c r="UGT350" s="24"/>
      <c r="UGU350" s="24"/>
      <c r="UGV350" s="24"/>
      <c r="UGW350" s="24"/>
      <c r="UGX350" s="24"/>
      <c r="UGY350" s="24"/>
      <c r="UGZ350" s="24"/>
      <c r="UHA350" s="24"/>
      <c r="UHB350" s="24"/>
      <c r="UHC350" s="24"/>
      <c r="UHD350" s="24"/>
      <c r="UHE350" s="24"/>
      <c r="UHF350" s="24"/>
      <c r="UHG350" s="24"/>
      <c r="UHH350" s="24"/>
      <c r="UHI350" s="24"/>
      <c r="UHJ350" s="24"/>
      <c r="UHK350" s="24"/>
      <c r="UHL350" s="24"/>
      <c r="UHM350" s="24"/>
      <c r="UHN350" s="24"/>
      <c r="UHO350" s="24"/>
      <c r="UHP350" s="24"/>
      <c r="UHQ350" s="24"/>
      <c r="UHR350" s="24"/>
      <c r="UHS350" s="24"/>
      <c r="UHT350" s="24"/>
      <c r="UHU350" s="24"/>
      <c r="UHV350" s="24"/>
      <c r="UHW350" s="24"/>
      <c r="UHX350" s="24"/>
      <c r="UHY350" s="24"/>
      <c r="UHZ350" s="24"/>
      <c r="UIA350" s="24"/>
      <c r="UIB350" s="24"/>
      <c r="UIC350" s="24"/>
      <c r="UID350" s="24"/>
      <c r="UIE350" s="24"/>
      <c r="UIF350" s="24"/>
      <c r="UIG350" s="24"/>
      <c r="UIH350" s="24"/>
      <c r="UII350" s="24"/>
      <c r="UIJ350" s="24"/>
      <c r="UIK350" s="24"/>
      <c r="UIL350" s="24"/>
      <c r="UIM350" s="24"/>
      <c r="UIN350" s="24"/>
      <c r="UIO350" s="24"/>
      <c r="UIP350" s="24"/>
      <c r="UIQ350" s="24"/>
      <c r="UIR350" s="24"/>
      <c r="UIS350" s="24"/>
      <c r="UIT350" s="24"/>
      <c r="UIU350" s="24"/>
      <c r="UIV350" s="24"/>
      <c r="UIW350" s="24"/>
      <c r="UIX350" s="24"/>
      <c r="UIY350" s="24"/>
      <c r="UIZ350" s="24"/>
      <c r="UJA350" s="24"/>
      <c r="UJB350" s="24"/>
      <c r="UJC350" s="24"/>
      <c r="UJD350" s="24"/>
      <c r="UJE350" s="24"/>
      <c r="UJF350" s="24"/>
      <c r="UJG350" s="24"/>
      <c r="UJH350" s="24"/>
      <c r="UJI350" s="24"/>
      <c r="UJJ350" s="24"/>
      <c r="UJK350" s="24"/>
      <c r="UJL350" s="24"/>
      <c r="UJM350" s="24"/>
      <c r="UJN350" s="24"/>
      <c r="UJO350" s="24"/>
      <c r="UJP350" s="24"/>
      <c r="UJQ350" s="24"/>
      <c r="UJR350" s="24"/>
      <c r="UJS350" s="24"/>
      <c r="UJT350" s="24"/>
      <c r="UJU350" s="24"/>
      <c r="UJV350" s="24"/>
      <c r="UJW350" s="24"/>
      <c r="UJX350" s="24"/>
      <c r="UJY350" s="24"/>
      <c r="UJZ350" s="24"/>
      <c r="UKA350" s="24"/>
      <c r="UKB350" s="24"/>
      <c r="UKC350" s="24"/>
      <c r="UKD350" s="24"/>
      <c r="UKE350" s="24"/>
      <c r="UKF350" s="24"/>
      <c r="UKG350" s="24"/>
      <c r="UKH350" s="24"/>
      <c r="UKI350" s="24"/>
      <c r="UKJ350" s="24"/>
      <c r="UKK350" s="24"/>
      <c r="UKL350" s="24"/>
      <c r="UKM350" s="24"/>
      <c r="UKN350" s="24"/>
      <c r="UKO350" s="24"/>
      <c r="UKP350" s="24"/>
      <c r="UKQ350" s="24"/>
      <c r="UKR350" s="24"/>
      <c r="UKS350" s="24"/>
      <c r="UKT350" s="24"/>
      <c r="UKU350" s="24"/>
      <c r="UKV350" s="24"/>
      <c r="UKW350" s="24"/>
      <c r="UKX350" s="24"/>
      <c r="UKY350" s="24"/>
      <c r="UKZ350" s="24"/>
      <c r="ULA350" s="24"/>
      <c r="ULB350" s="24"/>
      <c r="ULC350" s="24"/>
      <c r="ULD350" s="24"/>
      <c r="ULE350" s="24"/>
      <c r="ULF350" s="24"/>
      <c r="ULG350" s="24"/>
      <c r="ULH350" s="24"/>
      <c r="ULI350" s="24"/>
      <c r="ULJ350" s="24"/>
      <c r="ULK350" s="24"/>
      <c r="ULL350" s="24"/>
      <c r="ULM350" s="24"/>
      <c r="ULN350" s="24"/>
      <c r="ULO350" s="24"/>
      <c r="ULP350" s="24"/>
      <c r="ULQ350" s="24"/>
      <c r="ULR350" s="24"/>
      <c r="ULS350" s="24"/>
      <c r="ULT350" s="24"/>
      <c r="ULU350" s="24"/>
      <c r="ULV350" s="24"/>
      <c r="ULW350" s="24"/>
      <c r="ULX350" s="24"/>
      <c r="ULY350" s="24"/>
      <c r="ULZ350" s="24"/>
      <c r="UMA350" s="24"/>
      <c r="UMB350" s="24"/>
      <c r="UMC350" s="24"/>
      <c r="UMD350" s="24"/>
      <c r="UME350" s="24"/>
      <c r="UMF350" s="24"/>
      <c r="UMG350" s="24"/>
      <c r="UMH350" s="24"/>
      <c r="UMI350" s="24"/>
      <c r="UMJ350" s="24"/>
      <c r="UMK350" s="24"/>
      <c r="UML350" s="24"/>
      <c r="UMM350" s="24"/>
      <c r="UMN350" s="24"/>
      <c r="UMO350" s="24"/>
      <c r="UMP350" s="24"/>
      <c r="UMQ350" s="24"/>
      <c r="UMR350" s="24"/>
      <c r="UMS350" s="24"/>
      <c r="UMT350" s="24"/>
      <c r="UMU350" s="24"/>
      <c r="UMV350" s="24"/>
      <c r="UMW350" s="24"/>
      <c r="UMX350" s="24"/>
      <c r="UMY350" s="24"/>
      <c r="UMZ350" s="24"/>
      <c r="UNA350" s="24"/>
      <c r="UNB350" s="24"/>
      <c r="UNC350" s="24"/>
      <c r="UND350" s="24"/>
      <c r="UNE350" s="24"/>
      <c r="UNF350" s="24"/>
      <c r="UNG350" s="24"/>
      <c r="UNH350" s="24"/>
      <c r="UNI350" s="24"/>
      <c r="UNJ350" s="24"/>
      <c r="UNK350" s="24"/>
      <c r="UNL350" s="24"/>
      <c r="UNM350" s="24"/>
      <c r="UNN350" s="24"/>
      <c r="UNO350" s="24"/>
      <c r="UNP350" s="24"/>
      <c r="UNQ350" s="24"/>
      <c r="UNR350" s="24"/>
      <c r="UNS350" s="24"/>
      <c r="UNT350" s="24"/>
      <c r="UNU350" s="24"/>
      <c r="UNV350" s="24"/>
      <c r="UNW350" s="24"/>
      <c r="UNX350" s="24"/>
      <c r="UNY350" s="24"/>
      <c r="UNZ350" s="24"/>
      <c r="UOA350" s="24"/>
      <c r="UOB350" s="24"/>
      <c r="UOC350" s="24"/>
      <c r="UOD350" s="24"/>
      <c r="UOE350" s="24"/>
      <c r="UOF350" s="24"/>
      <c r="UOG350" s="24"/>
      <c r="UOH350" s="24"/>
      <c r="UOI350" s="24"/>
      <c r="UOJ350" s="24"/>
      <c r="UOK350" s="24"/>
      <c r="UOL350" s="24"/>
      <c r="UOM350" s="24"/>
      <c r="UON350" s="24"/>
      <c r="UOO350" s="24"/>
      <c r="UOP350" s="24"/>
      <c r="UOQ350" s="24"/>
      <c r="UOR350" s="24"/>
      <c r="UOS350" s="24"/>
      <c r="UOT350" s="24"/>
      <c r="UOU350" s="24"/>
      <c r="UOV350" s="24"/>
      <c r="UOW350" s="24"/>
      <c r="UOX350" s="24"/>
      <c r="UOY350" s="24"/>
      <c r="UOZ350" s="24"/>
      <c r="UPA350" s="24"/>
      <c r="UPB350" s="24"/>
      <c r="UPC350" s="24"/>
      <c r="UPD350" s="24"/>
      <c r="UPE350" s="24"/>
      <c r="UPF350" s="24"/>
      <c r="UPG350" s="24"/>
      <c r="UPH350" s="24"/>
      <c r="UPI350" s="24"/>
      <c r="UPJ350" s="24"/>
      <c r="UPK350" s="24"/>
      <c r="UPL350" s="24"/>
      <c r="UPM350" s="24"/>
      <c r="UPN350" s="24"/>
      <c r="UPO350" s="24"/>
      <c r="UPP350" s="24"/>
      <c r="UPQ350" s="24"/>
      <c r="UPR350" s="24"/>
      <c r="UPS350" s="24"/>
      <c r="UPT350" s="24"/>
      <c r="UPU350" s="24"/>
      <c r="UPV350" s="24"/>
      <c r="UPW350" s="24"/>
      <c r="UPX350" s="24"/>
      <c r="UPY350" s="24"/>
      <c r="UPZ350" s="24"/>
      <c r="UQA350" s="24"/>
      <c r="UQB350" s="24"/>
      <c r="UQC350" s="24"/>
      <c r="UQD350" s="24"/>
      <c r="UQE350" s="24"/>
      <c r="UQF350" s="24"/>
      <c r="UQG350" s="24"/>
      <c r="UQH350" s="24"/>
      <c r="UQI350" s="24"/>
      <c r="UQJ350" s="24"/>
      <c r="UQK350" s="24"/>
      <c r="UQL350" s="24"/>
      <c r="UQM350" s="24"/>
      <c r="UQN350" s="24"/>
      <c r="UQO350" s="24"/>
      <c r="UQP350" s="24"/>
      <c r="UQQ350" s="24"/>
      <c r="UQR350" s="24"/>
      <c r="UQS350" s="24"/>
      <c r="UQT350" s="24"/>
      <c r="UQU350" s="24"/>
      <c r="UQV350" s="24"/>
      <c r="UQW350" s="24"/>
      <c r="UQX350" s="24"/>
      <c r="UQY350" s="24"/>
      <c r="UQZ350" s="24"/>
      <c r="URA350" s="24"/>
      <c r="URB350" s="24"/>
      <c r="URC350" s="24"/>
      <c r="URD350" s="24"/>
      <c r="URE350" s="24"/>
      <c r="URF350" s="24"/>
      <c r="URG350" s="24"/>
      <c r="URH350" s="24"/>
      <c r="URI350" s="24"/>
      <c r="URJ350" s="24"/>
      <c r="URK350" s="24"/>
      <c r="URL350" s="24"/>
      <c r="URM350" s="24"/>
      <c r="URN350" s="24"/>
      <c r="URO350" s="24"/>
      <c r="URP350" s="24"/>
      <c r="URQ350" s="24"/>
      <c r="URR350" s="24"/>
      <c r="URS350" s="24"/>
      <c r="URT350" s="24"/>
      <c r="URU350" s="24"/>
      <c r="URV350" s="24"/>
      <c r="URW350" s="24"/>
      <c r="URX350" s="24"/>
      <c r="URY350" s="24"/>
      <c r="URZ350" s="24"/>
      <c r="USA350" s="24"/>
      <c r="USB350" s="24"/>
      <c r="USC350" s="24"/>
      <c r="USD350" s="24"/>
      <c r="USE350" s="24"/>
      <c r="USF350" s="24"/>
      <c r="USG350" s="24"/>
      <c r="USH350" s="24"/>
      <c r="USI350" s="24"/>
      <c r="USJ350" s="24"/>
      <c r="USK350" s="24"/>
      <c r="USL350" s="24"/>
      <c r="USM350" s="24"/>
      <c r="USN350" s="24"/>
      <c r="USO350" s="24"/>
      <c r="USP350" s="24"/>
      <c r="USQ350" s="24"/>
      <c r="USR350" s="24"/>
      <c r="USS350" s="24"/>
      <c r="UST350" s="24"/>
      <c r="USU350" s="24"/>
      <c r="USV350" s="24"/>
      <c r="USW350" s="24"/>
      <c r="USX350" s="24"/>
      <c r="USY350" s="24"/>
      <c r="USZ350" s="24"/>
      <c r="UTA350" s="24"/>
      <c r="UTB350" s="24"/>
      <c r="UTC350" s="24"/>
      <c r="UTD350" s="24"/>
      <c r="UTE350" s="24"/>
      <c r="UTF350" s="24"/>
      <c r="UTG350" s="24"/>
      <c r="UTH350" s="24"/>
      <c r="UTI350" s="24"/>
      <c r="UTJ350" s="24"/>
      <c r="UTK350" s="24"/>
      <c r="UTL350" s="24"/>
      <c r="UTM350" s="24"/>
      <c r="UTN350" s="24"/>
      <c r="UTO350" s="24"/>
      <c r="UTP350" s="24"/>
      <c r="UTQ350" s="24"/>
      <c r="UTR350" s="24"/>
      <c r="UTS350" s="24"/>
      <c r="UTT350" s="24"/>
      <c r="UTU350" s="24"/>
      <c r="UTV350" s="24"/>
      <c r="UTW350" s="24"/>
      <c r="UTX350" s="24"/>
      <c r="UTY350" s="24"/>
      <c r="UTZ350" s="24"/>
      <c r="UUA350" s="24"/>
      <c r="UUB350" s="24"/>
      <c r="UUC350" s="24"/>
      <c r="UUD350" s="24"/>
      <c r="UUE350" s="24"/>
      <c r="UUF350" s="24"/>
      <c r="UUG350" s="24"/>
      <c r="UUH350" s="24"/>
      <c r="UUI350" s="24"/>
      <c r="UUJ350" s="24"/>
      <c r="UUK350" s="24"/>
      <c r="UUL350" s="24"/>
      <c r="UUM350" s="24"/>
      <c r="UUN350" s="24"/>
      <c r="UUO350" s="24"/>
      <c r="UUP350" s="24"/>
      <c r="UUQ350" s="24"/>
      <c r="UUR350" s="24"/>
      <c r="UUS350" s="24"/>
      <c r="UUT350" s="24"/>
      <c r="UUU350" s="24"/>
      <c r="UUV350" s="24"/>
      <c r="UUW350" s="24"/>
      <c r="UUX350" s="24"/>
      <c r="UUY350" s="24"/>
      <c r="UUZ350" s="24"/>
      <c r="UVA350" s="24"/>
      <c r="UVB350" s="24"/>
      <c r="UVC350" s="24"/>
      <c r="UVD350" s="24"/>
      <c r="UVE350" s="24"/>
      <c r="UVF350" s="24"/>
      <c r="UVG350" s="24"/>
      <c r="UVH350" s="24"/>
      <c r="UVI350" s="24"/>
      <c r="UVJ350" s="24"/>
      <c r="UVK350" s="24"/>
      <c r="UVL350" s="24"/>
      <c r="UVM350" s="24"/>
      <c r="UVN350" s="24"/>
      <c r="UVO350" s="24"/>
      <c r="UVP350" s="24"/>
      <c r="UVQ350" s="24"/>
      <c r="UVR350" s="24"/>
      <c r="UVS350" s="24"/>
      <c r="UVT350" s="24"/>
      <c r="UVU350" s="24"/>
      <c r="UVV350" s="24"/>
      <c r="UVW350" s="24"/>
      <c r="UVX350" s="24"/>
      <c r="UVY350" s="24"/>
      <c r="UVZ350" s="24"/>
      <c r="UWA350" s="24"/>
      <c r="UWB350" s="24"/>
      <c r="UWC350" s="24"/>
      <c r="UWD350" s="24"/>
      <c r="UWE350" s="24"/>
      <c r="UWF350" s="24"/>
      <c r="UWG350" s="24"/>
      <c r="UWH350" s="24"/>
      <c r="UWI350" s="24"/>
      <c r="UWJ350" s="24"/>
      <c r="UWK350" s="24"/>
      <c r="UWL350" s="24"/>
      <c r="UWM350" s="24"/>
      <c r="UWN350" s="24"/>
      <c r="UWO350" s="24"/>
      <c r="UWP350" s="24"/>
      <c r="UWQ350" s="24"/>
      <c r="UWR350" s="24"/>
      <c r="UWS350" s="24"/>
      <c r="UWT350" s="24"/>
      <c r="UWU350" s="24"/>
      <c r="UWV350" s="24"/>
      <c r="UWW350" s="24"/>
      <c r="UWX350" s="24"/>
      <c r="UWY350" s="24"/>
      <c r="UWZ350" s="24"/>
      <c r="UXA350" s="24"/>
      <c r="UXB350" s="24"/>
      <c r="UXC350" s="24"/>
      <c r="UXD350" s="24"/>
      <c r="UXE350" s="24"/>
      <c r="UXF350" s="24"/>
      <c r="UXG350" s="24"/>
      <c r="UXH350" s="24"/>
      <c r="UXI350" s="24"/>
      <c r="UXJ350" s="24"/>
      <c r="UXK350" s="24"/>
      <c r="UXL350" s="24"/>
      <c r="UXM350" s="24"/>
      <c r="UXN350" s="24"/>
      <c r="UXO350" s="24"/>
      <c r="UXP350" s="24"/>
      <c r="UXQ350" s="24"/>
      <c r="UXR350" s="24"/>
      <c r="UXS350" s="24"/>
      <c r="UXT350" s="24"/>
      <c r="UXU350" s="24"/>
      <c r="UXV350" s="24"/>
      <c r="UXW350" s="24"/>
      <c r="UXX350" s="24"/>
      <c r="UXY350" s="24"/>
      <c r="UXZ350" s="24"/>
      <c r="UYA350" s="24"/>
      <c r="UYB350" s="24"/>
      <c r="UYC350" s="24"/>
      <c r="UYD350" s="24"/>
      <c r="UYE350" s="24"/>
      <c r="UYF350" s="24"/>
      <c r="UYG350" s="24"/>
      <c r="UYH350" s="24"/>
      <c r="UYI350" s="24"/>
      <c r="UYJ350" s="24"/>
      <c r="UYK350" s="24"/>
      <c r="UYL350" s="24"/>
      <c r="UYM350" s="24"/>
      <c r="UYN350" s="24"/>
      <c r="UYO350" s="24"/>
      <c r="UYP350" s="24"/>
      <c r="UYQ350" s="24"/>
      <c r="UYR350" s="24"/>
      <c r="UYS350" s="24"/>
      <c r="UYT350" s="24"/>
      <c r="UYU350" s="24"/>
      <c r="UYV350" s="24"/>
      <c r="UYW350" s="24"/>
      <c r="UYX350" s="24"/>
      <c r="UYY350" s="24"/>
      <c r="UYZ350" s="24"/>
      <c r="UZA350" s="24"/>
      <c r="UZB350" s="24"/>
      <c r="UZC350" s="24"/>
      <c r="UZD350" s="24"/>
      <c r="UZE350" s="24"/>
      <c r="UZF350" s="24"/>
      <c r="UZG350" s="24"/>
      <c r="UZH350" s="24"/>
      <c r="UZI350" s="24"/>
      <c r="UZJ350" s="24"/>
      <c r="UZK350" s="24"/>
      <c r="UZL350" s="24"/>
      <c r="UZM350" s="24"/>
      <c r="UZN350" s="24"/>
      <c r="UZO350" s="24"/>
      <c r="UZP350" s="24"/>
      <c r="UZQ350" s="24"/>
      <c r="UZR350" s="24"/>
      <c r="UZS350" s="24"/>
      <c r="UZT350" s="24"/>
      <c r="UZU350" s="24"/>
      <c r="UZV350" s="24"/>
      <c r="UZW350" s="24"/>
      <c r="UZX350" s="24"/>
      <c r="UZY350" s="24"/>
      <c r="UZZ350" s="24"/>
      <c r="VAA350" s="24"/>
      <c r="VAB350" s="24"/>
      <c r="VAC350" s="24"/>
      <c r="VAD350" s="24"/>
      <c r="VAE350" s="24"/>
      <c r="VAF350" s="24"/>
      <c r="VAG350" s="24"/>
      <c r="VAH350" s="24"/>
      <c r="VAI350" s="24"/>
      <c r="VAJ350" s="24"/>
      <c r="VAK350" s="24"/>
      <c r="VAL350" s="24"/>
      <c r="VAM350" s="24"/>
      <c r="VAN350" s="24"/>
      <c r="VAO350" s="24"/>
      <c r="VAP350" s="24"/>
      <c r="VAQ350" s="24"/>
      <c r="VAR350" s="24"/>
      <c r="VAS350" s="24"/>
      <c r="VAT350" s="24"/>
      <c r="VAU350" s="24"/>
      <c r="VAV350" s="24"/>
      <c r="VAW350" s="24"/>
      <c r="VAX350" s="24"/>
      <c r="VAY350" s="24"/>
      <c r="VAZ350" s="24"/>
      <c r="VBA350" s="24"/>
      <c r="VBB350" s="24"/>
      <c r="VBC350" s="24"/>
      <c r="VBD350" s="24"/>
      <c r="VBE350" s="24"/>
      <c r="VBF350" s="24"/>
      <c r="VBG350" s="24"/>
      <c r="VBH350" s="24"/>
      <c r="VBI350" s="24"/>
      <c r="VBJ350" s="24"/>
      <c r="VBK350" s="24"/>
      <c r="VBL350" s="24"/>
      <c r="VBM350" s="24"/>
      <c r="VBN350" s="24"/>
      <c r="VBO350" s="24"/>
      <c r="VBP350" s="24"/>
      <c r="VBQ350" s="24"/>
      <c r="VBR350" s="24"/>
      <c r="VBS350" s="24"/>
      <c r="VBT350" s="24"/>
      <c r="VBU350" s="24"/>
      <c r="VBV350" s="24"/>
      <c r="VBW350" s="24"/>
      <c r="VBX350" s="24"/>
      <c r="VBY350" s="24"/>
      <c r="VBZ350" s="24"/>
      <c r="VCA350" s="24"/>
      <c r="VCB350" s="24"/>
      <c r="VCC350" s="24"/>
      <c r="VCD350" s="24"/>
      <c r="VCE350" s="24"/>
      <c r="VCF350" s="24"/>
      <c r="VCG350" s="24"/>
      <c r="VCH350" s="24"/>
      <c r="VCI350" s="24"/>
      <c r="VCJ350" s="24"/>
      <c r="VCK350" s="24"/>
      <c r="VCL350" s="24"/>
      <c r="VCM350" s="24"/>
      <c r="VCN350" s="24"/>
      <c r="VCO350" s="24"/>
      <c r="VCP350" s="24"/>
      <c r="VCQ350" s="24"/>
      <c r="VCR350" s="24"/>
      <c r="VCS350" s="24"/>
      <c r="VCT350" s="24"/>
      <c r="VCU350" s="24"/>
      <c r="VCV350" s="24"/>
      <c r="VCW350" s="24"/>
      <c r="VCX350" s="24"/>
      <c r="VCY350" s="24"/>
      <c r="VCZ350" s="24"/>
      <c r="VDA350" s="24"/>
      <c r="VDB350" s="24"/>
      <c r="VDC350" s="24"/>
      <c r="VDD350" s="24"/>
      <c r="VDE350" s="24"/>
      <c r="VDF350" s="24"/>
      <c r="VDG350" s="24"/>
      <c r="VDH350" s="24"/>
      <c r="VDI350" s="24"/>
      <c r="VDJ350" s="24"/>
      <c r="VDK350" s="24"/>
      <c r="VDL350" s="24"/>
      <c r="VDM350" s="24"/>
      <c r="VDN350" s="24"/>
      <c r="VDO350" s="24"/>
      <c r="VDP350" s="24"/>
      <c r="VDQ350" s="24"/>
      <c r="VDR350" s="24"/>
      <c r="VDS350" s="24"/>
      <c r="VDT350" s="24"/>
      <c r="VDU350" s="24"/>
      <c r="VDV350" s="24"/>
      <c r="VDW350" s="24"/>
      <c r="VDX350" s="24"/>
      <c r="VDY350" s="24"/>
      <c r="VDZ350" s="24"/>
      <c r="VEA350" s="24"/>
      <c r="VEB350" s="24"/>
      <c r="VEC350" s="24"/>
      <c r="VED350" s="24"/>
      <c r="VEE350" s="24"/>
      <c r="VEF350" s="24"/>
      <c r="VEG350" s="24"/>
      <c r="VEH350" s="24"/>
      <c r="VEI350" s="24"/>
      <c r="VEJ350" s="24"/>
      <c r="VEK350" s="24"/>
      <c r="VEL350" s="24"/>
      <c r="VEM350" s="24"/>
      <c r="VEN350" s="24"/>
      <c r="VEO350" s="24"/>
      <c r="VEP350" s="24"/>
      <c r="VEQ350" s="24"/>
      <c r="VER350" s="24"/>
      <c r="VES350" s="24"/>
      <c r="VET350" s="24"/>
      <c r="VEU350" s="24"/>
      <c r="VEV350" s="24"/>
      <c r="VEW350" s="24"/>
      <c r="VEX350" s="24"/>
      <c r="VEY350" s="24"/>
      <c r="VEZ350" s="24"/>
      <c r="VFA350" s="24"/>
      <c r="VFB350" s="24"/>
      <c r="VFC350" s="24"/>
      <c r="VFD350" s="24"/>
      <c r="VFE350" s="24"/>
      <c r="VFF350" s="24"/>
      <c r="VFG350" s="24"/>
      <c r="VFH350" s="24"/>
      <c r="VFI350" s="24"/>
      <c r="VFJ350" s="24"/>
      <c r="VFK350" s="24"/>
      <c r="VFL350" s="24"/>
      <c r="VFM350" s="24"/>
      <c r="VFN350" s="24"/>
      <c r="VFO350" s="24"/>
      <c r="VFP350" s="24"/>
      <c r="VFQ350" s="24"/>
      <c r="VFR350" s="24"/>
      <c r="VFS350" s="24"/>
      <c r="VFT350" s="24"/>
      <c r="VFU350" s="24"/>
      <c r="VFV350" s="24"/>
      <c r="VFW350" s="24"/>
      <c r="VFX350" s="24"/>
      <c r="VFY350" s="24"/>
      <c r="VFZ350" s="24"/>
      <c r="VGA350" s="24"/>
      <c r="VGB350" s="24"/>
      <c r="VGC350" s="24"/>
      <c r="VGD350" s="24"/>
      <c r="VGE350" s="24"/>
      <c r="VGF350" s="24"/>
      <c r="VGG350" s="24"/>
      <c r="VGH350" s="24"/>
      <c r="VGI350" s="24"/>
      <c r="VGJ350" s="24"/>
      <c r="VGK350" s="24"/>
      <c r="VGL350" s="24"/>
      <c r="VGM350" s="24"/>
      <c r="VGN350" s="24"/>
      <c r="VGO350" s="24"/>
      <c r="VGP350" s="24"/>
      <c r="VGQ350" s="24"/>
      <c r="VGR350" s="24"/>
      <c r="VGS350" s="24"/>
      <c r="VGT350" s="24"/>
      <c r="VGU350" s="24"/>
      <c r="VGV350" s="24"/>
      <c r="VGW350" s="24"/>
      <c r="VGX350" s="24"/>
      <c r="VGY350" s="24"/>
      <c r="VGZ350" s="24"/>
      <c r="VHA350" s="24"/>
      <c r="VHB350" s="24"/>
      <c r="VHC350" s="24"/>
      <c r="VHD350" s="24"/>
      <c r="VHE350" s="24"/>
      <c r="VHF350" s="24"/>
      <c r="VHG350" s="24"/>
      <c r="VHH350" s="24"/>
      <c r="VHI350" s="24"/>
      <c r="VHJ350" s="24"/>
      <c r="VHK350" s="24"/>
      <c r="VHL350" s="24"/>
      <c r="VHM350" s="24"/>
      <c r="VHN350" s="24"/>
      <c r="VHO350" s="24"/>
      <c r="VHP350" s="24"/>
      <c r="VHQ350" s="24"/>
      <c r="VHR350" s="24"/>
      <c r="VHS350" s="24"/>
      <c r="VHT350" s="24"/>
      <c r="VHU350" s="24"/>
      <c r="VHV350" s="24"/>
      <c r="VHW350" s="24"/>
      <c r="VHX350" s="24"/>
      <c r="VHY350" s="24"/>
      <c r="VHZ350" s="24"/>
      <c r="VIA350" s="24"/>
      <c r="VIB350" s="24"/>
      <c r="VIC350" s="24"/>
      <c r="VID350" s="24"/>
      <c r="VIE350" s="24"/>
      <c r="VIF350" s="24"/>
      <c r="VIG350" s="24"/>
      <c r="VIH350" s="24"/>
      <c r="VII350" s="24"/>
      <c r="VIJ350" s="24"/>
      <c r="VIK350" s="24"/>
      <c r="VIL350" s="24"/>
      <c r="VIM350" s="24"/>
      <c r="VIN350" s="24"/>
      <c r="VIO350" s="24"/>
      <c r="VIP350" s="24"/>
      <c r="VIQ350" s="24"/>
      <c r="VIR350" s="24"/>
      <c r="VIS350" s="24"/>
      <c r="VIT350" s="24"/>
      <c r="VIU350" s="24"/>
      <c r="VIV350" s="24"/>
      <c r="VIW350" s="24"/>
      <c r="VIX350" s="24"/>
      <c r="VIY350" s="24"/>
      <c r="VIZ350" s="24"/>
      <c r="VJA350" s="24"/>
      <c r="VJB350" s="24"/>
      <c r="VJC350" s="24"/>
      <c r="VJD350" s="24"/>
      <c r="VJE350" s="24"/>
      <c r="VJF350" s="24"/>
      <c r="VJG350" s="24"/>
      <c r="VJH350" s="24"/>
      <c r="VJI350" s="24"/>
      <c r="VJJ350" s="24"/>
      <c r="VJK350" s="24"/>
      <c r="VJL350" s="24"/>
      <c r="VJM350" s="24"/>
      <c r="VJN350" s="24"/>
      <c r="VJO350" s="24"/>
      <c r="VJP350" s="24"/>
      <c r="VJQ350" s="24"/>
      <c r="VJR350" s="24"/>
      <c r="VJS350" s="24"/>
      <c r="VJT350" s="24"/>
      <c r="VJU350" s="24"/>
      <c r="VJV350" s="24"/>
      <c r="VJW350" s="24"/>
      <c r="VJX350" s="24"/>
      <c r="VJY350" s="24"/>
      <c r="VJZ350" s="24"/>
      <c r="VKA350" s="24"/>
      <c r="VKB350" s="24"/>
      <c r="VKC350" s="24"/>
      <c r="VKD350" s="24"/>
      <c r="VKE350" s="24"/>
      <c r="VKF350" s="24"/>
      <c r="VKG350" s="24"/>
      <c r="VKH350" s="24"/>
      <c r="VKI350" s="24"/>
      <c r="VKJ350" s="24"/>
      <c r="VKK350" s="24"/>
      <c r="VKL350" s="24"/>
      <c r="VKM350" s="24"/>
      <c r="VKN350" s="24"/>
      <c r="VKO350" s="24"/>
      <c r="VKP350" s="24"/>
      <c r="VKQ350" s="24"/>
      <c r="VKR350" s="24"/>
      <c r="VKS350" s="24"/>
      <c r="VKT350" s="24"/>
      <c r="VKU350" s="24"/>
      <c r="VKV350" s="24"/>
      <c r="VKW350" s="24"/>
      <c r="VKX350" s="24"/>
      <c r="VKY350" s="24"/>
      <c r="VKZ350" s="24"/>
      <c r="VLA350" s="24"/>
      <c r="VLB350" s="24"/>
      <c r="VLC350" s="24"/>
      <c r="VLD350" s="24"/>
      <c r="VLE350" s="24"/>
      <c r="VLF350" s="24"/>
      <c r="VLG350" s="24"/>
      <c r="VLH350" s="24"/>
      <c r="VLI350" s="24"/>
      <c r="VLJ350" s="24"/>
      <c r="VLK350" s="24"/>
      <c r="VLL350" s="24"/>
      <c r="VLM350" s="24"/>
      <c r="VLN350" s="24"/>
      <c r="VLO350" s="24"/>
      <c r="VLP350" s="24"/>
      <c r="VLQ350" s="24"/>
      <c r="VLR350" s="24"/>
      <c r="VLS350" s="24"/>
      <c r="VLT350" s="24"/>
      <c r="VLU350" s="24"/>
      <c r="VLV350" s="24"/>
      <c r="VLW350" s="24"/>
      <c r="VLX350" s="24"/>
      <c r="VLY350" s="24"/>
      <c r="VLZ350" s="24"/>
      <c r="VMA350" s="24"/>
      <c r="VMB350" s="24"/>
      <c r="VMC350" s="24"/>
      <c r="VMD350" s="24"/>
      <c r="VME350" s="24"/>
      <c r="VMF350" s="24"/>
      <c r="VMG350" s="24"/>
      <c r="VMH350" s="24"/>
      <c r="VMI350" s="24"/>
      <c r="VMJ350" s="24"/>
      <c r="VMK350" s="24"/>
      <c r="VML350" s="24"/>
      <c r="VMM350" s="24"/>
      <c r="VMN350" s="24"/>
      <c r="VMO350" s="24"/>
      <c r="VMP350" s="24"/>
      <c r="VMQ350" s="24"/>
      <c r="VMR350" s="24"/>
      <c r="VMS350" s="24"/>
      <c r="VMT350" s="24"/>
      <c r="VMU350" s="24"/>
      <c r="VMV350" s="24"/>
      <c r="VMW350" s="24"/>
      <c r="VMX350" s="24"/>
      <c r="VMY350" s="24"/>
      <c r="VMZ350" s="24"/>
      <c r="VNA350" s="24"/>
      <c r="VNB350" s="24"/>
      <c r="VNC350" s="24"/>
      <c r="VND350" s="24"/>
      <c r="VNE350" s="24"/>
      <c r="VNF350" s="24"/>
      <c r="VNG350" s="24"/>
      <c r="VNH350" s="24"/>
      <c r="VNI350" s="24"/>
      <c r="VNJ350" s="24"/>
      <c r="VNK350" s="24"/>
      <c r="VNL350" s="24"/>
      <c r="VNM350" s="24"/>
      <c r="VNN350" s="24"/>
      <c r="VNO350" s="24"/>
      <c r="VNP350" s="24"/>
      <c r="VNQ350" s="24"/>
      <c r="VNR350" s="24"/>
      <c r="VNS350" s="24"/>
      <c r="VNT350" s="24"/>
      <c r="VNU350" s="24"/>
      <c r="VNV350" s="24"/>
      <c r="VNW350" s="24"/>
      <c r="VNX350" s="24"/>
      <c r="VNY350" s="24"/>
      <c r="VNZ350" s="24"/>
      <c r="VOA350" s="24"/>
      <c r="VOB350" s="24"/>
      <c r="VOC350" s="24"/>
      <c r="VOD350" s="24"/>
      <c r="VOE350" s="24"/>
      <c r="VOF350" s="24"/>
      <c r="VOG350" s="24"/>
      <c r="VOH350" s="24"/>
      <c r="VOI350" s="24"/>
      <c r="VOJ350" s="24"/>
      <c r="VOK350" s="24"/>
      <c r="VOL350" s="24"/>
      <c r="VOM350" s="24"/>
      <c r="VON350" s="24"/>
      <c r="VOO350" s="24"/>
      <c r="VOP350" s="24"/>
      <c r="VOQ350" s="24"/>
      <c r="VOR350" s="24"/>
      <c r="VOS350" s="24"/>
      <c r="VOT350" s="24"/>
      <c r="VOU350" s="24"/>
      <c r="VOV350" s="24"/>
      <c r="VOW350" s="24"/>
      <c r="VOX350" s="24"/>
      <c r="VOY350" s="24"/>
      <c r="VOZ350" s="24"/>
      <c r="VPA350" s="24"/>
      <c r="VPB350" s="24"/>
      <c r="VPC350" s="24"/>
      <c r="VPD350" s="24"/>
      <c r="VPE350" s="24"/>
      <c r="VPF350" s="24"/>
      <c r="VPG350" s="24"/>
      <c r="VPH350" s="24"/>
      <c r="VPI350" s="24"/>
      <c r="VPJ350" s="24"/>
      <c r="VPK350" s="24"/>
      <c r="VPL350" s="24"/>
      <c r="VPM350" s="24"/>
      <c r="VPN350" s="24"/>
      <c r="VPO350" s="24"/>
      <c r="VPP350" s="24"/>
      <c r="VPQ350" s="24"/>
      <c r="VPR350" s="24"/>
      <c r="VPS350" s="24"/>
      <c r="VPT350" s="24"/>
      <c r="VPU350" s="24"/>
      <c r="VPV350" s="24"/>
      <c r="VPW350" s="24"/>
      <c r="VPX350" s="24"/>
      <c r="VPY350" s="24"/>
      <c r="VPZ350" s="24"/>
      <c r="VQA350" s="24"/>
      <c r="VQB350" s="24"/>
      <c r="VQC350" s="24"/>
      <c r="VQD350" s="24"/>
      <c r="VQE350" s="24"/>
      <c r="VQF350" s="24"/>
      <c r="VQG350" s="24"/>
      <c r="VQH350" s="24"/>
      <c r="VQI350" s="24"/>
      <c r="VQJ350" s="24"/>
      <c r="VQK350" s="24"/>
      <c r="VQL350" s="24"/>
      <c r="VQM350" s="24"/>
      <c r="VQN350" s="24"/>
      <c r="VQO350" s="24"/>
      <c r="VQP350" s="24"/>
      <c r="VQQ350" s="24"/>
      <c r="VQR350" s="24"/>
      <c r="VQS350" s="24"/>
      <c r="VQT350" s="24"/>
      <c r="VQU350" s="24"/>
      <c r="VQV350" s="24"/>
      <c r="VQW350" s="24"/>
      <c r="VQX350" s="24"/>
      <c r="VQY350" s="24"/>
      <c r="VQZ350" s="24"/>
      <c r="VRA350" s="24"/>
      <c r="VRB350" s="24"/>
      <c r="VRC350" s="24"/>
      <c r="VRD350" s="24"/>
      <c r="VRE350" s="24"/>
      <c r="VRF350" s="24"/>
      <c r="VRG350" s="24"/>
      <c r="VRH350" s="24"/>
      <c r="VRI350" s="24"/>
      <c r="VRJ350" s="24"/>
      <c r="VRK350" s="24"/>
      <c r="VRL350" s="24"/>
      <c r="VRM350" s="24"/>
      <c r="VRN350" s="24"/>
      <c r="VRO350" s="24"/>
      <c r="VRP350" s="24"/>
      <c r="VRQ350" s="24"/>
      <c r="VRR350" s="24"/>
      <c r="VRS350" s="24"/>
      <c r="VRT350" s="24"/>
      <c r="VRU350" s="24"/>
      <c r="VRV350" s="24"/>
      <c r="VRW350" s="24"/>
      <c r="VRX350" s="24"/>
      <c r="VRY350" s="24"/>
      <c r="VRZ350" s="24"/>
      <c r="VSA350" s="24"/>
      <c r="VSB350" s="24"/>
      <c r="VSC350" s="24"/>
      <c r="VSD350" s="24"/>
      <c r="VSE350" s="24"/>
      <c r="VSF350" s="24"/>
      <c r="VSG350" s="24"/>
      <c r="VSH350" s="24"/>
      <c r="VSI350" s="24"/>
      <c r="VSJ350" s="24"/>
      <c r="VSK350" s="24"/>
      <c r="VSL350" s="24"/>
      <c r="VSM350" s="24"/>
      <c r="VSN350" s="24"/>
      <c r="VSO350" s="24"/>
      <c r="VSP350" s="24"/>
      <c r="VSQ350" s="24"/>
      <c r="VSR350" s="24"/>
      <c r="VSS350" s="24"/>
      <c r="VST350" s="24"/>
      <c r="VSU350" s="24"/>
      <c r="VSV350" s="24"/>
      <c r="VSW350" s="24"/>
      <c r="VSX350" s="24"/>
      <c r="VSY350" s="24"/>
      <c r="VSZ350" s="24"/>
      <c r="VTA350" s="24"/>
      <c r="VTB350" s="24"/>
      <c r="VTC350" s="24"/>
      <c r="VTD350" s="24"/>
      <c r="VTE350" s="24"/>
      <c r="VTF350" s="24"/>
      <c r="VTG350" s="24"/>
      <c r="VTH350" s="24"/>
      <c r="VTI350" s="24"/>
      <c r="VTJ350" s="24"/>
      <c r="VTK350" s="24"/>
      <c r="VTL350" s="24"/>
      <c r="VTM350" s="24"/>
      <c r="VTN350" s="24"/>
      <c r="VTO350" s="24"/>
      <c r="VTP350" s="24"/>
      <c r="VTQ350" s="24"/>
      <c r="VTR350" s="24"/>
      <c r="VTS350" s="24"/>
      <c r="VTT350" s="24"/>
      <c r="VTU350" s="24"/>
      <c r="VTV350" s="24"/>
      <c r="VTW350" s="24"/>
      <c r="VTX350" s="24"/>
      <c r="VTY350" s="24"/>
      <c r="VTZ350" s="24"/>
      <c r="VUA350" s="24"/>
      <c r="VUB350" s="24"/>
      <c r="VUC350" s="24"/>
      <c r="VUD350" s="24"/>
      <c r="VUE350" s="24"/>
      <c r="VUF350" s="24"/>
      <c r="VUG350" s="24"/>
      <c r="VUH350" s="24"/>
      <c r="VUI350" s="24"/>
      <c r="VUJ350" s="24"/>
      <c r="VUK350" s="24"/>
      <c r="VUL350" s="24"/>
      <c r="VUM350" s="24"/>
      <c r="VUN350" s="24"/>
      <c r="VUO350" s="24"/>
      <c r="VUP350" s="24"/>
      <c r="VUQ350" s="24"/>
      <c r="VUR350" s="24"/>
      <c r="VUS350" s="24"/>
      <c r="VUT350" s="24"/>
      <c r="VUU350" s="24"/>
      <c r="VUV350" s="24"/>
      <c r="VUW350" s="24"/>
      <c r="VUX350" s="24"/>
      <c r="VUY350" s="24"/>
      <c r="VUZ350" s="24"/>
      <c r="VVA350" s="24"/>
      <c r="VVB350" s="24"/>
      <c r="VVC350" s="24"/>
      <c r="VVD350" s="24"/>
      <c r="VVE350" s="24"/>
      <c r="VVF350" s="24"/>
      <c r="VVG350" s="24"/>
      <c r="VVH350" s="24"/>
      <c r="VVI350" s="24"/>
      <c r="VVJ350" s="24"/>
      <c r="VVK350" s="24"/>
      <c r="VVL350" s="24"/>
      <c r="VVM350" s="24"/>
      <c r="VVN350" s="24"/>
      <c r="VVO350" s="24"/>
      <c r="VVP350" s="24"/>
      <c r="VVQ350" s="24"/>
      <c r="VVR350" s="24"/>
      <c r="VVS350" s="24"/>
      <c r="VVT350" s="24"/>
      <c r="VVU350" s="24"/>
      <c r="VVV350" s="24"/>
      <c r="VVW350" s="24"/>
      <c r="VVX350" s="24"/>
      <c r="VVY350" s="24"/>
      <c r="VVZ350" s="24"/>
      <c r="VWA350" s="24"/>
      <c r="VWB350" s="24"/>
      <c r="VWC350" s="24"/>
      <c r="VWD350" s="24"/>
      <c r="VWE350" s="24"/>
      <c r="VWF350" s="24"/>
      <c r="VWG350" s="24"/>
      <c r="VWH350" s="24"/>
      <c r="VWI350" s="24"/>
      <c r="VWJ350" s="24"/>
      <c r="VWK350" s="24"/>
      <c r="VWL350" s="24"/>
      <c r="VWM350" s="24"/>
      <c r="VWN350" s="24"/>
      <c r="VWO350" s="24"/>
      <c r="VWP350" s="24"/>
      <c r="VWQ350" s="24"/>
      <c r="VWR350" s="24"/>
      <c r="VWS350" s="24"/>
      <c r="VWT350" s="24"/>
      <c r="VWU350" s="24"/>
      <c r="VWV350" s="24"/>
      <c r="VWW350" s="24"/>
      <c r="VWX350" s="24"/>
      <c r="VWY350" s="24"/>
      <c r="VWZ350" s="24"/>
      <c r="VXA350" s="24"/>
      <c r="VXB350" s="24"/>
      <c r="VXC350" s="24"/>
      <c r="VXD350" s="24"/>
      <c r="VXE350" s="24"/>
      <c r="VXF350" s="24"/>
      <c r="VXG350" s="24"/>
      <c r="VXH350" s="24"/>
      <c r="VXI350" s="24"/>
      <c r="VXJ350" s="24"/>
      <c r="VXK350" s="24"/>
      <c r="VXL350" s="24"/>
      <c r="VXM350" s="24"/>
      <c r="VXN350" s="24"/>
      <c r="VXO350" s="24"/>
      <c r="VXP350" s="24"/>
      <c r="VXQ350" s="24"/>
      <c r="VXR350" s="24"/>
      <c r="VXS350" s="24"/>
      <c r="VXT350" s="24"/>
      <c r="VXU350" s="24"/>
      <c r="VXV350" s="24"/>
      <c r="VXW350" s="24"/>
      <c r="VXX350" s="24"/>
      <c r="VXY350" s="24"/>
      <c r="VXZ350" s="24"/>
      <c r="VYA350" s="24"/>
      <c r="VYB350" s="24"/>
      <c r="VYC350" s="24"/>
      <c r="VYD350" s="24"/>
      <c r="VYE350" s="24"/>
      <c r="VYF350" s="24"/>
      <c r="VYG350" s="24"/>
      <c r="VYH350" s="24"/>
      <c r="VYI350" s="24"/>
      <c r="VYJ350" s="24"/>
      <c r="VYK350" s="24"/>
      <c r="VYL350" s="24"/>
      <c r="VYM350" s="24"/>
      <c r="VYN350" s="24"/>
      <c r="VYO350" s="24"/>
      <c r="VYP350" s="24"/>
      <c r="VYQ350" s="24"/>
      <c r="VYR350" s="24"/>
      <c r="VYS350" s="24"/>
      <c r="VYT350" s="24"/>
      <c r="VYU350" s="24"/>
      <c r="VYV350" s="24"/>
      <c r="VYW350" s="24"/>
      <c r="VYX350" s="24"/>
      <c r="VYY350" s="24"/>
      <c r="VYZ350" s="24"/>
      <c r="VZA350" s="24"/>
      <c r="VZB350" s="24"/>
      <c r="VZC350" s="24"/>
      <c r="VZD350" s="24"/>
      <c r="VZE350" s="24"/>
      <c r="VZF350" s="24"/>
      <c r="VZG350" s="24"/>
      <c r="VZH350" s="24"/>
      <c r="VZI350" s="24"/>
      <c r="VZJ350" s="24"/>
      <c r="VZK350" s="24"/>
      <c r="VZL350" s="24"/>
      <c r="VZM350" s="24"/>
      <c r="VZN350" s="24"/>
      <c r="VZO350" s="24"/>
      <c r="VZP350" s="24"/>
      <c r="VZQ350" s="24"/>
      <c r="VZR350" s="24"/>
      <c r="VZS350" s="24"/>
      <c r="VZT350" s="24"/>
      <c r="VZU350" s="24"/>
      <c r="VZV350" s="24"/>
      <c r="VZW350" s="24"/>
      <c r="VZX350" s="24"/>
      <c r="VZY350" s="24"/>
      <c r="VZZ350" s="24"/>
      <c r="WAA350" s="24"/>
      <c r="WAB350" s="24"/>
      <c r="WAC350" s="24"/>
      <c r="WAD350" s="24"/>
      <c r="WAE350" s="24"/>
      <c r="WAF350" s="24"/>
      <c r="WAG350" s="24"/>
      <c r="WAH350" s="24"/>
      <c r="WAI350" s="24"/>
      <c r="WAJ350" s="24"/>
      <c r="WAK350" s="24"/>
      <c r="WAL350" s="24"/>
      <c r="WAM350" s="24"/>
      <c r="WAN350" s="24"/>
      <c r="WAO350" s="24"/>
      <c r="WAP350" s="24"/>
      <c r="WAQ350" s="24"/>
      <c r="WAR350" s="24"/>
      <c r="WAS350" s="24"/>
      <c r="WAT350" s="24"/>
      <c r="WAU350" s="24"/>
      <c r="WAV350" s="24"/>
      <c r="WAW350" s="24"/>
      <c r="WAX350" s="24"/>
      <c r="WAY350" s="24"/>
      <c r="WAZ350" s="24"/>
      <c r="WBA350" s="24"/>
      <c r="WBB350" s="24"/>
      <c r="WBC350" s="24"/>
      <c r="WBD350" s="24"/>
      <c r="WBE350" s="24"/>
      <c r="WBF350" s="24"/>
      <c r="WBG350" s="24"/>
      <c r="WBH350" s="24"/>
      <c r="WBI350" s="24"/>
      <c r="WBJ350" s="24"/>
      <c r="WBK350" s="24"/>
      <c r="WBL350" s="24"/>
      <c r="WBM350" s="24"/>
      <c r="WBN350" s="24"/>
      <c r="WBO350" s="24"/>
      <c r="WBP350" s="24"/>
      <c r="WBQ350" s="24"/>
      <c r="WBR350" s="24"/>
      <c r="WBS350" s="24"/>
      <c r="WBT350" s="24"/>
      <c r="WBU350" s="24"/>
      <c r="WBV350" s="24"/>
      <c r="WBW350" s="24"/>
      <c r="WBX350" s="24"/>
      <c r="WBY350" s="24"/>
      <c r="WBZ350" s="24"/>
      <c r="WCA350" s="24"/>
      <c r="WCB350" s="24"/>
      <c r="WCC350" s="24"/>
      <c r="WCD350" s="24"/>
      <c r="WCE350" s="24"/>
      <c r="WCF350" s="24"/>
      <c r="WCG350" s="24"/>
      <c r="WCH350" s="24"/>
      <c r="WCI350" s="24"/>
      <c r="WCJ350" s="24"/>
      <c r="WCK350" s="24"/>
      <c r="WCL350" s="24"/>
      <c r="WCM350" s="24"/>
      <c r="WCN350" s="24"/>
      <c r="WCO350" s="24"/>
      <c r="WCP350" s="24"/>
      <c r="WCQ350" s="24"/>
      <c r="WCR350" s="24"/>
      <c r="WCS350" s="24"/>
      <c r="WCT350" s="24"/>
      <c r="WCU350" s="24"/>
      <c r="WCV350" s="24"/>
      <c r="WCW350" s="24"/>
      <c r="WCX350" s="24"/>
      <c r="WCY350" s="24"/>
      <c r="WCZ350" s="24"/>
      <c r="WDA350" s="24"/>
      <c r="WDB350" s="24"/>
      <c r="WDC350" s="24"/>
      <c r="WDD350" s="24"/>
      <c r="WDE350" s="24"/>
      <c r="WDF350" s="24"/>
      <c r="WDG350" s="24"/>
      <c r="WDH350" s="24"/>
      <c r="WDI350" s="24"/>
      <c r="WDJ350" s="24"/>
      <c r="WDK350" s="24"/>
      <c r="WDL350" s="24"/>
      <c r="WDM350" s="24"/>
      <c r="WDN350" s="24"/>
      <c r="WDO350" s="24"/>
      <c r="WDP350" s="24"/>
      <c r="WDQ350" s="24"/>
      <c r="WDR350" s="24"/>
      <c r="WDS350" s="24"/>
      <c r="WDT350" s="24"/>
      <c r="WDU350" s="24"/>
      <c r="WDV350" s="24"/>
      <c r="WDW350" s="24"/>
      <c r="WDX350" s="24"/>
      <c r="WDY350" s="24"/>
      <c r="WDZ350" s="24"/>
      <c r="WEA350" s="24"/>
      <c r="WEB350" s="24"/>
      <c r="WEC350" s="24"/>
      <c r="WED350" s="24"/>
      <c r="WEE350" s="24"/>
      <c r="WEF350" s="24"/>
      <c r="WEG350" s="24"/>
      <c r="WEH350" s="24"/>
      <c r="WEI350" s="24"/>
      <c r="WEJ350" s="24"/>
      <c r="WEK350" s="24"/>
      <c r="WEL350" s="24"/>
      <c r="WEM350" s="24"/>
      <c r="WEN350" s="24"/>
      <c r="WEO350" s="24"/>
      <c r="WEP350" s="24"/>
      <c r="WEQ350" s="24"/>
      <c r="WER350" s="24"/>
      <c r="WES350" s="24"/>
      <c r="WET350" s="24"/>
      <c r="WEU350" s="24"/>
      <c r="WEV350" s="24"/>
      <c r="WEW350" s="24"/>
      <c r="WEX350" s="24"/>
      <c r="WEY350" s="24"/>
      <c r="WEZ350" s="24"/>
      <c r="WFA350" s="24"/>
      <c r="WFB350" s="24"/>
      <c r="WFC350" s="24"/>
      <c r="WFD350" s="24"/>
      <c r="WFE350" s="24"/>
      <c r="WFF350" s="24"/>
      <c r="WFG350" s="24"/>
      <c r="WFH350" s="24"/>
      <c r="WFI350" s="24"/>
      <c r="WFJ350" s="24"/>
      <c r="WFK350" s="24"/>
      <c r="WFL350" s="24"/>
      <c r="WFM350" s="24"/>
      <c r="WFN350" s="24"/>
      <c r="WFO350" s="24"/>
      <c r="WFP350" s="24"/>
      <c r="WFQ350" s="24"/>
      <c r="WFR350" s="24"/>
      <c r="WFS350" s="24"/>
      <c r="WFT350" s="24"/>
      <c r="WFU350" s="24"/>
      <c r="WFV350" s="24"/>
      <c r="WFW350" s="24"/>
      <c r="WFX350" s="24"/>
      <c r="WFY350" s="24"/>
      <c r="WFZ350" s="24"/>
      <c r="WGA350" s="24"/>
      <c r="WGB350" s="24"/>
      <c r="WGC350" s="24"/>
      <c r="WGD350" s="24"/>
      <c r="WGE350" s="24"/>
      <c r="WGF350" s="24"/>
      <c r="WGG350" s="24"/>
      <c r="WGH350" s="24"/>
      <c r="WGI350" s="24"/>
      <c r="WGJ350" s="24"/>
      <c r="WGK350" s="24"/>
      <c r="WGL350" s="24"/>
      <c r="WGM350" s="24"/>
      <c r="WGN350" s="24"/>
      <c r="WGO350" s="24"/>
      <c r="WGP350" s="24"/>
      <c r="WGQ350" s="24"/>
      <c r="WGR350" s="24"/>
      <c r="WGS350" s="24"/>
      <c r="WGT350" s="24"/>
      <c r="WGU350" s="24"/>
      <c r="WGV350" s="24"/>
      <c r="WGW350" s="24"/>
      <c r="WGX350" s="24"/>
      <c r="WGY350" s="24"/>
      <c r="WGZ350" s="24"/>
      <c r="WHA350" s="24"/>
      <c r="WHB350" s="24"/>
      <c r="WHC350" s="24"/>
      <c r="WHD350" s="24"/>
      <c r="WHE350" s="24"/>
      <c r="WHF350" s="24"/>
      <c r="WHG350" s="24"/>
      <c r="WHH350" s="24"/>
      <c r="WHI350" s="24"/>
      <c r="WHJ350" s="24"/>
      <c r="WHK350" s="24"/>
      <c r="WHL350" s="24"/>
      <c r="WHM350" s="24"/>
      <c r="WHN350" s="24"/>
      <c r="WHO350" s="24"/>
      <c r="WHP350" s="24"/>
      <c r="WHQ350" s="24"/>
      <c r="WHR350" s="24"/>
      <c r="WHS350" s="24"/>
      <c r="WHT350" s="24"/>
      <c r="WHU350" s="24"/>
      <c r="WHV350" s="24"/>
      <c r="WHW350" s="24"/>
      <c r="WHX350" s="24"/>
      <c r="WHY350" s="24"/>
      <c r="WHZ350" s="24"/>
      <c r="WIA350" s="24"/>
      <c r="WIB350" s="24"/>
      <c r="WIC350" s="24"/>
      <c r="WID350" s="24"/>
      <c r="WIE350" s="24"/>
      <c r="WIF350" s="24"/>
      <c r="WIG350" s="24"/>
      <c r="WIH350" s="24"/>
      <c r="WII350" s="24"/>
      <c r="WIJ350" s="24"/>
      <c r="WIK350" s="24"/>
      <c r="WIL350" s="24"/>
      <c r="WIM350" s="24"/>
      <c r="WIN350" s="24"/>
      <c r="WIO350" s="24"/>
      <c r="WIP350" s="24"/>
      <c r="WIQ350" s="24"/>
      <c r="WIR350" s="24"/>
      <c r="WIS350" s="24"/>
      <c r="WIT350" s="24"/>
      <c r="WIU350" s="24"/>
      <c r="WIV350" s="24"/>
      <c r="WIW350" s="24"/>
      <c r="WIX350" s="24"/>
      <c r="WIY350" s="24"/>
      <c r="WIZ350" s="24"/>
      <c r="WJA350" s="24"/>
      <c r="WJB350" s="24"/>
      <c r="WJC350" s="24"/>
      <c r="WJD350" s="24"/>
      <c r="WJE350" s="24"/>
      <c r="WJF350" s="24"/>
      <c r="WJG350" s="24"/>
      <c r="WJH350" s="24"/>
      <c r="WJI350" s="24"/>
      <c r="WJJ350" s="24"/>
      <c r="WJK350" s="24"/>
      <c r="WJL350" s="24"/>
      <c r="WJM350" s="24"/>
      <c r="WJN350" s="24"/>
      <c r="WJO350" s="24"/>
      <c r="WJP350" s="24"/>
      <c r="WJQ350" s="24"/>
      <c r="WJR350" s="24"/>
      <c r="WJS350" s="24"/>
      <c r="WJT350" s="24"/>
      <c r="WJU350" s="24"/>
      <c r="WJV350" s="24"/>
      <c r="WJW350" s="24"/>
      <c r="WJX350" s="24"/>
      <c r="WJY350" s="24"/>
      <c r="WJZ350" s="24"/>
      <c r="WKA350" s="24"/>
      <c r="WKB350" s="24"/>
      <c r="WKC350" s="24"/>
      <c r="WKD350" s="24"/>
      <c r="WKE350" s="24"/>
      <c r="WKF350" s="24"/>
      <c r="WKG350" s="24"/>
      <c r="WKH350" s="24"/>
      <c r="WKI350" s="24"/>
      <c r="WKJ350" s="24"/>
      <c r="WKK350" s="24"/>
      <c r="WKL350" s="24"/>
      <c r="WKM350" s="24"/>
      <c r="WKN350" s="24"/>
      <c r="WKO350" s="24"/>
      <c r="WKP350" s="24"/>
      <c r="WKQ350" s="24"/>
      <c r="WKR350" s="24"/>
      <c r="WKS350" s="24"/>
      <c r="WKT350" s="24"/>
      <c r="WKU350" s="24"/>
      <c r="WKV350" s="24"/>
      <c r="WKW350" s="24"/>
      <c r="WKX350" s="24"/>
      <c r="WKY350" s="24"/>
      <c r="WKZ350" s="24"/>
      <c r="WLA350" s="24"/>
      <c r="WLB350" s="24"/>
      <c r="WLC350" s="24"/>
      <c r="WLD350" s="24"/>
      <c r="WLE350" s="24"/>
      <c r="WLF350" s="24"/>
      <c r="WLG350" s="24"/>
      <c r="WLH350" s="24"/>
      <c r="WLI350" s="24"/>
      <c r="WLJ350" s="24"/>
      <c r="WLK350" s="24"/>
      <c r="WLL350" s="24"/>
      <c r="WLM350" s="24"/>
      <c r="WLN350" s="24"/>
      <c r="WLO350" s="24"/>
      <c r="WLP350" s="24"/>
      <c r="WLQ350" s="24"/>
      <c r="WLR350" s="24"/>
      <c r="WLS350" s="24"/>
      <c r="WLT350" s="24"/>
      <c r="WLU350" s="24"/>
      <c r="WLV350" s="24"/>
      <c r="WLW350" s="24"/>
      <c r="WLX350" s="24"/>
      <c r="WLY350" s="24"/>
      <c r="WLZ350" s="24"/>
      <c r="WMA350" s="24"/>
      <c r="WMB350" s="24"/>
      <c r="WMC350" s="24"/>
      <c r="WMD350" s="24"/>
      <c r="WME350" s="24"/>
      <c r="WMF350" s="24"/>
      <c r="WMG350" s="24"/>
      <c r="WMH350" s="24"/>
      <c r="WMI350" s="24"/>
      <c r="WMJ350" s="24"/>
      <c r="WMK350" s="24"/>
      <c r="WML350" s="24"/>
      <c r="WMM350" s="24"/>
      <c r="WMN350" s="24"/>
      <c r="WMO350" s="24"/>
      <c r="WMP350" s="24"/>
      <c r="WMQ350" s="24"/>
      <c r="WMR350" s="24"/>
      <c r="WMS350" s="24"/>
      <c r="WMT350" s="24"/>
      <c r="WMU350" s="24"/>
      <c r="WMV350" s="24"/>
      <c r="WMW350" s="24"/>
      <c r="WMX350" s="24"/>
      <c r="WMY350" s="24"/>
      <c r="WMZ350" s="24"/>
      <c r="WNA350" s="24"/>
      <c r="WNB350" s="24"/>
      <c r="WNC350" s="24"/>
      <c r="WND350" s="24"/>
      <c r="WNE350" s="24"/>
      <c r="WNF350" s="24"/>
      <c r="WNG350" s="24"/>
      <c r="WNH350" s="24"/>
      <c r="WNI350" s="24"/>
      <c r="WNJ350" s="24"/>
      <c r="WNK350" s="24"/>
      <c r="WNL350" s="24"/>
      <c r="WNM350" s="24"/>
      <c r="WNN350" s="24"/>
      <c r="WNO350" s="24"/>
      <c r="WNP350" s="24"/>
      <c r="WNQ350" s="24"/>
      <c r="WNR350" s="24"/>
      <c r="WNS350" s="24"/>
      <c r="WNT350" s="24"/>
      <c r="WNU350" s="24"/>
      <c r="WNV350" s="24"/>
      <c r="WNW350" s="24"/>
      <c r="WNX350" s="24"/>
      <c r="WNY350" s="24"/>
      <c r="WNZ350" s="24"/>
      <c r="WOA350" s="24"/>
      <c r="WOB350" s="24"/>
      <c r="WOC350" s="24"/>
      <c r="WOD350" s="24"/>
      <c r="WOE350" s="24"/>
      <c r="WOF350" s="24"/>
      <c r="WOG350" s="24"/>
      <c r="WOH350" s="24"/>
      <c r="WOI350" s="24"/>
      <c r="WOJ350" s="24"/>
      <c r="WOK350" s="24"/>
      <c r="WOL350" s="24"/>
      <c r="WOM350" s="24"/>
      <c r="WON350" s="24"/>
      <c r="WOO350" s="24"/>
      <c r="WOP350" s="24"/>
      <c r="WOQ350" s="24"/>
      <c r="WOR350" s="24"/>
      <c r="WOS350" s="24"/>
      <c r="WOT350" s="24"/>
      <c r="WOU350" s="24"/>
      <c r="WOV350" s="24"/>
      <c r="WOW350" s="24"/>
      <c r="WOX350" s="24"/>
      <c r="WOY350" s="24"/>
      <c r="WOZ350" s="24"/>
      <c r="WPA350" s="24"/>
      <c r="WPB350" s="24"/>
      <c r="WPC350" s="24"/>
      <c r="WPD350" s="24"/>
      <c r="WPE350" s="24"/>
      <c r="WPF350" s="24"/>
      <c r="WPG350" s="24"/>
      <c r="WPH350" s="24"/>
      <c r="WPI350" s="24"/>
      <c r="WPJ350" s="24"/>
      <c r="WPK350" s="24"/>
      <c r="WPL350" s="24"/>
      <c r="WPM350" s="24"/>
      <c r="WPN350" s="24"/>
      <c r="WPO350" s="24"/>
      <c r="WPP350" s="24"/>
      <c r="WPQ350" s="24"/>
      <c r="WPR350" s="24"/>
      <c r="WPS350" s="24"/>
      <c r="WPT350" s="24"/>
      <c r="WPU350" s="24"/>
      <c r="WPV350" s="24"/>
      <c r="WPW350" s="24"/>
      <c r="WPX350" s="24"/>
      <c r="WPY350" s="24"/>
      <c r="WPZ350" s="24"/>
      <c r="WQA350" s="24"/>
      <c r="WQB350" s="24"/>
      <c r="WQC350" s="24"/>
      <c r="WQD350" s="24"/>
      <c r="WQE350" s="24"/>
      <c r="WQF350" s="24"/>
      <c r="WQG350" s="24"/>
      <c r="WQH350" s="24"/>
      <c r="WQI350" s="24"/>
      <c r="WQJ350" s="24"/>
      <c r="WQK350" s="24"/>
      <c r="WQL350" s="24"/>
      <c r="WQM350" s="24"/>
      <c r="WQN350" s="24"/>
      <c r="WQO350" s="24"/>
      <c r="WQP350" s="24"/>
      <c r="WQQ350" s="24"/>
      <c r="WQR350" s="24"/>
      <c r="WQS350" s="24"/>
      <c r="WQT350" s="24"/>
      <c r="WQU350" s="24"/>
      <c r="WQV350" s="24"/>
      <c r="WQW350" s="24"/>
      <c r="WQX350" s="24"/>
      <c r="WQY350" s="24"/>
      <c r="WQZ350" s="24"/>
      <c r="WRA350" s="24"/>
      <c r="WRB350" s="24"/>
      <c r="WRC350" s="24"/>
      <c r="WRD350" s="24"/>
      <c r="WRE350" s="24"/>
      <c r="WRF350" s="24"/>
      <c r="WRG350" s="24"/>
      <c r="WRH350" s="24"/>
      <c r="WRI350" s="24"/>
      <c r="WRJ350" s="24"/>
      <c r="WRK350" s="24"/>
      <c r="WRL350" s="24"/>
      <c r="WRM350" s="24"/>
      <c r="WRN350" s="24"/>
      <c r="WRO350" s="24"/>
      <c r="WRP350" s="24"/>
      <c r="WRQ350" s="24"/>
      <c r="WRR350" s="24"/>
      <c r="WRS350" s="24"/>
      <c r="WRT350" s="24"/>
      <c r="WRU350" s="24"/>
      <c r="WRV350" s="24"/>
      <c r="WRW350" s="24"/>
      <c r="WRX350" s="24"/>
      <c r="WRY350" s="24"/>
      <c r="WRZ350" s="24"/>
      <c r="WSA350" s="24"/>
      <c r="WSB350" s="24"/>
      <c r="WSC350" s="24"/>
      <c r="WSD350" s="24"/>
      <c r="WSE350" s="24"/>
      <c r="WSF350" s="24"/>
      <c r="WSG350" s="24"/>
      <c r="WSH350" s="24"/>
      <c r="WSI350" s="24"/>
      <c r="WSJ350" s="24"/>
      <c r="WSK350" s="24"/>
      <c r="WSL350" s="24"/>
      <c r="WSM350" s="24"/>
      <c r="WSN350" s="24"/>
      <c r="WSO350" s="24"/>
      <c r="WSP350" s="24"/>
      <c r="WSQ350" s="24"/>
      <c r="WSR350" s="24"/>
      <c r="WSS350" s="24"/>
      <c r="WST350" s="24"/>
      <c r="WSU350" s="24"/>
      <c r="WSV350" s="24"/>
      <c r="WSW350" s="24"/>
      <c r="WSX350" s="24"/>
      <c r="WSY350" s="24"/>
      <c r="WSZ350" s="24"/>
      <c r="WTA350" s="24"/>
      <c r="WTB350" s="24"/>
      <c r="WTC350" s="24"/>
      <c r="WTD350" s="24"/>
      <c r="WTE350" s="24"/>
      <c r="WTF350" s="24"/>
      <c r="WTG350" s="24"/>
      <c r="WTH350" s="24"/>
      <c r="WTI350" s="24"/>
      <c r="WTJ350" s="24"/>
      <c r="WTK350" s="24"/>
      <c r="WTL350" s="24"/>
      <c r="WTM350" s="24"/>
      <c r="WTN350" s="24"/>
      <c r="WTO350" s="24"/>
      <c r="WTP350" s="24"/>
      <c r="WTQ350" s="24"/>
      <c r="WTR350" s="24"/>
      <c r="WTS350" s="24"/>
      <c r="WTT350" s="24"/>
      <c r="WTU350" s="24"/>
      <c r="WTV350" s="24"/>
      <c r="WTW350" s="24"/>
      <c r="WTX350" s="24"/>
      <c r="WTY350" s="24"/>
      <c r="WTZ350" s="24"/>
      <c r="WUA350" s="24"/>
      <c r="WUB350" s="24"/>
      <c r="WUC350" s="24"/>
      <c r="WUD350" s="24"/>
      <c r="WUE350" s="24"/>
      <c r="WUF350" s="24"/>
      <c r="WUG350" s="24"/>
      <c r="WUH350" s="24"/>
      <c r="WUI350" s="24"/>
      <c r="WUJ350" s="24"/>
      <c r="WUK350" s="24"/>
      <c r="WUL350" s="24"/>
      <c r="WUM350" s="24"/>
      <c r="WUN350" s="24"/>
      <c r="WUO350" s="24"/>
      <c r="WUP350" s="24"/>
      <c r="WUQ350" s="24"/>
      <c r="WUR350" s="24"/>
      <c r="WUS350" s="24"/>
      <c r="WUT350" s="24"/>
      <c r="WUU350" s="24"/>
      <c r="WUV350" s="24"/>
      <c r="WUW350" s="24"/>
      <c r="WUX350" s="24"/>
      <c r="WUY350" s="24"/>
      <c r="WUZ350" s="24"/>
      <c r="WVA350" s="24"/>
      <c r="WVB350" s="24"/>
      <c r="WVC350" s="24"/>
      <c r="WVD350" s="24"/>
      <c r="WVE350" s="24"/>
      <c r="WVF350" s="24"/>
      <c r="WVG350" s="24"/>
      <c r="WVH350" s="24"/>
      <c r="WVI350" s="24"/>
      <c r="WVJ350" s="24"/>
      <c r="WVK350" s="24"/>
      <c r="WVL350" s="24"/>
      <c r="WVM350" s="24"/>
      <c r="WVN350" s="24"/>
      <c r="WVO350" s="24"/>
      <c r="WVP350" s="24"/>
      <c r="WVQ350" s="24"/>
      <c r="WVR350" s="24"/>
      <c r="WVS350" s="24"/>
      <c r="WVT350" s="24"/>
      <c r="WVU350" s="24"/>
      <c r="WVV350" s="24"/>
      <c r="WVW350" s="24"/>
      <c r="WVX350" s="24"/>
      <c r="WVY350" s="24"/>
      <c r="WVZ350" s="24"/>
      <c r="WWA350" s="24"/>
      <c r="WWB350" s="24"/>
      <c r="WWC350" s="24"/>
      <c r="WWD350" s="24"/>
      <c r="WWE350" s="24"/>
      <c r="WWF350" s="24"/>
      <c r="WWG350" s="24"/>
      <c r="WWH350" s="24"/>
      <c r="WWI350" s="24"/>
      <c r="WWJ350" s="24"/>
      <c r="WWK350" s="24"/>
      <c r="WWL350" s="24"/>
      <c r="WWM350" s="24"/>
      <c r="WWN350" s="24"/>
      <c r="WWO350" s="24"/>
      <c r="WWP350" s="24"/>
      <c r="WWQ350" s="24"/>
      <c r="WWR350" s="24"/>
      <c r="WWS350" s="24"/>
      <c r="WWT350" s="24"/>
      <c r="WWU350" s="24"/>
      <c r="WWV350" s="24"/>
      <c r="WWW350" s="24"/>
      <c r="WWX350" s="24"/>
      <c r="WWY350" s="24"/>
      <c r="WWZ350" s="24"/>
      <c r="WXA350" s="24"/>
      <c r="WXB350" s="24"/>
      <c r="WXC350" s="24"/>
      <c r="WXD350" s="24"/>
      <c r="WXE350" s="24"/>
      <c r="WXF350" s="24"/>
      <c r="WXG350" s="24"/>
      <c r="WXH350" s="24"/>
      <c r="WXI350" s="24"/>
      <c r="WXJ350" s="24"/>
      <c r="WXK350" s="24"/>
      <c r="WXL350" s="24"/>
      <c r="WXM350" s="24"/>
      <c r="WXN350" s="24"/>
      <c r="WXO350" s="24"/>
      <c r="WXP350" s="24"/>
      <c r="WXQ350" s="24"/>
      <c r="WXR350" s="24"/>
      <c r="WXS350" s="24"/>
      <c r="WXT350" s="24"/>
      <c r="WXU350" s="24"/>
      <c r="WXV350" s="24"/>
      <c r="WXW350" s="24"/>
      <c r="WXX350" s="24"/>
      <c r="WXY350" s="24"/>
      <c r="WXZ350" s="24"/>
      <c r="WYA350" s="24"/>
      <c r="WYB350" s="24"/>
      <c r="WYC350" s="24"/>
      <c r="WYD350" s="24"/>
      <c r="WYE350" s="24"/>
      <c r="WYF350" s="24"/>
      <c r="WYG350" s="24"/>
      <c r="WYH350" s="24"/>
      <c r="WYI350" s="24"/>
      <c r="WYJ350" s="24"/>
      <c r="WYK350" s="24"/>
      <c r="WYL350" s="24"/>
      <c r="WYM350" s="24"/>
      <c r="WYN350" s="24"/>
      <c r="WYO350" s="24"/>
      <c r="WYP350" s="24"/>
      <c r="WYQ350" s="24"/>
      <c r="WYR350" s="24"/>
      <c r="WYS350" s="24"/>
      <c r="WYT350" s="24"/>
      <c r="WYU350" s="24"/>
      <c r="WYV350" s="24"/>
      <c r="WYW350" s="24"/>
      <c r="WYX350" s="24"/>
      <c r="WYY350" s="24"/>
      <c r="WYZ350" s="24"/>
      <c r="WZA350" s="24"/>
      <c r="WZB350" s="24"/>
      <c r="WZC350" s="24"/>
      <c r="WZD350" s="24"/>
      <c r="WZE350" s="24"/>
      <c r="WZF350" s="24"/>
      <c r="WZG350" s="24"/>
      <c r="WZH350" s="24"/>
      <c r="WZI350" s="24"/>
      <c r="WZJ350" s="24"/>
      <c r="WZK350" s="24"/>
      <c r="WZL350" s="24"/>
      <c r="WZM350" s="24"/>
      <c r="WZN350" s="24"/>
      <c r="WZO350" s="24"/>
      <c r="WZP350" s="24"/>
      <c r="WZQ350" s="24"/>
      <c r="WZR350" s="24"/>
      <c r="WZS350" s="24"/>
      <c r="WZT350" s="24"/>
      <c r="WZU350" s="24"/>
      <c r="WZV350" s="24"/>
      <c r="WZW350" s="24"/>
      <c r="WZX350" s="24"/>
      <c r="WZY350" s="24"/>
      <c r="WZZ350" s="24"/>
      <c r="XAA350" s="24"/>
      <c r="XAB350" s="24"/>
      <c r="XAC350" s="24"/>
      <c r="XAD350" s="24"/>
      <c r="XAE350" s="24"/>
      <c r="XAF350" s="24"/>
      <c r="XAG350" s="24"/>
      <c r="XAH350" s="24"/>
      <c r="XAI350" s="24"/>
      <c r="XAJ350" s="24"/>
      <c r="XAK350" s="24"/>
      <c r="XAL350" s="24"/>
      <c r="XAM350" s="24"/>
      <c r="XAN350" s="24"/>
      <c r="XAO350" s="24"/>
      <c r="XAP350" s="24"/>
      <c r="XAQ350" s="24"/>
      <c r="XAR350" s="24"/>
      <c r="XAS350" s="24"/>
      <c r="XAT350" s="24"/>
      <c r="XAU350" s="24"/>
      <c r="XAV350" s="24"/>
      <c r="XAW350" s="24"/>
      <c r="XAX350" s="24"/>
      <c r="XAY350" s="24"/>
      <c r="XAZ350" s="24"/>
      <c r="XBA350" s="24"/>
      <c r="XBB350" s="24"/>
      <c r="XBC350" s="24"/>
      <c r="XBD350" s="24"/>
      <c r="XBE350" s="24"/>
      <c r="XBF350" s="24"/>
      <c r="XBG350" s="24"/>
      <c r="XBH350" s="24"/>
      <c r="XBI350" s="24"/>
      <c r="XBJ350" s="24"/>
      <c r="XBK350" s="24"/>
      <c r="XBL350" s="24"/>
      <c r="XBM350" s="24"/>
      <c r="XBN350" s="24"/>
      <c r="XBO350" s="24"/>
      <c r="XBP350" s="24"/>
      <c r="XBQ350" s="24"/>
      <c r="XBR350" s="24"/>
      <c r="XBS350" s="24"/>
      <c r="XBT350" s="24"/>
      <c r="XBU350" s="24"/>
      <c r="XBV350" s="24"/>
      <c r="XBW350" s="24"/>
      <c r="XBX350" s="24"/>
      <c r="XBY350" s="24"/>
      <c r="XBZ350" s="24"/>
      <c r="XCA350" s="24"/>
      <c r="XCB350" s="24"/>
      <c r="XCC350" s="24"/>
      <c r="XCD350" s="24"/>
      <c r="XCE350" s="24"/>
      <c r="XCF350" s="24"/>
      <c r="XCG350" s="24"/>
      <c r="XCH350" s="24"/>
      <c r="XCI350" s="24"/>
      <c r="XCJ350" s="24"/>
      <c r="XCK350" s="24"/>
      <c r="XCL350" s="24"/>
      <c r="XCM350" s="24"/>
      <c r="XCN350" s="24"/>
      <c r="XCO350" s="24"/>
      <c r="XCP350" s="24"/>
      <c r="XCQ350" s="24"/>
      <c r="XCR350" s="24"/>
      <c r="XCS350" s="24"/>
      <c r="XCT350" s="24"/>
      <c r="XCU350" s="24"/>
      <c r="XCV350" s="24"/>
      <c r="XCW350" s="24"/>
      <c r="XCX350" s="24"/>
      <c r="XCY350" s="24"/>
      <c r="XCZ350" s="24"/>
      <c r="XDA350" s="24"/>
      <c r="XDB350" s="24"/>
      <c r="XDC350" s="24"/>
      <c r="XDD350" s="24"/>
      <c r="XDE350" s="24"/>
      <c r="XDF350" s="24"/>
      <c r="XDG350" s="24"/>
      <c r="XDH350" s="24"/>
      <c r="XDI350" s="24"/>
      <c r="XDJ350" s="24"/>
      <c r="XDK350" s="24"/>
      <c r="XDL350" s="24"/>
      <c r="XDM350" s="24"/>
      <c r="XDN350" s="24"/>
      <c r="XDO350" s="24"/>
      <c r="XDP350" s="24"/>
      <c r="XDQ350" s="24"/>
      <c r="XDR350" s="24"/>
      <c r="XDS350" s="24"/>
      <c r="XDT350" s="24"/>
      <c r="XDU350" s="24"/>
      <c r="XDV350" s="24"/>
      <c r="XDW350" s="24"/>
      <c r="XDX350" s="24"/>
      <c r="XDY350" s="24"/>
      <c r="XDZ350" s="24"/>
      <c r="XEA350" s="24"/>
      <c r="XEB350" s="24"/>
      <c r="XEC350" s="24"/>
      <c r="XED350" s="24"/>
      <c r="XEE350" s="24"/>
      <c r="XEF350" s="24"/>
      <c r="XEG350" s="24"/>
      <c r="XEH350" s="24"/>
      <c r="XEI350" s="24"/>
      <c r="XEJ350" s="24"/>
      <c r="XEK350" s="24"/>
      <c r="XEL350" s="24"/>
      <c r="XEM350" s="24"/>
      <c r="XEN350" s="24"/>
      <c r="XEO350" s="24"/>
      <c r="XEP350" s="24"/>
      <c r="XEQ350" s="24"/>
      <c r="XER350" s="24"/>
      <c r="XES350" s="24"/>
      <c r="XET350" s="24"/>
      <c r="XEU350" s="24"/>
      <c r="XEV350" s="24"/>
      <c r="XEW350" s="24"/>
      <c r="XEX350" s="24"/>
      <c r="XEY350" s="24"/>
      <c r="XEZ350" s="24"/>
      <c r="XFA350" s="24"/>
      <c r="XFB350" s="24"/>
      <c r="XFC350" s="24"/>
      <c r="XFD350" s="24"/>
    </row>
    <row r="351" spans="1:16384" ht="39.75" customHeight="1" x14ac:dyDescent="0.2">
      <c r="C351" s="450"/>
      <c r="D351" s="625" t="s">
        <v>156</v>
      </c>
      <c r="E351" s="625"/>
      <c r="F351" s="625"/>
      <c r="G351" s="625"/>
      <c r="H351" s="625"/>
      <c r="I351" s="625"/>
      <c r="J351" s="625"/>
      <c r="K351" s="625"/>
      <c r="L351" s="625"/>
      <c r="M351" s="625"/>
      <c r="N351" s="625"/>
      <c r="O351" s="456"/>
      <c r="S351" s="332"/>
      <c r="T351" s="607"/>
      <c r="U351" s="606"/>
      <c r="W351" s="456"/>
    </row>
    <row r="352" spans="1:16384" x14ac:dyDescent="0.2">
      <c r="C352" s="450"/>
      <c r="D352" s="450"/>
      <c r="E352" s="450"/>
      <c r="F352" s="450"/>
      <c r="G352" s="450"/>
      <c r="H352" s="450"/>
      <c r="I352" s="456"/>
      <c r="O352" s="456"/>
      <c r="S352" s="456"/>
      <c r="T352" s="607"/>
      <c r="U352" s="606"/>
      <c r="W352" s="456"/>
    </row>
    <row r="353" spans="1:23" ht="39" customHeight="1" x14ac:dyDescent="0.2">
      <c r="C353" s="608"/>
      <c r="D353" s="625" t="s">
        <v>157</v>
      </c>
      <c r="E353" s="625"/>
      <c r="F353" s="625"/>
      <c r="G353" s="625"/>
      <c r="H353" s="625"/>
      <c r="I353" s="625"/>
      <c r="J353" s="625"/>
      <c r="K353" s="625"/>
      <c r="L353" s="625"/>
      <c r="M353" s="625"/>
      <c r="N353" s="625"/>
      <c r="O353" s="332"/>
      <c r="P353" s="609"/>
      <c r="Q353" s="610"/>
      <c r="R353" s="611"/>
      <c r="S353" s="606"/>
      <c r="T353" s="612"/>
      <c r="W353" s="606"/>
    </row>
    <row r="354" spans="1:23" s="46" customFormat="1" ht="11.25" customHeight="1" x14ac:dyDescent="0.2">
      <c r="C354" s="174"/>
      <c r="G354" s="613"/>
      <c r="H354" s="613"/>
      <c r="I354" s="137"/>
      <c r="K354" s="614"/>
      <c r="L354" s="614"/>
      <c r="M354" s="614"/>
      <c r="N354" s="614"/>
      <c r="O354" s="137"/>
      <c r="P354" s="593"/>
      <c r="Q354" s="593"/>
      <c r="R354" s="615"/>
      <c r="S354" s="615"/>
      <c r="T354" s="615"/>
    </row>
    <row r="355" spans="1:23" s="593" customFormat="1" ht="27.75" customHeight="1" x14ac:dyDescent="0.2">
      <c r="A355" s="46"/>
      <c r="B355" s="46"/>
      <c r="C355" s="46"/>
      <c r="D355" s="626" t="s">
        <v>158</v>
      </c>
      <c r="E355" s="626"/>
      <c r="F355" s="626"/>
      <c r="G355" s="626"/>
      <c r="H355" s="626"/>
      <c r="I355" s="626"/>
      <c r="J355" s="626"/>
      <c r="K355" s="626"/>
      <c r="L355" s="626"/>
      <c r="M355" s="626"/>
      <c r="N355" s="626"/>
      <c r="O355" s="46"/>
      <c r="P355" s="611"/>
    </row>
    <row r="356" spans="1:23" s="593" customFormat="1" ht="11.25" customHeight="1" x14ac:dyDescent="0.2">
      <c r="A356" s="46"/>
      <c r="B356" s="46"/>
      <c r="C356" s="46"/>
      <c r="D356" s="426"/>
      <c r="E356" s="426"/>
      <c r="F356" s="426"/>
      <c r="G356" s="426"/>
      <c r="H356" s="426"/>
      <c r="I356" s="426"/>
      <c r="J356" s="426"/>
      <c r="K356" s="426"/>
      <c r="L356" s="426"/>
      <c r="M356" s="426"/>
      <c r="N356" s="426"/>
      <c r="O356" s="46"/>
    </row>
    <row r="357" spans="1:23" s="593" customFormat="1" ht="52.5" hidden="1" customHeight="1" x14ac:dyDescent="0.2">
      <c r="A357" s="46"/>
      <c r="B357" s="46"/>
      <c r="C357" s="46"/>
      <c r="D357" s="626" t="s">
        <v>159</v>
      </c>
      <c r="E357" s="626"/>
      <c r="F357" s="626"/>
      <c r="G357" s="626"/>
      <c r="H357" s="626"/>
      <c r="I357" s="626"/>
      <c r="J357" s="626"/>
      <c r="K357" s="626"/>
      <c r="L357" s="626"/>
      <c r="M357" s="626"/>
      <c r="N357" s="626"/>
      <c r="O357" s="46"/>
    </row>
    <row r="358" spans="1:23" s="593" customFormat="1" ht="9" hidden="1" customHeight="1" x14ac:dyDescent="0.2">
      <c r="A358" s="46"/>
      <c r="B358" s="46"/>
      <c r="C358" s="46"/>
      <c r="D358" s="426"/>
      <c r="E358" s="426"/>
      <c r="F358" s="426"/>
      <c r="G358" s="426"/>
      <c r="H358" s="426"/>
      <c r="I358" s="426"/>
      <c r="J358" s="426"/>
      <c r="K358" s="426"/>
      <c r="L358" s="426"/>
      <c r="M358" s="426"/>
      <c r="N358" s="426"/>
      <c r="O358" s="46"/>
    </row>
    <row r="359" spans="1:23" s="593" customFormat="1" ht="27.75" hidden="1" customHeight="1" x14ac:dyDescent="0.2">
      <c r="A359" s="46"/>
      <c r="B359" s="46"/>
      <c r="C359" s="46"/>
      <c r="D359" s="626" t="s">
        <v>160</v>
      </c>
      <c r="E359" s="626"/>
      <c r="F359" s="626"/>
      <c r="G359" s="626"/>
      <c r="H359" s="626"/>
      <c r="I359" s="626"/>
      <c r="J359" s="626"/>
      <c r="K359" s="626"/>
      <c r="L359" s="626"/>
      <c r="M359" s="626"/>
      <c r="N359" s="626"/>
      <c r="O359" s="46"/>
      <c r="P359" s="46"/>
    </row>
    <row r="360" spans="1:23" s="593" customFormat="1" ht="9" customHeight="1" x14ac:dyDescent="0.2">
      <c r="A360" s="46"/>
      <c r="B360" s="46"/>
      <c r="C360" s="46"/>
      <c r="D360" s="426"/>
      <c r="E360" s="426"/>
      <c r="F360" s="426"/>
      <c r="G360" s="426"/>
      <c r="H360" s="426"/>
      <c r="I360" s="426"/>
      <c r="J360" s="426"/>
      <c r="K360" s="426"/>
      <c r="L360" s="426"/>
      <c r="M360" s="426"/>
      <c r="N360" s="426"/>
      <c r="O360" s="46"/>
    </row>
    <row r="361" spans="1:23" s="593" customFormat="1" ht="9" customHeight="1" x14ac:dyDescent="0.2">
      <c r="A361" s="46"/>
      <c r="B361" s="46"/>
      <c r="C361" s="46"/>
      <c r="D361" s="426"/>
      <c r="E361" s="426"/>
      <c r="F361" s="426"/>
      <c r="G361" s="426"/>
      <c r="H361" s="426"/>
      <c r="I361" s="426"/>
      <c r="J361" s="426"/>
      <c r="K361" s="426"/>
      <c r="L361" s="426"/>
      <c r="M361" s="426"/>
      <c r="N361" s="426"/>
      <c r="O361" s="46"/>
    </row>
    <row r="362" spans="1:23" s="593" customFormat="1" ht="13.5" customHeight="1" x14ac:dyDescent="0.2">
      <c r="A362" s="46"/>
      <c r="B362" s="46"/>
      <c r="C362" s="46"/>
      <c r="D362" s="426"/>
      <c r="E362" s="426"/>
      <c r="F362" s="426"/>
      <c r="G362" s="426"/>
      <c r="H362" s="426"/>
      <c r="I362" s="426"/>
      <c r="J362" s="426"/>
      <c r="K362" s="426"/>
      <c r="L362" s="426"/>
      <c r="M362" s="426"/>
      <c r="N362" s="426"/>
      <c r="O362" s="46"/>
    </row>
    <row r="363" spans="1:23" s="593" customFormat="1" ht="13.5" customHeight="1" x14ac:dyDescent="0.2">
      <c r="A363" s="46"/>
      <c r="B363" s="46"/>
      <c r="C363" s="46"/>
      <c r="D363" s="426"/>
      <c r="E363" s="426"/>
      <c r="F363" s="426"/>
      <c r="G363" s="426"/>
      <c r="H363" s="426"/>
      <c r="I363" s="426"/>
      <c r="J363" s="426"/>
      <c r="K363" s="426"/>
      <c r="L363" s="426"/>
      <c r="M363" s="426"/>
      <c r="N363" s="426"/>
      <c r="O363" s="46"/>
      <c r="P363" s="611"/>
    </row>
    <row r="364" spans="1:23" s="593" customFormat="1" ht="13.5" customHeight="1" x14ac:dyDescent="0.2">
      <c r="A364" s="46"/>
      <c r="B364" s="46"/>
      <c r="C364" s="46"/>
      <c r="D364" s="426"/>
      <c r="E364" s="426"/>
      <c r="F364" s="426"/>
      <c r="G364" s="426"/>
      <c r="H364" s="426"/>
      <c r="I364" s="426"/>
      <c r="J364" s="426"/>
      <c r="K364" s="426"/>
      <c r="L364" s="426"/>
      <c r="M364" s="426"/>
      <c r="N364" s="426"/>
      <c r="O364" s="46"/>
      <c r="S364" s="616"/>
    </row>
    <row r="365" spans="1:23" x14ac:dyDescent="0.2">
      <c r="I365" s="27" t="s">
        <v>103</v>
      </c>
      <c r="P365" s="332"/>
      <c r="S365" s="332"/>
    </row>
    <row r="366" spans="1:23" x14ac:dyDescent="0.2">
      <c r="C366" s="46" t="s">
        <v>161</v>
      </c>
      <c r="S366" s="332"/>
    </row>
    <row r="378" spans="4:14" ht="15" hidden="1" customHeight="1" x14ac:dyDescent="0.25">
      <c r="D378" s="645" t="s">
        <v>162</v>
      </c>
      <c r="E378" s="645"/>
      <c r="F378" s="645"/>
      <c r="G378" s="645"/>
      <c r="H378" s="645"/>
      <c r="I378" s="645"/>
      <c r="J378" s="645"/>
      <c r="K378" s="645"/>
      <c r="L378" s="645"/>
      <c r="M378" s="645"/>
      <c r="N378" s="645"/>
    </row>
  </sheetData>
  <mergeCells count="52">
    <mergeCell ref="D378:N378"/>
    <mergeCell ref="O124:P124"/>
    <mergeCell ref="R124:S124"/>
    <mergeCell ref="T124:U124"/>
    <mergeCell ref="V124:W124"/>
    <mergeCell ref="D351:N351"/>
    <mergeCell ref="D353:N353"/>
    <mergeCell ref="D355:N355"/>
    <mergeCell ref="D357:N357"/>
    <mergeCell ref="D359:N359"/>
    <mergeCell ref="X124:Y124"/>
    <mergeCell ref="D349:N349"/>
    <mergeCell ref="O77:P77"/>
    <mergeCell ref="R77:S77"/>
    <mergeCell ref="T77:U77"/>
    <mergeCell ref="V77:W77"/>
    <mergeCell ref="X77:Y77"/>
    <mergeCell ref="D124:E124"/>
    <mergeCell ref="F124:G124"/>
    <mergeCell ref="H124:I124"/>
    <mergeCell ref="J124:K124"/>
    <mergeCell ref="L124:N124"/>
    <mergeCell ref="D77:E77"/>
    <mergeCell ref="F77:G77"/>
    <mergeCell ref="H77:I77"/>
    <mergeCell ref="J77:K77"/>
    <mergeCell ref="L77:N77"/>
    <mergeCell ref="R7:S7"/>
    <mergeCell ref="T7:U7"/>
    <mergeCell ref="V7:W7"/>
    <mergeCell ref="X7:Y7"/>
    <mergeCell ref="O66:P66"/>
    <mergeCell ref="R66:S66"/>
    <mergeCell ref="T66:U66"/>
    <mergeCell ref="V66:W66"/>
    <mergeCell ref="X66:Y66"/>
    <mergeCell ref="D66:E66"/>
    <mergeCell ref="F66:G66"/>
    <mergeCell ref="H66:I66"/>
    <mergeCell ref="J66:K66"/>
    <mergeCell ref="L66:N66"/>
    <mergeCell ref="A2:AB2"/>
    <mergeCell ref="A3:AB3"/>
    <mergeCell ref="A4:Y4"/>
    <mergeCell ref="A6:AB6"/>
    <mergeCell ref="D7:E7"/>
    <mergeCell ref="F7:G7"/>
    <mergeCell ref="H7:I7"/>
    <mergeCell ref="J7:K7"/>
    <mergeCell ref="L7:N7"/>
    <mergeCell ref="O7:P7"/>
    <mergeCell ref="AA7:AB7"/>
  </mergeCells>
  <printOptions horizontalCentered="1"/>
  <pageMargins left="0" right="0" top="0.3" bottom="0.2" header="0.5" footer="0.1"/>
  <pageSetup paperSize="5" scale="55" orientation="landscape" r:id="rId1"/>
  <headerFooter alignWithMargins="0">
    <oddFooter>&amp;R&amp;F &amp;A</oddFooter>
  </headerFooter>
  <rowBreaks count="1" manualBreakCount="1">
    <brk id="355" max="24"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5"/>
  <sheetViews>
    <sheetView workbookViewId="0">
      <selection activeCell="D30" sqref="D30"/>
    </sheetView>
  </sheetViews>
  <sheetFormatPr defaultColWidth="9.140625" defaultRowHeight="12.75" x14ac:dyDescent="0.2"/>
  <cols>
    <col min="1" max="2" width="9.140625" style="36"/>
    <col min="3" max="3" width="14" style="36" customWidth="1"/>
    <col min="4" max="4" width="11" style="36" customWidth="1"/>
    <col min="5" max="5" width="16.140625" style="36" customWidth="1"/>
    <col min="6" max="6" width="12.28515625" style="36" bestFit="1" customWidth="1"/>
    <col min="7" max="7" width="13" style="36" customWidth="1"/>
    <col min="8" max="8" width="12.85546875" style="36" customWidth="1"/>
    <col min="9" max="9" width="13.42578125" style="36" bestFit="1" customWidth="1"/>
    <col min="10" max="16384" width="9.140625" style="36"/>
  </cols>
  <sheetData>
    <row r="3" spans="2:7" x14ac:dyDescent="0.2">
      <c r="B3" s="646" t="s">
        <v>168</v>
      </c>
      <c r="C3" s="646"/>
      <c r="D3" s="646"/>
      <c r="E3" s="646"/>
    </row>
    <row r="4" spans="2:7" x14ac:dyDescent="0.2">
      <c r="B4" s="646" t="s">
        <v>167</v>
      </c>
      <c r="C4" s="646"/>
      <c r="D4" s="646"/>
      <c r="E4" s="646"/>
    </row>
    <row r="5" spans="2:7" x14ac:dyDescent="0.2">
      <c r="B5" s="646">
        <v>2021</v>
      </c>
      <c r="C5" s="646"/>
      <c r="D5" s="646"/>
      <c r="E5" s="646"/>
    </row>
    <row r="6" spans="2:7" x14ac:dyDescent="0.2">
      <c r="B6" s="45"/>
    </row>
    <row r="8" spans="2:7" x14ac:dyDescent="0.2">
      <c r="C8" s="44" t="s">
        <v>166</v>
      </c>
      <c r="D8" s="44" t="s">
        <v>165</v>
      </c>
      <c r="E8" s="44" t="s">
        <v>164</v>
      </c>
      <c r="F8" s="43"/>
    </row>
    <row r="9" spans="2:7" x14ac:dyDescent="0.2">
      <c r="B9" s="37">
        <v>44197</v>
      </c>
      <c r="C9" s="32">
        <v>282720</v>
      </c>
      <c r="D9" s="41">
        <v>1.23</v>
      </c>
      <c r="E9" s="42">
        <f>+C9*D9</f>
        <v>347745.6</v>
      </c>
      <c r="F9" s="42"/>
      <c r="G9" s="30"/>
    </row>
    <row r="10" spans="2:7" x14ac:dyDescent="0.2">
      <c r="B10" s="37">
        <v>44228</v>
      </c>
      <c r="C10" s="32">
        <v>253569</v>
      </c>
      <c r="D10" s="41">
        <v>1.23</v>
      </c>
      <c r="E10" s="42">
        <f t="shared" ref="E10:E20" si="0">+C10*D10</f>
        <v>311889.87</v>
      </c>
      <c r="F10" s="42"/>
      <c r="G10" s="30"/>
    </row>
    <row r="11" spans="2:7" x14ac:dyDescent="0.2">
      <c r="B11" s="37">
        <v>44256</v>
      </c>
      <c r="C11" s="32">
        <v>282340</v>
      </c>
      <c r="D11" s="41">
        <v>1.23</v>
      </c>
      <c r="E11" s="42">
        <f t="shared" si="0"/>
        <v>347278.2</v>
      </c>
      <c r="F11" s="42"/>
      <c r="G11" s="30"/>
    </row>
    <row r="12" spans="2:7" x14ac:dyDescent="0.2">
      <c r="B12" s="37">
        <v>44287</v>
      </c>
      <c r="C12" s="32">
        <v>273592</v>
      </c>
      <c r="D12" s="41">
        <v>1.23</v>
      </c>
      <c r="E12" s="42">
        <f t="shared" si="0"/>
        <v>336518.16</v>
      </c>
      <c r="F12" s="42"/>
      <c r="G12" s="30"/>
    </row>
    <row r="13" spans="2:7" x14ac:dyDescent="0.2">
      <c r="B13" s="37">
        <v>44317</v>
      </c>
      <c r="C13" s="32">
        <v>282720</v>
      </c>
      <c r="D13" s="41">
        <v>1.23</v>
      </c>
      <c r="E13" s="42">
        <f t="shared" si="0"/>
        <v>347745.6</v>
      </c>
      <c r="F13" s="42"/>
      <c r="G13" s="30"/>
    </row>
    <row r="14" spans="2:7" x14ac:dyDescent="0.2">
      <c r="B14" s="37">
        <v>44348</v>
      </c>
      <c r="C14" s="32">
        <v>273600</v>
      </c>
      <c r="D14" s="41">
        <v>1.23</v>
      </c>
      <c r="E14" s="42">
        <f t="shared" si="0"/>
        <v>336528</v>
      </c>
      <c r="F14" s="42"/>
      <c r="G14" s="30"/>
    </row>
    <row r="15" spans="2:7" x14ac:dyDescent="0.2">
      <c r="B15" s="37">
        <v>44378</v>
      </c>
      <c r="C15" s="32">
        <v>282720</v>
      </c>
      <c r="D15" s="41">
        <v>1.23</v>
      </c>
      <c r="E15" s="42">
        <f t="shared" si="0"/>
        <v>347745.6</v>
      </c>
      <c r="F15" s="42"/>
      <c r="G15" s="30"/>
    </row>
    <row r="16" spans="2:7" x14ac:dyDescent="0.2">
      <c r="B16" s="37">
        <v>44409</v>
      </c>
      <c r="C16" s="32">
        <v>282720</v>
      </c>
      <c r="D16" s="41">
        <v>1.23</v>
      </c>
      <c r="E16" s="42">
        <f t="shared" si="0"/>
        <v>347745.6</v>
      </c>
      <c r="F16" s="42"/>
      <c r="G16" s="30"/>
    </row>
    <row r="17" spans="2:7" x14ac:dyDescent="0.2">
      <c r="B17" s="37">
        <v>44440</v>
      </c>
      <c r="C17" s="32">
        <v>273600</v>
      </c>
      <c r="D17" s="41">
        <v>1.23</v>
      </c>
      <c r="E17" s="42">
        <f t="shared" si="0"/>
        <v>336528</v>
      </c>
      <c r="F17" s="42"/>
      <c r="G17" s="30"/>
    </row>
    <row r="18" spans="2:7" x14ac:dyDescent="0.2">
      <c r="B18" s="37">
        <v>44470</v>
      </c>
      <c r="C18" s="32">
        <v>282720</v>
      </c>
      <c r="D18" s="41">
        <v>1.23</v>
      </c>
      <c r="E18" s="42">
        <f t="shared" si="0"/>
        <v>347745.6</v>
      </c>
      <c r="F18" s="42"/>
      <c r="G18" s="30"/>
    </row>
    <row r="19" spans="2:7" x14ac:dyDescent="0.2">
      <c r="B19" s="37">
        <v>44501</v>
      </c>
      <c r="C19" s="32">
        <v>273980</v>
      </c>
      <c r="D19" s="41">
        <v>1.23</v>
      </c>
      <c r="E19" s="42">
        <f t="shared" si="0"/>
        <v>336995.4</v>
      </c>
      <c r="F19" s="42"/>
      <c r="G19" s="30"/>
    </row>
    <row r="20" spans="2:7" x14ac:dyDescent="0.2">
      <c r="B20" s="37">
        <v>44531</v>
      </c>
      <c r="C20" s="33">
        <v>282720</v>
      </c>
      <c r="D20" s="41">
        <v>1.23</v>
      </c>
      <c r="E20" s="42">
        <f t="shared" si="0"/>
        <v>347745.6</v>
      </c>
      <c r="F20" s="42"/>
      <c r="G20" s="30"/>
    </row>
    <row r="21" spans="2:7" ht="23.25" customHeight="1" thickBot="1" x14ac:dyDescent="0.25">
      <c r="B21" s="40" t="s">
        <v>163</v>
      </c>
      <c r="C21" s="39">
        <f>SUM(C9:C20)</f>
        <v>3327001</v>
      </c>
      <c r="E21" s="38">
        <f>SUM(E9:E20)</f>
        <v>4092211.23</v>
      </c>
      <c r="G21" s="29"/>
    </row>
    <row r="22" spans="2:7" ht="13.5" thickTop="1" x14ac:dyDescent="0.2">
      <c r="B22" s="37"/>
    </row>
    <row r="23" spans="2:7" x14ac:dyDescent="0.2">
      <c r="B23" s="37"/>
    </row>
    <row r="24" spans="2:7" ht="15" x14ac:dyDescent="0.25">
      <c r="B24"/>
      <c r="C24"/>
      <c r="D24"/>
      <c r="E24"/>
      <c r="F24"/>
    </row>
    <row r="25" spans="2:7" ht="15" x14ac:dyDescent="0.25">
      <c r="B25"/>
      <c r="C25"/>
      <c r="D25"/>
      <c r="E25"/>
      <c r="F25"/>
    </row>
    <row r="26" spans="2:7" ht="15" x14ac:dyDescent="0.25">
      <c r="B26"/>
      <c r="C26"/>
      <c r="D26"/>
      <c r="E26"/>
      <c r="F26"/>
    </row>
    <row r="27" spans="2:7" ht="15" x14ac:dyDescent="0.25">
      <c r="B27"/>
      <c r="C27"/>
      <c r="D27"/>
      <c r="E27"/>
      <c r="F27"/>
    </row>
    <row r="28" spans="2:7" ht="15" x14ac:dyDescent="0.25">
      <c r="B28"/>
      <c r="C28"/>
      <c r="D28"/>
      <c r="E28"/>
      <c r="F28"/>
    </row>
    <row r="29" spans="2:7" ht="15" x14ac:dyDescent="0.25">
      <c r="B29"/>
      <c r="C29"/>
      <c r="D29"/>
      <c r="E29"/>
      <c r="F29"/>
    </row>
    <row r="30" spans="2:7" ht="15" x14ac:dyDescent="0.25">
      <c r="B30"/>
      <c r="C30"/>
      <c r="D30"/>
      <c r="E30"/>
      <c r="F30"/>
    </row>
    <row r="31" spans="2:7" ht="15" x14ac:dyDescent="0.25">
      <c r="B31"/>
      <c r="C31"/>
      <c r="D31"/>
      <c r="E31"/>
      <c r="F31"/>
    </row>
    <row r="32" spans="2:7" ht="15" x14ac:dyDescent="0.25">
      <c r="B32"/>
      <c r="C32"/>
      <c r="D32"/>
      <c r="E32"/>
      <c r="F32"/>
    </row>
    <row r="33" spans="2:6" ht="15" x14ac:dyDescent="0.25">
      <c r="B33"/>
      <c r="C33"/>
      <c r="D33"/>
      <c r="E33"/>
      <c r="F33"/>
    </row>
    <row r="34" spans="2:6" ht="15" x14ac:dyDescent="0.25">
      <c r="B34"/>
      <c r="C34"/>
      <c r="D34"/>
      <c r="E34"/>
      <c r="F34"/>
    </row>
    <row r="35" spans="2:6" ht="15" x14ac:dyDescent="0.25">
      <c r="B35"/>
      <c r="C35"/>
      <c r="D35"/>
      <c r="E35"/>
      <c r="F35"/>
    </row>
    <row r="36" spans="2:6" ht="15" x14ac:dyDescent="0.25">
      <c r="B36"/>
      <c r="C36"/>
      <c r="D36"/>
      <c r="E36"/>
      <c r="F36"/>
    </row>
    <row r="37" spans="2:6" ht="15" x14ac:dyDescent="0.25">
      <c r="B37"/>
      <c r="C37"/>
      <c r="D37"/>
      <c r="E37"/>
      <c r="F37"/>
    </row>
    <row r="38" spans="2:6" ht="15" x14ac:dyDescent="0.25">
      <c r="B38"/>
      <c r="C38"/>
      <c r="D38"/>
      <c r="E38"/>
      <c r="F38"/>
    </row>
    <row r="39" spans="2:6" ht="15" x14ac:dyDescent="0.25">
      <c r="B39"/>
      <c r="C39"/>
      <c r="D39"/>
      <c r="E39"/>
      <c r="F39"/>
    </row>
    <row r="40" spans="2:6" ht="15" x14ac:dyDescent="0.25">
      <c r="B40"/>
      <c r="C40"/>
      <c r="D40"/>
      <c r="E40"/>
      <c r="F40"/>
    </row>
    <row r="41" spans="2:6" ht="15" x14ac:dyDescent="0.25">
      <c r="B41"/>
      <c r="C41"/>
      <c r="D41"/>
      <c r="E41"/>
      <c r="F41"/>
    </row>
    <row r="42" spans="2:6" ht="15" x14ac:dyDescent="0.25">
      <c r="B42"/>
      <c r="C42"/>
      <c r="D42"/>
      <c r="E42"/>
      <c r="F42"/>
    </row>
    <row r="43" spans="2:6" ht="15" x14ac:dyDescent="0.25">
      <c r="B43"/>
      <c r="C43"/>
      <c r="D43"/>
      <c r="E43"/>
      <c r="F43"/>
    </row>
    <row r="44" spans="2:6" ht="15" x14ac:dyDescent="0.25">
      <c r="B44"/>
      <c r="C44"/>
      <c r="D44"/>
      <c r="E44"/>
      <c r="F44"/>
    </row>
    <row r="45" spans="2:6" ht="15" x14ac:dyDescent="0.25">
      <c r="B45"/>
      <c r="C45"/>
      <c r="D45"/>
      <c r="E45"/>
      <c r="F45"/>
    </row>
  </sheetData>
  <mergeCells count="3">
    <mergeCell ref="B3:E3"/>
    <mergeCell ref="B4:E4"/>
    <mergeCell ref="B5:E5"/>
  </mergeCells>
  <pageMargins left="0.7" right="0.7" top="0.75" bottom="0.75" header="0.3" footer="0.3"/>
  <pageSetup orientation="portrait"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85" zoomScaleNormal="85" workbookViewId="0">
      <selection activeCell="L46" sqref="L46"/>
    </sheetView>
  </sheetViews>
  <sheetFormatPr defaultRowHeight="15" x14ac:dyDescent="0.25"/>
  <cols>
    <col min="1" max="1" width="5" style="203" bestFit="1" customWidth="1"/>
    <col min="2" max="2" width="47" style="203" customWidth="1"/>
    <col min="3" max="3" width="15.140625" style="203" bestFit="1" customWidth="1"/>
    <col min="4" max="4" width="8.7109375" style="203" bestFit="1" customWidth="1"/>
    <col min="5" max="5" width="19.42578125" style="203" customWidth="1"/>
    <col min="6" max="6" width="16.42578125" style="203" customWidth="1"/>
    <col min="7" max="7" width="45.42578125" style="203" bestFit="1" customWidth="1"/>
    <col min="8" max="8" width="2.85546875" style="203" customWidth="1"/>
    <col min="9" max="9" width="15" style="203" customWidth="1"/>
    <col min="10" max="10" width="2.42578125" style="203" customWidth="1"/>
    <col min="11" max="12" width="15" style="203" customWidth="1"/>
    <col min="13" max="13" width="25.42578125" style="203" customWidth="1"/>
    <col min="14" max="16384" width="9.140625" style="203"/>
  </cols>
  <sheetData>
    <row r="1" spans="1:6" ht="26.25" x14ac:dyDescent="0.4">
      <c r="A1" s="445" t="s">
        <v>419</v>
      </c>
      <c r="C1" s="245"/>
      <c r="D1" s="245"/>
      <c r="E1" s="245"/>
      <c r="F1" s="244"/>
    </row>
    <row r="2" spans="1:6" x14ac:dyDescent="0.25">
      <c r="F2" s="243"/>
    </row>
    <row r="4" spans="1:6" x14ac:dyDescent="0.25">
      <c r="C4" s="224"/>
    </row>
    <row r="5" spans="1:6" x14ac:dyDescent="0.25">
      <c r="A5" s="223" t="s">
        <v>413</v>
      </c>
      <c r="B5" s="222"/>
      <c r="C5" s="221"/>
      <c r="D5" s="221"/>
      <c r="E5" s="220"/>
    </row>
    <row r="6" spans="1:6" x14ac:dyDescent="0.25">
      <c r="A6" s="219" t="s">
        <v>104</v>
      </c>
      <c r="B6" s="218"/>
      <c r="C6" s="215"/>
      <c r="D6" s="215"/>
      <c r="E6" s="217"/>
    </row>
    <row r="7" spans="1:6" x14ac:dyDescent="0.25">
      <c r="A7" s="219" t="s">
        <v>426</v>
      </c>
      <c r="B7" s="218"/>
      <c r="C7" s="215"/>
      <c r="D7" s="215"/>
      <c r="E7" s="217"/>
    </row>
    <row r="8" spans="1:6" x14ac:dyDescent="0.25">
      <c r="A8" s="219" t="s">
        <v>417</v>
      </c>
      <c r="B8" s="218"/>
      <c r="C8" s="215"/>
      <c r="D8" s="215"/>
      <c r="E8" s="217"/>
    </row>
    <row r="9" spans="1:6" x14ac:dyDescent="0.25">
      <c r="A9" s="428" t="s">
        <v>105</v>
      </c>
      <c r="B9" s="429"/>
      <c r="C9" s="429"/>
      <c r="D9" s="429"/>
      <c r="E9" s="430"/>
    </row>
    <row r="10" spans="1:6" x14ac:dyDescent="0.25">
      <c r="A10" s="216"/>
      <c r="B10" s="215"/>
      <c r="C10" s="215"/>
      <c r="D10" s="215"/>
      <c r="E10" s="217"/>
    </row>
    <row r="11" spans="1:6" x14ac:dyDescent="0.25">
      <c r="A11" s="216"/>
      <c r="B11" s="215"/>
      <c r="C11" s="215"/>
      <c r="D11" s="215"/>
      <c r="E11" s="431"/>
    </row>
    <row r="12" spans="1:6" x14ac:dyDescent="0.25">
      <c r="A12" s="214" t="s">
        <v>367</v>
      </c>
      <c r="B12" s="213"/>
      <c r="C12" s="213"/>
      <c r="D12" s="432"/>
      <c r="E12" s="431"/>
    </row>
    <row r="13" spans="1:6" x14ac:dyDescent="0.25">
      <c r="A13" s="212" t="s">
        <v>366</v>
      </c>
      <c r="B13" s="211" t="s">
        <v>106</v>
      </c>
      <c r="C13" s="211"/>
      <c r="D13" s="427"/>
      <c r="E13" s="433"/>
    </row>
    <row r="14" spans="1:6" x14ac:dyDescent="0.25">
      <c r="A14" s="434"/>
      <c r="B14" s="432"/>
      <c r="C14" s="432"/>
      <c r="D14" s="432"/>
      <c r="E14" s="431"/>
    </row>
    <row r="15" spans="1:6" x14ac:dyDescent="0.25">
      <c r="A15" s="208">
        <f>ROW()</f>
        <v>15</v>
      </c>
      <c r="B15" s="207" t="s">
        <v>107</v>
      </c>
      <c r="C15" s="206"/>
      <c r="D15" s="206"/>
      <c r="E15" s="204">
        <v>7.1970000000000003E-3</v>
      </c>
    </row>
    <row r="16" spans="1:6" x14ac:dyDescent="0.25">
      <c r="A16" s="208">
        <f t="shared" ref="A16:A23" si="0">A15+1</f>
        <v>16</v>
      </c>
      <c r="B16" s="207" t="s">
        <v>108</v>
      </c>
      <c r="C16" s="206"/>
      <c r="D16" s="206"/>
      <c r="E16" s="210">
        <v>4.0000000000000001E-3</v>
      </c>
    </row>
    <row r="17" spans="1:7" x14ac:dyDescent="0.25">
      <c r="A17" s="208">
        <f t="shared" si="0"/>
        <v>17</v>
      </c>
      <c r="B17" s="207" t="str">
        <f>"STATE UTILITY TAX ( "&amp;E17*100&amp;"% - ( LINE 1 * "&amp;E17*100&amp;"% )  )"</f>
        <v>STATE UTILITY TAX ( 3.8455% - ( LINE 1 * 3.8455% )  )</v>
      </c>
      <c r="C17" s="432"/>
      <c r="D17" s="209">
        <v>3.8733999999999998E-2</v>
      </c>
      <c r="E17" s="246">
        <f>ROUND(D17-(D17*E15),6)</f>
        <v>3.8455000000000003E-2</v>
      </c>
    </row>
    <row r="18" spans="1:7" x14ac:dyDescent="0.25">
      <c r="A18" s="208">
        <f t="shared" si="0"/>
        <v>18</v>
      </c>
      <c r="B18" s="207"/>
      <c r="C18" s="206"/>
      <c r="D18" s="206"/>
      <c r="E18" s="204"/>
    </row>
    <row r="19" spans="1:7" x14ac:dyDescent="0.25">
      <c r="A19" s="208">
        <f t="shared" si="0"/>
        <v>19</v>
      </c>
      <c r="B19" s="207" t="s">
        <v>109</v>
      </c>
      <c r="C19" s="206"/>
      <c r="D19" s="206"/>
      <c r="E19" s="204">
        <f>ROUND(SUM(E15:E17),6)</f>
        <v>4.9652000000000002E-2</v>
      </c>
    </row>
    <row r="20" spans="1:7" x14ac:dyDescent="0.25">
      <c r="A20" s="208">
        <f t="shared" si="0"/>
        <v>20</v>
      </c>
      <c r="B20" s="206"/>
      <c r="C20" s="206"/>
      <c r="D20" s="206"/>
      <c r="E20" s="204"/>
    </row>
    <row r="21" spans="1:7" x14ac:dyDescent="0.25">
      <c r="A21" s="208">
        <f t="shared" si="0"/>
        <v>21</v>
      </c>
      <c r="B21" s="206" t="str">
        <f>"CONVERSION FACTOR EXCLUDING FEDERAL INCOME TAX ( 1 - LINE "&amp;$A$20&amp;" )"</f>
        <v>CONVERSION FACTOR EXCLUDING FEDERAL INCOME TAX ( 1 - LINE 20 )</v>
      </c>
      <c r="C21" s="206"/>
      <c r="D21" s="206"/>
      <c r="E21" s="204">
        <f>ROUND(1-E19,6)</f>
        <v>0.95034799999999997</v>
      </c>
    </row>
    <row r="22" spans="1:7" x14ac:dyDescent="0.25">
      <c r="A22" s="208">
        <f t="shared" si="0"/>
        <v>22</v>
      </c>
      <c r="B22" s="207" t="s">
        <v>415</v>
      </c>
      <c r="C22" s="206"/>
      <c r="D22" s="205">
        <v>0.21</v>
      </c>
      <c r="E22" s="444">
        <v>0.199573</v>
      </c>
    </row>
    <row r="23" spans="1:7" ht="15.75" thickBot="1" x14ac:dyDescent="0.3">
      <c r="A23" s="208">
        <f t="shared" si="0"/>
        <v>23</v>
      </c>
      <c r="B23" s="207" t="str">
        <f>"CONVERSION FACTOR INCL FEDERAL INCOME TAX ( LINE "&amp;A21&amp;" - LINE "&amp;A22&amp;" ) "</f>
        <v xml:space="preserve">CONVERSION FACTOR INCL FEDERAL INCOME TAX ( LINE 21 - LINE 22 ) </v>
      </c>
      <c r="C23" s="206"/>
      <c r="D23" s="206"/>
      <c r="E23" s="435">
        <f>ROUND(1-E22-E19,6)</f>
        <v>0.75077499999999997</v>
      </c>
    </row>
    <row r="24" spans="1:7" ht="15.75" thickTop="1" x14ac:dyDescent="0.25">
      <c r="A24" s="436"/>
      <c r="B24" s="437"/>
      <c r="C24" s="437"/>
      <c r="D24" s="437"/>
      <c r="E24" s="438"/>
    </row>
    <row r="27" spans="1:7" x14ac:dyDescent="0.25">
      <c r="A27" s="223"/>
      <c r="B27" s="222" t="s">
        <v>416</v>
      </c>
      <c r="C27" s="221"/>
      <c r="D27" s="221"/>
      <c r="E27" s="220"/>
    </row>
    <row r="28" spans="1:7" x14ac:dyDescent="0.25">
      <c r="A28" s="219"/>
      <c r="B28" s="218" t="s">
        <v>418</v>
      </c>
      <c r="C28" s="215"/>
      <c r="D28" s="215"/>
      <c r="E28" s="217"/>
    </row>
    <row r="29" spans="1:7" x14ac:dyDescent="0.25">
      <c r="A29" s="443"/>
      <c r="B29" s="218" t="s">
        <v>417</v>
      </c>
      <c r="C29" s="215"/>
      <c r="D29" s="215"/>
      <c r="E29" s="217"/>
    </row>
    <row r="30" spans="1:7" x14ac:dyDescent="0.25">
      <c r="A30" s="219"/>
      <c r="B30" s="218" t="s">
        <v>416</v>
      </c>
      <c r="C30" s="215"/>
      <c r="D30" s="215"/>
      <c r="E30" s="217"/>
      <c r="F30"/>
      <c r="G30"/>
    </row>
    <row r="31" spans="1:7" x14ac:dyDescent="0.25">
      <c r="A31" s="428"/>
      <c r="B31" s="429" t="s">
        <v>105</v>
      </c>
      <c r="C31" s="429"/>
      <c r="D31" s="429"/>
      <c r="E31" s="430"/>
      <c r="F31"/>
      <c r="G31"/>
    </row>
    <row r="32" spans="1:7" x14ac:dyDescent="0.25">
      <c r="A32" s="216"/>
      <c r="B32" s="215"/>
      <c r="C32" s="215"/>
      <c r="D32" s="215"/>
      <c r="E32" s="217"/>
      <c r="F32"/>
      <c r="G32"/>
    </row>
    <row r="33" spans="1:7" x14ac:dyDescent="0.25">
      <c r="A33" s="216"/>
      <c r="B33" s="215"/>
      <c r="C33" s="215"/>
      <c r="D33" s="215"/>
      <c r="E33" s="431"/>
      <c r="F33"/>
      <c r="G33"/>
    </row>
    <row r="34" spans="1:7" x14ac:dyDescent="0.25">
      <c r="A34" s="214" t="s">
        <v>367</v>
      </c>
      <c r="B34" s="213"/>
      <c r="C34" s="213"/>
      <c r="D34" s="432"/>
      <c r="E34" s="431"/>
      <c r="F34"/>
      <c r="G34"/>
    </row>
    <row r="35" spans="1:7" x14ac:dyDescent="0.25">
      <c r="A35" s="212" t="s">
        <v>366</v>
      </c>
      <c r="B35" s="211" t="s">
        <v>106</v>
      </c>
      <c r="C35" s="211"/>
      <c r="D35" s="427"/>
      <c r="E35" s="433"/>
      <c r="F35"/>
      <c r="G35"/>
    </row>
    <row r="36" spans="1:7" x14ac:dyDescent="0.25">
      <c r="A36" s="434"/>
      <c r="B36" s="432"/>
      <c r="C36" s="432"/>
      <c r="D36" s="432"/>
      <c r="E36" s="431"/>
      <c r="F36"/>
      <c r="G36"/>
    </row>
    <row r="37" spans="1:7" x14ac:dyDescent="0.25">
      <c r="A37" s="208">
        <f>ROW()</f>
        <v>37</v>
      </c>
      <c r="B37" s="207" t="s">
        <v>107</v>
      </c>
      <c r="C37" s="206"/>
      <c r="D37" s="206"/>
      <c r="E37" s="204">
        <v>4.1980000000000003E-3</v>
      </c>
      <c r="F37"/>
      <c r="G37"/>
    </row>
    <row r="38" spans="1:7" x14ac:dyDescent="0.25">
      <c r="A38" s="208">
        <f>ROW()</f>
        <v>38</v>
      </c>
      <c r="B38" s="207" t="s">
        <v>108</v>
      </c>
      <c r="C38" s="206"/>
      <c r="D38" s="206"/>
      <c r="E38" s="210">
        <v>4.0000000000000001E-3</v>
      </c>
      <c r="F38"/>
      <c r="G38"/>
    </row>
    <row r="39" spans="1:7" x14ac:dyDescent="0.25">
      <c r="A39" s="208">
        <f>ROW()</f>
        <v>39</v>
      </c>
      <c r="B39" s="207" t="str">
        <f>"STATE UTILITY TAX ( "&amp;E39*100&amp;"% - ( LINE 1 * "&amp;E39*100&amp;"% )  )"</f>
        <v>STATE UTILITY TAX ( 3.8358% - ( LINE 1 * 3.8358% )  )</v>
      </c>
      <c r="C39" s="432"/>
      <c r="D39" s="442">
        <v>3.8519999999999999E-2</v>
      </c>
      <c r="E39" s="246">
        <v>3.8358000000000003E-2</v>
      </c>
      <c r="F39"/>
      <c r="G39"/>
    </row>
    <row r="40" spans="1:7" x14ac:dyDescent="0.25">
      <c r="A40" s="208">
        <f>ROW()</f>
        <v>40</v>
      </c>
      <c r="B40" s="207"/>
      <c r="C40" s="206"/>
      <c r="D40" s="206"/>
      <c r="E40" s="204"/>
      <c r="F40"/>
      <c r="G40"/>
    </row>
    <row r="41" spans="1:7" x14ac:dyDescent="0.25">
      <c r="A41" s="208">
        <f>ROW()</f>
        <v>41</v>
      </c>
      <c r="B41" s="207" t="s">
        <v>109</v>
      </c>
      <c r="C41" s="206"/>
      <c r="D41" s="206"/>
      <c r="E41" s="204">
        <f>ROUND(SUM(E37:E39),6)</f>
        <v>4.6556E-2</v>
      </c>
      <c r="F41"/>
      <c r="G41"/>
    </row>
    <row r="42" spans="1:7" x14ac:dyDescent="0.25">
      <c r="A42" s="208">
        <f>ROW()</f>
        <v>42</v>
      </c>
      <c r="B42" s="206"/>
      <c r="C42" s="206"/>
      <c r="D42" s="206"/>
      <c r="E42" s="204"/>
      <c r="F42"/>
      <c r="G42"/>
    </row>
    <row r="43" spans="1:7" x14ac:dyDescent="0.25">
      <c r="A43" s="208">
        <f>ROW()</f>
        <v>43</v>
      </c>
      <c r="B43" s="206" t="str">
        <f>"CONVERSION FACTOR EXCLUDING FEDERAL INCOME TAX ( 1 - LINE "&amp;$K$17&amp;" )"</f>
        <v>CONVERSION FACTOR EXCLUDING FEDERAL INCOME TAX ( 1 - LINE  )</v>
      </c>
      <c r="C43" s="206"/>
      <c r="D43" s="206"/>
      <c r="E43" s="204">
        <f>ROUND(1-E41,6)</f>
        <v>0.95344399999999996</v>
      </c>
      <c r="F43"/>
      <c r="G43"/>
    </row>
    <row r="44" spans="1:7" x14ac:dyDescent="0.25">
      <c r="A44" s="208">
        <f>ROW()</f>
        <v>44</v>
      </c>
      <c r="B44" s="207" t="s">
        <v>415</v>
      </c>
      <c r="C44" s="206"/>
      <c r="D44" s="205">
        <v>0.21</v>
      </c>
      <c r="E44" s="204">
        <v>0.20022300000000001</v>
      </c>
      <c r="F44"/>
      <c r="G44"/>
    </row>
    <row r="45" spans="1:7" ht="15.75" thickBot="1" x14ac:dyDescent="0.3">
      <c r="A45" s="208">
        <f>ROW()</f>
        <v>45</v>
      </c>
      <c r="B45" s="207" t="str">
        <f>"CONVERSION FACTOR INCL FEDERAL INCOME TAX ( LINE "&amp;A43&amp;" - LINE "&amp;A44&amp;" ) "</f>
        <v xml:space="preserve">CONVERSION FACTOR INCL FEDERAL INCOME TAX ( LINE 43 - LINE 44 ) </v>
      </c>
      <c r="C45" s="206"/>
      <c r="D45" s="206"/>
      <c r="E45" s="435">
        <f>ROUND(1-E44-E41,6)</f>
        <v>0.75322100000000003</v>
      </c>
      <c r="F45"/>
      <c r="G45"/>
    </row>
    <row r="46" spans="1:7" ht="15.75" thickTop="1" x14ac:dyDescent="0.25">
      <c r="A46" s="441"/>
      <c r="B46" s="440"/>
      <c r="C46" s="440"/>
      <c r="D46" s="440"/>
      <c r="E46" s="439"/>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tabSelected="1" zoomScale="110" zoomScaleNormal="110" workbookViewId="0">
      <pane xSplit="3" ySplit="9" topLeftCell="D22" activePane="bottomRight" state="frozen"/>
      <selection pane="topRight" activeCell="D1" sqref="D1"/>
      <selection pane="bottomLeft" activeCell="A10" sqref="A10"/>
      <selection pane="bottomRight" activeCell="F30" sqref="F30"/>
    </sheetView>
  </sheetViews>
  <sheetFormatPr defaultRowHeight="12.75" x14ac:dyDescent="0.2"/>
  <cols>
    <col min="1" max="1" width="2.140625" style="24" customWidth="1"/>
    <col min="2" max="2" width="22.5703125" style="24" customWidth="1"/>
    <col min="3" max="3" width="7.42578125" style="24" customWidth="1"/>
    <col min="4" max="4" width="16" style="24" bestFit="1" customWidth="1"/>
    <col min="5" max="5" width="16" style="24" customWidth="1"/>
    <col min="6" max="6" width="14.28515625" style="24" bestFit="1" customWidth="1"/>
    <col min="7" max="7" width="15.28515625" style="24" customWidth="1"/>
    <col min="8" max="8" width="14" style="24" customWidth="1"/>
    <col min="9" max="9" width="13.7109375" style="24" bestFit="1" customWidth="1"/>
    <col min="10" max="10" width="14" style="24" bestFit="1" customWidth="1"/>
    <col min="11" max="11" width="13.140625" style="25" bestFit="1" customWidth="1"/>
    <col min="12" max="12" width="14" style="24" customWidth="1"/>
    <col min="13" max="13" width="9.140625" style="24"/>
    <col min="14" max="14" width="44.85546875" style="24" customWidth="1"/>
    <col min="15" max="16384" width="9.140625" style="24"/>
  </cols>
  <sheetData>
    <row r="1" spans="2:12" x14ac:dyDescent="0.2">
      <c r="L1" s="424"/>
    </row>
    <row r="2" spans="2:12" ht="15.75" x14ac:dyDescent="0.25">
      <c r="B2" s="630" t="s">
        <v>55</v>
      </c>
      <c r="C2" s="630"/>
      <c r="D2" s="630"/>
      <c r="E2" s="630"/>
      <c r="F2" s="630"/>
      <c r="G2" s="630"/>
      <c r="H2" s="630"/>
      <c r="I2" s="630"/>
      <c r="J2" s="630"/>
      <c r="K2" s="630"/>
      <c r="L2" s="630"/>
    </row>
    <row r="3" spans="2:12" ht="15.75" x14ac:dyDescent="0.25">
      <c r="B3" s="630" t="s">
        <v>54</v>
      </c>
      <c r="C3" s="630"/>
      <c r="D3" s="630"/>
      <c r="E3" s="630"/>
      <c r="F3" s="630"/>
      <c r="G3" s="630"/>
      <c r="H3" s="630"/>
      <c r="I3" s="630"/>
      <c r="J3" s="630"/>
      <c r="K3" s="630"/>
      <c r="L3" s="630"/>
    </row>
    <row r="4" spans="2:12" ht="15.75" x14ac:dyDescent="0.25">
      <c r="B4" s="630" t="s">
        <v>53</v>
      </c>
      <c r="C4" s="630"/>
      <c r="D4" s="630"/>
      <c r="E4" s="630"/>
      <c r="F4" s="630"/>
      <c r="G4" s="630"/>
      <c r="H4" s="630"/>
      <c r="I4" s="630"/>
      <c r="J4" s="630"/>
      <c r="K4" s="630"/>
      <c r="L4" s="630"/>
    </row>
    <row r="5" spans="2:12" ht="15.75" x14ac:dyDescent="0.25">
      <c r="B5" s="631">
        <v>44926</v>
      </c>
      <c r="C5" s="631"/>
      <c r="D5" s="631"/>
      <c r="E5" s="631"/>
      <c r="F5" s="631"/>
      <c r="G5" s="631"/>
      <c r="H5" s="631"/>
      <c r="I5" s="631"/>
      <c r="J5" s="631"/>
      <c r="K5" s="631"/>
      <c r="L5" s="631"/>
    </row>
    <row r="6" spans="2:12" ht="16.899999999999999" customHeight="1" x14ac:dyDescent="0.2">
      <c r="L6" s="424"/>
    </row>
    <row r="7" spans="2:12" x14ac:dyDescent="0.2">
      <c r="L7" s="424"/>
    </row>
    <row r="8" spans="2:12" ht="15" customHeight="1" x14ac:dyDescent="0.2">
      <c r="B8" s="423" t="s">
        <v>52</v>
      </c>
      <c r="C8" s="422"/>
      <c r="D8" s="421" t="s">
        <v>51</v>
      </c>
      <c r="E8" s="420"/>
      <c r="F8" s="420"/>
      <c r="G8" s="420"/>
      <c r="H8" s="419"/>
      <c r="I8" s="627" t="s">
        <v>50</v>
      </c>
      <c r="J8" s="628"/>
      <c r="K8" s="628"/>
      <c r="L8" s="629"/>
    </row>
    <row r="9" spans="2:12" ht="51" x14ac:dyDescent="0.2">
      <c r="B9" s="415" t="s">
        <v>49</v>
      </c>
      <c r="C9" s="414" t="s">
        <v>48</v>
      </c>
      <c r="D9" s="418" t="s">
        <v>47</v>
      </c>
      <c r="E9" s="417" t="s">
        <v>46</v>
      </c>
      <c r="F9" s="417" t="s">
        <v>45</v>
      </c>
      <c r="G9" s="417" t="s">
        <v>44</v>
      </c>
      <c r="H9" s="416" t="s">
        <v>43</v>
      </c>
      <c r="I9" s="417" t="s">
        <v>42</v>
      </c>
      <c r="J9" s="417" t="s">
        <v>41</v>
      </c>
      <c r="K9" s="413" t="s">
        <v>40</v>
      </c>
      <c r="L9" s="416" t="s">
        <v>39</v>
      </c>
    </row>
    <row r="10" spans="2:12" x14ac:dyDescent="0.2">
      <c r="B10" s="412" t="s">
        <v>38</v>
      </c>
      <c r="C10" s="401">
        <v>1</v>
      </c>
      <c r="D10" s="411">
        <v>844964750</v>
      </c>
      <c r="E10" s="390">
        <v>843126410</v>
      </c>
      <c r="F10" s="390">
        <f t="shared" ref="F10:F21" si="0">D10-E10</f>
        <v>1838340</v>
      </c>
      <c r="G10" s="390">
        <v>-10041.857816</v>
      </c>
      <c r="H10" s="390">
        <f>F10+G10</f>
        <v>1828298.142184</v>
      </c>
      <c r="I10" s="411">
        <v>1828298.1421840005</v>
      </c>
      <c r="J10" s="390">
        <v>0</v>
      </c>
      <c r="K10" s="410">
        <v>0</v>
      </c>
      <c r="L10" s="409">
        <f>SUM(J10:K10)</f>
        <v>0</v>
      </c>
    </row>
    <row r="11" spans="2:12" x14ac:dyDescent="0.2">
      <c r="B11" s="403" t="s">
        <v>37</v>
      </c>
      <c r="C11" s="401">
        <v>2</v>
      </c>
      <c r="D11" s="399">
        <v>902349263.97024715</v>
      </c>
      <c r="E11" s="398">
        <v>872785984.59352458</v>
      </c>
      <c r="F11" s="398">
        <f t="shared" si="0"/>
        <v>29563279.376722574</v>
      </c>
      <c r="G11" s="398">
        <v>-11955.56486819593</v>
      </c>
      <c r="H11" s="398">
        <f>F11+G11</f>
        <v>29551323.811854377</v>
      </c>
      <c r="I11" s="399">
        <v>24775661.905927196</v>
      </c>
      <c r="J11" s="398">
        <v>4775661.905927198</v>
      </c>
      <c r="K11" s="397">
        <v>59850.54</v>
      </c>
      <c r="L11" s="396">
        <f>SUM(J11:K11)</f>
        <v>4835512.445927198</v>
      </c>
    </row>
    <row r="12" spans="2:12" x14ac:dyDescent="0.2">
      <c r="B12" s="403" t="s">
        <v>36</v>
      </c>
      <c r="C12" s="401">
        <v>3</v>
      </c>
      <c r="D12" s="399">
        <v>959374104.03139043</v>
      </c>
      <c r="E12" s="398">
        <v>949412458.91374898</v>
      </c>
      <c r="F12" s="398">
        <f t="shared" si="0"/>
        <v>9961645.117641449</v>
      </c>
      <c r="G12" s="398">
        <v>-4084.5046275270583</v>
      </c>
      <c r="H12" s="398">
        <f>F12+G12</f>
        <v>9957560.6130139213</v>
      </c>
      <c r="I12" s="399">
        <v>9957560.1130137034</v>
      </c>
      <c r="J12" s="398">
        <v>0</v>
      </c>
      <c r="K12" s="397">
        <v>318471.18</v>
      </c>
      <c r="L12" s="396">
        <f>SUM(J12:K12)</f>
        <v>318471.18</v>
      </c>
    </row>
    <row r="13" spans="2:12" x14ac:dyDescent="0.2">
      <c r="B13" s="403" t="s">
        <v>35</v>
      </c>
      <c r="C13" s="401">
        <v>4</v>
      </c>
      <c r="D13" s="399">
        <v>1062847819.7545457</v>
      </c>
      <c r="E13" s="398">
        <v>1075227682.880441</v>
      </c>
      <c r="F13" s="398">
        <f t="shared" si="0"/>
        <v>-12379863.125895262</v>
      </c>
      <c r="G13" s="398">
        <v>4375.2658466270659</v>
      </c>
      <c r="H13" s="398">
        <f>F13+G13</f>
        <v>-12375487.860048635</v>
      </c>
      <c r="I13" s="399">
        <v>-12375488</v>
      </c>
      <c r="J13" s="398">
        <v>0</v>
      </c>
      <c r="K13" s="397">
        <v>633012.99</v>
      </c>
      <c r="L13" s="396">
        <f>SUM(J13:K13)</f>
        <v>633012.99</v>
      </c>
    </row>
    <row r="14" spans="2:12" x14ac:dyDescent="0.2">
      <c r="B14" s="403" t="s">
        <v>34</v>
      </c>
      <c r="C14" s="401">
        <v>5</v>
      </c>
      <c r="D14" s="399">
        <v>596418335.19410086</v>
      </c>
      <c r="E14" s="398">
        <v>597089566.84872186</v>
      </c>
      <c r="F14" s="398">
        <f t="shared" si="0"/>
        <v>-671231.65462100506</v>
      </c>
      <c r="G14" s="398">
        <v>198.48320027138107</v>
      </c>
      <c r="H14" s="398">
        <f>F14+G14</f>
        <v>-671033.17142073368</v>
      </c>
      <c r="I14" s="399">
        <v>-671033.17142074555</v>
      </c>
      <c r="J14" s="398">
        <v>0</v>
      </c>
      <c r="K14" s="397">
        <v>97548.88</v>
      </c>
      <c r="L14" s="396">
        <f>SUM(J14:K14)</f>
        <v>97548.88</v>
      </c>
    </row>
    <row r="15" spans="2:12" x14ac:dyDescent="0.2">
      <c r="B15" s="403" t="s">
        <v>33</v>
      </c>
      <c r="C15" s="401">
        <v>6</v>
      </c>
      <c r="D15" s="399">
        <v>1222865319.6180968</v>
      </c>
      <c r="E15" s="398">
        <v>1253089187.2173302</v>
      </c>
      <c r="F15" s="398">
        <f t="shared" si="0"/>
        <v>-30223867.599233389</v>
      </c>
      <c r="G15" s="398">
        <v>11197.107687541837</v>
      </c>
      <c r="H15" s="398">
        <f>F15+G15-0.01</f>
        <v>-30212670.50154585</v>
      </c>
      <c r="I15" s="399">
        <v>-25106334.74577</v>
      </c>
      <c r="J15" s="398">
        <v>-5106336.2457729317</v>
      </c>
      <c r="K15" s="397">
        <v>-57570.279999999977</v>
      </c>
      <c r="L15" s="396">
        <f>SUM(J15:K15)+0.03</f>
        <v>-5163906.4957729317</v>
      </c>
    </row>
    <row r="16" spans="2:12" x14ac:dyDescent="0.2">
      <c r="B16" s="403" t="s">
        <v>32</v>
      </c>
      <c r="C16" s="401">
        <v>7</v>
      </c>
      <c r="D16" s="399">
        <v>1328115191.0171254</v>
      </c>
      <c r="E16" s="398">
        <v>1329880671.323267</v>
      </c>
      <c r="F16" s="398">
        <f t="shared" si="0"/>
        <v>-1765480.3061416149</v>
      </c>
      <c r="G16" s="398">
        <v>555.92425131658092</v>
      </c>
      <c r="H16" s="398">
        <f t="shared" ref="H16:H34" si="1">F16+G16</f>
        <v>-1764924.3818902983</v>
      </c>
      <c r="I16" s="399">
        <v>-1764924.3818904329</v>
      </c>
      <c r="J16" s="398">
        <v>0</v>
      </c>
      <c r="K16" s="397">
        <v>-140876.32999999999</v>
      </c>
      <c r="L16" s="396">
        <f t="shared" ref="L16:L27" si="2">SUM(J16:K16)</f>
        <v>-140876.32999999999</v>
      </c>
    </row>
    <row r="17" spans="2:12" x14ac:dyDescent="0.2">
      <c r="B17" s="403" t="s">
        <v>31</v>
      </c>
      <c r="C17" s="401">
        <v>8</v>
      </c>
      <c r="D17" s="399">
        <v>1404869952.8157759</v>
      </c>
      <c r="E17" s="398">
        <v>1374588966.0130439</v>
      </c>
      <c r="F17" s="398">
        <f t="shared" si="0"/>
        <v>30280986.802731991</v>
      </c>
      <c r="G17" s="398">
        <v>-10889.345664129194</v>
      </c>
      <c r="H17" s="398">
        <f t="shared" si="1"/>
        <v>30270097.457067862</v>
      </c>
      <c r="I17" s="399">
        <v>25135048.728533998</v>
      </c>
      <c r="J17" s="398">
        <v>5135048.7285339981</v>
      </c>
      <c r="K17" s="397">
        <v>-28888.25</v>
      </c>
      <c r="L17" s="396">
        <f t="shared" si="2"/>
        <v>5106160.4785339981</v>
      </c>
    </row>
    <row r="18" spans="2:12" x14ac:dyDescent="0.2">
      <c r="B18" s="403" t="s">
        <v>30</v>
      </c>
      <c r="C18" s="401">
        <v>9</v>
      </c>
      <c r="D18" s="399">
        <v>1373029095.7777412</v>
      </c>
      <c r="E18" s="398">
        <v>1336852575.7359295</v>
      </c>
      <c r="F18" s="398">
        <f t="shared" si="0"/>
        <v>36176520.041811705</v>
      </c>
      <c r="G18" s="398">
        <v>-12991.809044456051</v>
      </c>
      <c r="H18" s="398">
        <f t="shared" si="1"/>
        <v>36163528.232767247</v>
      </c>
      <c r="I18" s="399">
        <v>28081764.116383635</v>
      </c>
      <c r="J18" s="398">
        <v>8081764.1163836308</v>
      </c>
      <c r="K18" s="397">
        <v>228424.27000000002</v>
      </c>
      <c r="L18" s="396">
        <f t="shared" si="2"/>
        <v>8310188.3863836303</v>
      </c>
    </row>
    <row r="19" spans="2:12" x14ac:dyDescent="0.2">
      <c r="B19" s="403" t="s">
        <v>29</v>
      </c>
      <c r="C19" s="401">
        <v>10</v>
      </c>
      <c r="D19" s="399">
        <v>1351667526.8192265</v>
      </c>
      <c r="E19" s="398">
        <v>1386507506.9778061</v>
      </c>
      <c r="F19" s="398">
        <f t="shared" si="0"/>
        <v>-34839980.158579588</v>
      </c>
      <c r="G19" s="398">
        <v>12162.637073359452</v>
      </c>
      <c r="H19" s="398">
        <f t="shared" si="1"/>
        <v>-34827817.521506228</v>
      </c>
      <c r="I19" s="399">
        <v>-27413908.760753103</v>
      </c>
      <c r="J19" s="398">
        <v>-7413908.7607531026</v>
      </c>
      <c r="K19" s="397">
        <v>235834.49</v>
      </c>
      <c r="L19" s="396">
        <f t="shared" si="2"/>
        <v>-7178074.2707531024</v>
      </c>
    </row>
    <row r="20" spans="2:12" x14ac:dyDescent="0.2">
      <c r="B20" s="403" t="s">
        <v>28</v>
      </c>
      <c r="C20" s="401">
        <v>11</v>
      </c>
      <c r="D20" s="399">
        <v>1291380391.3549569</v>
      </c>
      <c r="E20" s="398">
        <v>1317033977.9436071</v>
      </c>
      <c r="F20" s="398">
        <f t="shared" si="0"/>
        <v>-25653586.588650227</v>
      </c>
      <c r="G20" s="398">
        <v>9022.6316473116167</v>
      </c>
      <c r="H20" s="398">
        <f t="shared" si="1"/>
        <v>-25644563.957002915</v>
      </c>
      <c r="I20" s="399">
        <v>-22822281.978501365</v>
      </c>
      <c r="J20" s="398">
        <v>-2822281.9785013627</v>
      </c>
      <c r="K20" s="397">
        <v>-222321.84999999998</v>
      </c>
      <c r="L20" s="396">
        <f t="shared" si="2"/>
        <v>-3044603.8285013628</v>
      </c>
    </row>
    <row r="21" spans="2:12" x14ac:dyDescent="0.2">
      <c r="B21" s="403" t="s">
        <v>27</v>
      </c>
      <c r="C21" s="401">
        <v>12</v>
      </c>
      <c r="D21" s="399">
        <v>1274102997.3475122</v>
      </c>
      <c r="E21" s="397">
        <v>1312154858.628</v>
      </c>
      <c r="F21" s="398">
        <f t="shared" si="0"/>
        <v>-38051861.280487776</v>
      </c>
      <c r="G21" s="397">
        <v>12978.624</v>
      </c>
      <c r="H21" s="398">
        <f t="shared" si="1"/>
        <v>-38038882.656487778</v>
      </c>
      <c r="I21" s="406">
        <v>-29019441.328000002</v>
      </c>
      <c r="J21" s="397">
        <v>-9019441.3279999997</v>
      </c>
      <c r="K21" s="397">
        <v>-213421.28</v>
      </c>
      <c r="L21" s="396">
        <f t="shared" si="2"/>
        <v>-9232862.6079999991</v>
      </c>
    </row>
    <row r="22" spans="2:12" x14ac:dyDescent="0.2">
      <c r="B22" s="403" t="s">
        <v>26</v>
      </c>
      <c r="C22" s="401">
        <v>13</v>
      </c>
      <c r="D22" s="399">
        <v>1287974217.5695443</v>
      </c>
      <c r="E22" s="398">
        <v>1248312258.778192</v>
      </c>
      <c r="F22" s="398">
        <f>D22-E22+1</f>
        <v>39661959.791352272</v>
      </c>
      <c r="G22" s="398">
        <v>-14285.279181989725</v>
      </c>
      <c r="H22" s="398">
        <f t="shared" si="1"/>
        <v>39647674.512170285</v>
      </c>
      <c r="I22" s="399">
        <v>29823837.132318199</v>
      </c>
      <c r="J22" s="398">
        <v>9823837.1323181987</v>
      </c>
      <c r="K22" s="397">
        <v>-152027.51</v>
      </c>
      <c r="L22" s="396">
        <f t="shared" si="2"/>
        <v>9671809.6223181989</v>
      </c>
    </row>
    <row r="23" spans="2:12" x14ac:dyDescent="0.2">
      <c r="B23" s="403" t="s">
        <v>25</v>
      </c>
      <c r="C23" s="401">
        <v>14</v>
      </c>
      <c r="D23" s="399">
        <v>1236017951.8704073</v>
      </c>
      <c r="E23" s="398">
        <v>1227782112.6010308</v>
      </c>
      <c r="F23" s="398">
        <f t="shared" ref="F23:F34" si="3">D23-E23</f>
        <v>8235839.2693765163</v>
      </c>
      <c r="G23" s="398">
        <v>-2871.0135693038465</v>
      </c>
      <c r="H23" s="398">
        <f t="shared" si="1"/>
        <v>8232968.2558072126</v>
      </c>
      <c r="I23" s="399">
        <v>8232968.2558071353</v>
      </c>
      <c r="J23" s="398">
        <v>0</v>
      </c>
      <c r="K23" s="397">
        <v>112266.22</v>
      </c>
      <c r="L23" s="396">
        <f t="shared" si="2"/>
        <v>112266.22</v>
      </c>
    </row>
    <row r="24" spans="2:12" x14ac:dyDescent="0.2">
      <c r="B24" s="403" t="s">
        <v>24</v>
      </c>
      <c r="C24" s="401">
        <v>15</v>
      </c>
      <c r="D24" s="399">
        <v>1220596542.9704072</v>
      </c>
      <c r="E24" s="398">
        <v>1218537443.1465518</v>
      </c>
      <c r="F24" s="398">
        <f t="shared" si="3"/>
        <v>2059099.8238554001</v>
      </c>
      <c r="G24" s="398">
        <v>-717.80219859653153</v>
      </c>
      <c r="H24" s="398">
        <f t="shared" si="1"/>
        <v>2058382.0216568036</v>
      </c>
      <c r="I24" s="399">
        <v>2058382.0216568038</v>
      </c>
      <c r="J24" s="398">
        <v>0</v>
      </c>
      <c r="K24" s="397">
        <v>118735.72000000002</v>
      </c>
      <c r="L24" s="396">
        <f t="shared" si="2"/>
        <v>118735.72000000002</v>
      </c>
    </row>
    <row r="25" spans="2:12" x14ac:dyDescent="0.2">
      <c r="B25" s="403" t="s">
        <v>23</v>
      </c>
      <c r="C25" s="401">
        <v>16</v>
      </c>
      <c r="D25" s="399">
        <v>724504794.36064517</v>
      </c>
      <c r="E25" s="398">
        <v>712806440.73005688</v>
      </c>
      <c r="F25" s="398">
        <f t="shared" si="3"/>
        <v>11698353.630588293</v>
      </c>
      <c r="G25" s="398">
        <v>-4074.8446242641658</v>
      </c>
      <c r="H25" s="398">
        <f t="shared" si="1"/>
        <v>11694278.785964029</v>
      </c>
      <c r="I25" s="399">
        <v>11694278.78596409</v>
      </c>
      <c r="J25" s="398">
        <v>0</v>
      </c>
      <c r="K25" s="397">
        <v>132897.58000000002</v>
      </c>
      <c r="L25" s="396">
        <f t="shared" si="2"/>
        <v>132897.58000000002</v>
      </c>
    </row>
    <row r="26" spans="2:12" x14ac:dyDescent="0.2">
      <c r="B26" s="408" t="s">
        <v>22</v>
      </c>
      <c r="C26" s="407">
        <v>17</v>
      </c>
      <c r="D26" s="406">
        <v>672820072.63999999</v>
      </c>
      <c r="E26" s="398">
        <v>681067291.78421998</v>
      </c>
      <c r="F26" s="398">
        <f t="shared" si="3"/>
        <v>-8247219.1442199945</v>
      </c>
      <c r="G26" s="398">
        <v>2757.8700818255311</v>
      </c>
      <c r="H26" s="398">
        <f t="shared" si="1"/>
        <v>-8244461.2741381694</v>
      </c>
      <c r="I26" s="399">
        <v>-8244461.2741381861</v>
      </c>
      <c r="J26" s="398">
        <v>0</v>
      </c>
      <c r="K26" s="397">
        <v>144165.36000000002</v>
      </c>
      <c r="L26" s="396">
        <f t="shared" si="2"/>
        <v>144165.36000000002</v>
      </c>
    </row>
    <row r="27" spans="2:12" x14ac:dyDescent="0.2">
      <c r="B27" s="403" t="s">
        <v>21</v>
      </c>
      <c r="C27" s="401">
        <v>18</v>
      </c>
      <c r="D27" s="399">
        <v>756262068.65999997</v>
      </c>
      <c r="E27" s="398">
        <v>689007443.93178606</v>
      </c>
      <c r="F27" s="398">
        <f t="shared" si="3"/>
        <v>67254624.728213906</v>
      </c>
      <c r="G27" s="400">
        <v>-22489.946509033442</v>
      </c>
      <c r="H27" s="398">
        <f t="shared" si="1"/>
        <v>67232134.781704873</v>
      </c>
      <c r="I27" s="399">
        <v>31223213.478170488</v>
      </c>
      <c r="J27" s="398">
        <v>36008921.303534389</v>
      </c>
      <c r="K27" s="397">
        <v>1001058.1200000001</v>
      </c>
      <c r="L27" s="396">
        <f t="shared" si="2"/>
        <v>37009979.423534386</v>
      </c>
    </row>
    <row r="28" spans="2:12" x14ac:dyDescent="0.2">
      <c r="B28" s="403" t="s">
        <v>20</v>
      </c>
      <c r="C28" s="401">
        <v>18</v>
      </c>
      <c r="D28" s="399">
        <f>J28</f>
        <v>-39463264.873670019</v>
      </c>
      <c r="E28" s="398"/>
      <c r="F28" s="398">
        <f t="shared" si="3"/>
        <v>-39463264.873670019</v>
      </c>
      <c r="G28" s="400"/>
      <c r="H28" s="398">
        <f t="shared" si="1"/>
        <v>-39463264.873670019</v>
      </c>
      <c r="I28" s="399"/>
      <c r="J28" s="405">
        <f>-SUM(J10:J27)</f>
        <v>-39463264.873670019</v>
      </c>
      <c r="K28" s="404">
        <f>-SUM(K10:K27)</f>
        <v>-2267159.8500000006</v>
      </c>
      <c r="L28" s="396">
        <f>-SUM(L10:L27)</f>
        <v>-41730424.753670014</v>
      </c>
    </row>
    <row r="29" spans="2:12" x14ac:dyDescent="0.2">
      <c r="B29" s="403" t="s">
        <v>19</v>
      </c>
      <c r="C29" s="401">
        <v>19</v>
      </c>
      <c r="D29" s="399">
        <v>747585116.75419354</v>
      </c>
      <c r="E29" s="398">
        <f>672193615.309545-752158.73</f>
        <v>671441456.57954502</v>
      </c>
      <c r="F29" s="398">
        <f t="shared" si="3"/>
        <v>76143660.174648523</v>
      </c>
      <c r="G29" s="400">
        <v>-25000.775112628937</v>
      </c>
      <c r="H29" s="398">
        <f t="shared" si="1"/>
        <v>76118659.399535894</v>
      </c>
      <c r="I29" s="399">
        <v>32111865.93995592</v>
      </c>
      <c r="J29" s="398">
        <v>44006793.459603339</v>
      </c>
      <c r="K29" s="397">
        <v>2002495.3099999998</v>
      </c>
      <c r="L29" s="396">
        <f>SUM(J29:K29)</f>
        <v>46009288.769603342</v>
      </c>
    </row>
    <row r="30" spans="2:12" x14ac:dyDescent="0.2">
      <c r="B30" s="403" t="s">
        <v>18</v>
      </c>
      <c r="C30" s="401">
        <v>19</v>
      </c>
      <c r="D30" s="399">
        <f>J30</f>
        <v>-44006793.459603339</v>
      </c>
      <c r="E30" s="398"/>
      <c r="F30" s="398">
        <f t="shared" si="3"/>
        <v>-44006793.459603339</v>
      </c>
      <c r="G30" s="400"/>
      <c r="H30" s="398">
        <f t="shared" si="1"/>
        <v>-44006793.459603339</v>
      </c>
      <c r="I30" s="399"/>
      <c r="J30" s="398">
        <f>-J29</f>
        <v>-44006793.459603339</v>
      </c>
      <c r="K30" s="397">
        <f>-K29</f>
        <v>-2002495.3099999998</v>
      </c>
      <c r="L30" s="396">
        <f>-L29</f>
        <v>-46009288.769603342</v>
      </c>
    </row>
    <row r="31" spans="2:12" x14ac:dyDescent="0.2">
      <c r="B31" s="403" t="s">
        <v>379</v>
      </c>
      <c r="C31" s="401">
        <v>20</v>
      </c>
      <c r="D31" s="399">
        <v>825196883.17000008</v>
      </c>
      <c r="E31" s="398">
        <v>757171008.84383881</v>
      </c>
      <c r="F31" s="398">
        <f t="shared" si="3"/>
        <v>68025874.326161265</v>
      </c>
      <c r="G31" s="400">
        <v>-23634.527035430074</v>
      </c>
      <c r="H31" s="398">
        <f t="shared" si="1"/>
        <v>68002239.799125835</v>
      </c>
      <c r="I31" s="399">
        <v>31300223.979912579</v>
      </c>
      <c r="J31" s="398">
        <v>36702015.819213256</v>
      </c>
      <c r="K31" s="397">
        <v>1656378.0399999996</v>
      </c>
      <c r="L31" s="396">
        <f>SUM(J31:K31)</f>
        <v>38358393.859213255</v>
      </c>
    </row>
    <row r="32" spans="2:12" x14ac:dyDescent="0.2">
      <c r="B32" s="403" t="s">
        <v>412</v>
      </c>
      <c r="C32" s="401">
        <v>20</v>
      </c>
      <c r="D32" s="399">
        <f>+J32</f>
        <v>-36702015.819213256</v>
      </c>
      <c r="E32" s="398"/>
      <c r="F32" s="398">
        <f t="shared" si="3"/>
        <v>-36702015.819213256</v>
      </c>
      <c r="G32" s="400"/>
      <c r="H32" s="398">
        <f t="shared" si="1"/>
        <v>-36702015.819213256</v>
      </c>
      <c r="I32" s="399"/>
      <c r="J32" s="398">
        <f>-J31</f>
        <v>-36702015.819213256</v>
      </c>
      <c r="K32" s="397">
        <f>-K31</f>
        <v>-1656378.0399999996</v>
      </c>
      <c r="L32" s="396">
        <f>SUM(J32:K32)</f>
        <v>-38358393.859213255</v>
      </c>
    </row>
    <row r="33" spans="2:12" x14ac:dyDescent="0.2">
      <c r="B33" s="403" t="s">
        <v>411</v>
      </c>
      <c r="C33" s="401"/>
      <c r="D33" s="399">
        <f>+J33</f>
        <v>-3547111.21</v>
      </c>
      <c r="E33" s="398"/>
      <c r="F33" s="398">
        <f t="shared" si="3"/>
        <v>-3547111.21</v>
      </c>
      <c r="G33" s="400"/>
      <c r="H33" s="398">
        <f t="shared" si="1"/>
        <v>-3547111.21</v>
      </c>
      <c r="I33" s="399"/>
      <c r="J33" s="398">
        <v>-3547111.21</v>
      </c>
      <c r="K33" s="397"/>
      <c r="L33" s="396">
        <f>SUM(J33:K33)</f>
        <v>-3547111.21</v>
      </c>
    </row>
    <row r="34" spans="2:12" x14ac:dyDescent="0.2">
      <c r="B34" s="403" t="s">
        <v>410</v>
      </c>
      <c r="C34" s="401">
        <v>21</v>
      </c>
      <c r="D34" s="399">
        <v>924971072.33000004</v>
      </c>
      <c r="E34" s="398">
        <v>814792466.62476671</v>
      </c>
      <c r="F34" s="398">
        <f t="shared" si="3"/>
        <v>110178605.70523334</v>
      </c>
      <c r="G34" s="400">
        <v>-41248.666403979063</v>
      </c>
      <c r="H34" s="398">
        <f t="shared" si="1"/>
        <v>110137357.03882936</v>
      </c>
      <c r="I34" s="399">
        <v>35513735.703882933</v>
      </c>
      <c r="J34" s="398">
        <v>74623621.334946424</v>
      </c>
      <c r="K34" s="397">
        <v>1525117.1700000002</v>
      </c>
      <c r="L34" s="396">
        <f>SUM(J34:K34)</f>
        <v>76148738.504946426</v>
      </c>
    </row>
    <row r="35" spans="2:12" x14ac:dyDescent="0.2">
      <c r="B35" s="402"/>
      <c r="C35" s="401"/>
      <c r="D35" s="399"/>
      <c r="E35" s="398"/>
      <c r="F35" s="398"/>
      <c r="G35" s="400"/>
      <c r="H35" s="398"/>
      <c r="I35" s="399"/>
      <c r="J35" s="398"/>
      <c r="K35" s="397"/>
      <c r="L35" s="396"/>
    </row>
    <row r="36" spans="2:12" x14ac:dyDescent="0.2">
      <c r="B36" s="395" t="s">
        <v>17</v>
      </c>
      <c r="C36" s="394"/>
      <c r="D36" s="393">
        <f t="shared" ref="D36:L36" si="4">SUM(D10:D35)</f>
        <v>21884194282.663429</v>
      </c>
      <c r="E36" s="393">
        <f t="shared" si="4"/>
        <v>21668667770.095409</v>
      </c>
      <c r="F36" s="393">
        <f t="shared" si="4"/>
        <v>215526513.56802177</v>
      </c>
      <c r="G36" s="393">
        <f t="shared" si="4"/>
        <v>-131037.39286728055</v>
      </c>
      <c r="H36" s="393">
        <f t="shared" si="4"/>
        <v>215395476.16515449</v>
      </c>
      <c r="I36" s="393">
        <f t="shared" si="4"/>
        <v>144318964.66323686</v>
      </c>
      <c r="J36" s="392">
        <f t="shared" si="4"/>
        <v>71076510.12494643</v>
      </c>
      <c r="K36" s="392">
        <f t="shared" si="4"/>
        <v>1525117.1700000002</v>
      </c>
      <c r="L36" s="391">
        <f t="shared" si="4"/>
        <v>72601627.294946432</v>
      </c>
    </row>
    <row r="37" spans="2:12" x14ac:dyDescent="0.2">
      <c r="K37" s="617"/>
    </row>
    <row r="38" spans="2:12" ht="15.75" customHeight="1" x14ac:dyDescent="0.25">
      <c r="B38" s="389"/>
      <c r="I38" s="390"/>
    </row>
    <row r="39" spans="2:12" ht="15.75" customHeight="1" x14ac:dyDescent="0.25">
      <c r="B39" s="389"/>
    </row>
  </sheetData>
  <mergeCells count="5">
    <mergeCell ref="B2:L2"/>
    <mergeCell ref="B3:L3"/>
    <mergeCell ref="B5:L5"/>
    <mergeCell ref="B4:L4"/>
    <mergeCell ref="I8:L8"/>
  </mergeCells>
  <printOptions horizontalCentered="1"/>
  <pageMargins left="0.2" right="0.2" top="0.4" bottom="0.5" header="0.3" footer="0.2"/>
  <pageSetup scale="65" orientation="landscape"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2"/>
  <sheetViews>
    <sheetView zoomScale="90" zoomScaleNormal="90" workbookViewId="0">
      <selection activeCell="E38" sqref="E38"/>
    </sheetView>
  </sheetViews>
  <sheetFormatPr defaultColWidth="9.140625" defaultRowHeight="12.75" x14ac:dyDescent="0.2"/>
  <cols>
    <col min="1" max="1" width="5.140625" style="27" customWidth="1"/>
    <col min="2" max="2" width="37.28515625" style="27" customWidth="1"/>
    <col min="3" max="3" width="9.28515625" style="27" customWidth="1"/>
    <col min="4" max="4" width="17.85546875" style="27" bestFit="1" customWidth="1"/>
    <col min="5" max="5" width="11.85546875" style="27" customWidth="1"/>
    <col min="6" max="6" width="10.7109375" style="27" bestFit="1" customWidth="1"/>
    <col min="7" max="7" width="14.140625" style="27" customWidth="1"/>
    <col min="8" max="8" width="12.140625" style="27" bestFit="1" customWidth="1"/>
    <col min="9" max="9" width="16.140625" style="27" bestFit="1" customWidth="1"/>
    <col min="10" max="11" width="12.140625" style="27" bestFit="1" customWidth="1"/>
    <col min="12" max="16384" width="9.140625" style="27"/>
  </cols>
  <sheetData>
    <row r="1" spans="1:13" ht="15.6" customHeight="1" x14ac:dyDescent="0.2">
      <c r="A1" s="24" t="str">
        <f ca="1">MID(CELL("filename",A1),FIND("]",CELL("filename",A1))+1,255)</f>
        <v>SEF-3 p 2 Actual BLR</v>
      </c>
      <c r="G1" s="23" t="s">
        <v>364</v>
      </c>
    </row>
    <row r="2" spans="1:13" ht="15.6" customHeight="1" x14ac:dyDescent="0.2">
      <c r="G2" s="200"/>
    </row>
    <row r="3" spans="1:13" ht="15.6" customHeight="1" x14ac:dyDescent="0.2">
      <c r="A3" s="198" t="s">
        <v>363</v>
      </c>
      <c r="B3" s="198"/>
      <c r="C3" s="198"/>
      <c r="D3" s="198"/>
      <c r="E3" s="198"/>
      <c r="F3" s="198"/>
      <c r="G3" s="199"/>
    </row>
    <row r="4" spans="1:13" ht="15.6" customHeight="1" x14ac:dyDescent="0.2">
      <c r="A4" s="198" t="s">
        <v>362</v>
      </c>
      <c r="B4" s="198"/>
      <c r="C4" s="198"/>
      <c r="D4" s="198"/>
      <c r="E4" s="198"/>
      <c r="F4" s="198"/>
      <c r="G4" s="197"/>
    </row>
    <row r="5" spans="1:13" ht="15.6" customHeight="1" x14ac:dyDescent="0.2">
      <c r="A5" s="198" t="s">
        <v>380</v>
      </c>
      <c r="B5" s="198"/>
      <c r="C5" s="198"/>
      <c r="D5" s="198"/>
      <c r="E5" s="198"/>
      <c r="F5" s="198"/>
      <c r="G5" s="197"/>
    </row>
    <row r="6" spans="1:13" ht="18" customHeight="1" x14ac:dyDescent="0.2">
      <c r="H6" s="46"/>
      <c r="I6" s="46"/>
      <c r="J6" s="46"/>
      <c r="K6" s="46"/>
      <c r="L6" s="46"/>
      <c r="M6" s="46"/>
    </row>
    <row r="7" spans="1:13" ht="18" customHeight="1" x14ac:dyDescent="0.2">
      <c r="A7" s="196" t="s">
        <v>381</v>
      </c>
      <c r="B7" s="195"/>
      <c r="C7" s="195"/>
      <c r="D7" s="195"/>
      <c r="E7" s="195"/>
      <c r="F7" s="195"/>
      <c r="G7" s="194"/>
      <c r="H7" s="142"/>
      <c r="I7" s="142"/>
      <c r="J7" s="142"/>
      <c r="K7" s="142"/>
      <c r="L7" s="142"/>
      <c r="M7" s="142"/>
    </row>
    <row r="8" spans="1:13" x14ac:dyDescent="0.2">
      <c r="A8" s="141"/>
      <c r="B8" s="174"/>
      <c r="C8" s="141"/>
      <c r="D8" s="158"/>
      <c r="E8" s="193"/>
      <c r="F8" s="193"/>
      <c r="G8" s="192"/>
      <c r="H8" s="192"/>
      <c r="I8" s="192"/>
      <c r="J8" s="192"/>
      <c r="K8" s="192"/>
      <c r="L8" s="192"/>
      <c r="M8" s="192"/>
    </row>
    <row r="9" spans="1:13" x14ac:dyDescent="0.2">
      <c r="A9" s="141"/>
      <c r="B9" s="46"/>
      <c r="C9" s="46"/>
      <c r="D9" s="191"/>
      <c r="E9" s="46"/>
      <c r="F9" s="187"/>
      <c r="G9" s="181" t="s">
        <v>285</v>
      </c>
      <c r="H9" s="190"/>
      <c r="I9" s="190"/>
      <c r="J9" s="190"/>
      <c r="K9" s="190"/>
      <c r="L9" s="190"/>
      <c r="M9" s="190"/>
    </row>
    <row r="10" spans="1:13" x14ac:dyDescent="0.2">
      <c r="A10" s="141"/>
      <c r="B10" s="174"/>
      <c r="C10" s="189"/>
      <c r="D10" s="184"/>
      <c r="E10" s="188"/>
      <c r="F10" s="187"/>
      <c r="G10" s="181" t="s">
        <v>361</v>
      </c>
      <c r="H10" s="186"/>
      <c r="I10" s="186"/>
      <c r="J10" s="186"/>
      <c r="K10" s="186"/>
      <c r="L10" s="186"/>
      <c r="M10" s="186"/>
    </row>
    <row r="11" spans="1:13" x14ac:dyDescent="0.2">
      <c r="A11" s="141"/>
      <c r="B11" s="185"/>
      <c r="C11" s="141"/>
      <c r="D11" s="184"/>
      <c r="E11" s="183" t="s">
        <v>288</v>
      </c>
      <c r="F11" s="182"/>
      <c r="G11" s="181" t="s">
        <v>360</v>
      </c>
      <c r="H11" s="175"/>
      <c r="I11" s="175"/>
      <c r="J11" s="175"/>
      <c r="K11" s="175"/>
      <c r="L11" s="175"/>
      <c r="M11" s="175"/>
    </row>
    <row r="12" spans="1:13" x14ac:dyDescent="0.2">
      <c r="A12" s="179" t="s">
        <v>58</v>
      </c>
      <c r="B12" s="179" t="s">
        <v>52</v>
      </c>
      <c r="C12" s="180"/>
      <c r="D12" s="179" t="s">
        <v>279</v>
      </c>
      <c r="E12" s="179" t="s">
        <v>290</v>
      </c>
      <c r="F12" s="178"/>
      <c r="G12" s="178" t="s">
        <v>359</v>
      </c>
      <c r="H12" s="175"/>
      <c r="I12" s="175"/>
      <c r="J12" s="175"/>
      <c r="K12" s="175"/>
      <c r="L12" s="175"/>
      <c r="M12" s="175"/>
    </row>
    <row r="13" spans="1:13" x14ac:dyDescent="0.2">
      <c r="B13" s="174"/>
      <c r="C13" s="141"/>
      <c r="D13" s="137"/>
      <c r="E13" s="177" t="s">
        <v>294</v>
      </c>
      <c r="F13" s="176"/>
      <c r="G13" s="175"/>
      <c r="H13" s="175"/>
      <c r="I13" s="175"/>
      <c r="J13" s="175"/>
      <c r="K13" s="175"/>
      <c r="L13" s="175"/>
      <c r="M13" s="175"/>
    </row>
    <row r="14" spans="1:13" x14ac:dyDescent="0.2">
      <c r="A14" s="141">
        <v>10</v>
      </c>
      <c r="B14" s="174" t="s">
        <v>299</v>
      </c>
      <c r="C14" s="137"/>
      <c r="D14" s="166" t="s">
        <v>74</v>
      </c>
      <c r="E14" s="145"/>
      <c r="F14" s="137" t="s">
        <v>300</v>
      </c>
      <c r="G14" s="173">
        <v>0</v>
      </c>
      <c r="H14" s="46"/>
      <c r="I14" s="46"/>
      <c r="J14" s="46"/>
      <c r="K14" s="46"/>
      <c r="L14" s="46"/>
      <c r="M14" s="46"/>
    </row>
    <row r="15" spans="1:13" x14ac:dyDescent="0.2">
      <c r="A15" s="141" t="s">
        <v>301</v>
      </c>
      <c r="B15" s="174" t="s">
        <v>302</v>
      </c>
      <c r="C15" s="137"/>
      <c r="D15" s="158">
        <f>+'SEF-3 p 3 Sch B'!R19</f>
        <v>4092211.23</v>
      </c>
      <c r="E15" s="145">
        <f>D15/$D$41</f>
        <v>0.19578810177261519</v>
      </c>
      <c r="F15" s="137" t="s">
        <v>303</v>
      </c>
      <c r="G15" s="167">
        <f>D15</f>
        <v>4092211.23</v>
      </c>
      <c r="H15" s="46"/>
      <c r="I15" s="46"/>
      <c r="J15" s="46"/>
      <c r="K15" s="46"/>
      <c r="L15" s="46"/>
      <c r="M15" s="46"/>
    </row>
    <row r="16" spans="1:13" x14ac:dyDescent="0.2">
      <c r="A16" s="141" t="s">
        <v>358</v>
      </c>
      <c r="B16" s="27" t="s">
        <v>357</v>
      </c>
      <c r="C16" s="137"/>
      <c r="D16" s="166" t="s">
        <v>74</v>
      </c>
      <c r="E16" s="169"/>
      <c r="F16" s="137" t="s">
        <v>303</v>
      </c>
      <c r="G16" s="167"/>
      <c r="H16" s="46"/>
      <c r="I16" s="46"/>
      <c r="J16" s="46"/>
      <c r="K16" s="46"/>
      <c r="L16" s="46"/>
      <c r="M16" s="46"/>
    </row>
    <row r="17" spans="1:13" x14ac:dyDescent="0.2">
      <c r="A17" s="141">
        <v>11</v>
      </c>
      <c r="B17" s="46" t="s">
        <v>304</v>
      </c>
      <c r="C17" s="137"/>
      <c r="D17" s="166" t="s">
        <v>74</v>
      </c>
      <c r="E17" s="169"/>
      <c r="F17" s="137" t="s">
        <v>300</v>
      </c>
      <c r="G17" s="46"/>
      <c r="H17" s="46"/>
      <c r="I17" s="46"/>
      <c r="J17" s="46"/>
      <c r="K17" s="46"/>
      <c r="L17" s="46"/>
      <c r="M17" s="46"/>
    </row>
    <row r="18" spans="1:13" x14ac:dyDescent="0.2">
      <c r="A18" s="141">
        <v>12</v>
      </c>
      <c r="B18" s="46" t="s">
        <v>305</v>
      </c>
      <c r="C18" s="137"/>
      <c r="D18" s="166" t="s">
        <v>74</v>
      </c>
      <c r="E18" s="169"/>
      <c r="F18" s="172" t="s">
        <v>300</v>
      </c>
      <c r="G18" s="46"/>
      <c r="H18" s="46"/>
      <c r="I18" s="46"/>
      <c r="J18" s="46"/>
      <c r="K18" s="46"/>
      <c r="L18" s="46"/>
      <c r="M18" s="46"/>
    </row>
    <row r="19" spans="1:13" x14ac:dyDescent="0.2">
      <c r="A19" s="141">
        <v>13</v>
      </c>
      <c r="B19" s="46" t="s">
        <v>356</v>
      </c>
      <c r="C19" s="46"/>
      <c r="D19" s="158">
        <f>+'SEF-3 p 3 Sch B'!R8</f>
        <v>57889025.82</v>
      </c>
      <c r="E19" s="169">
        <f>D19/$D$41</f>
        <v>2.7696474697284157</v>
      </c>
      <c r="F19" s="167" t="s">
        <v>303</v>
      </c>
      <c r="G19" s="167">
        <f>D19</f>
        <v>57889025.82</v>
      </c>
      <c r="H19" s="46"/>
      <c r="I19" s="46"/>
      <c r="J19" s="46"/>
      <c r="K19" s="46"/>
      <c r="L19" s="46"/>
      <c r="M19" s="46"/>
    </row>
    <row r="20" spans="1:13" x14ac:dyDescent="0.2">
      <c r="A20" s="141">
        <v>14</v>
      </c>
      <c r="B20" s="46" t="s">
        <v>355</v>
      </c>
      <c r="C20" s="46"/>
      <c r="D20" s="158">
        <f>+'SEF-3 p 3 Sch B'!R10</f>
        <v>865752082.88999999</v>
      </c>
      <c r="E20" s="169">
        <f>D20/$D$41</f>
        <v>41.421116210250197</v>
      </c>
      <c r="F20" s="167" t="s">
        <v>303</v>
      </c>
      <c r="G20" s="167">
        <f>D20</f>
        <v>865752082.88999999</v>
      </c>
      <c r="H20" s="46"/>
      <c r="I20" s="46"/>
      <c r="J20" s="46"/>
      <c r="K20" s="46"/>
      <c r="L20" s="46"/>
      <c r="M20" s="46"/>
    </row>
    <row r="21" spans="1:13" x14ac:dyDescent="0.2">
      <c r="A21" s="141">
        <v>15</v>
      </c>
      <c r="B21" s="46" t="s">
        <v>308</v>
      </c>
      <c r="C21" s="46"/>
      <c r="D21" s="166" t="s">
        <v>74</v>
      </c>
      <c r="E21" s="169"/>
      <c r="F21" s="167" t="s">
        <v>300</v>
      </c>
      <c r="G21" s="46"/>
      <c r="H21" s="46"/>
      <c r="I21" s="46"/>
      <c r="J21" s="46"/>
      <c r="K21" s="46"/>
      <c r="L21" s="46"/>
      <c r="M21" s="46"/>
    </row>
    <row r="22" spans="1:13" x14ac:dyDescent="0.2">
      <c r="A22" s="141" t="s">
        <v>309</v>
      </c>
      <c r="B22" s="171" t="s">
        <v>310</v>
      </c>
      <c r="C22" s="46"/>
      <c r="D22" s="166" t="s">
        <v>74</v>
      </c>
      <c r="E22" s="169"/>
      <c r="F22" s="167" t="s">
        <v>300</v>
      </c>
      <c r="G22" s="46"/>
      <c r="H22" s="46"/>
      <c r="I22" s="46"/>
      <c r="J22" s="46"/>
      <c r="K22" s="46"/>
      <c r="L22" s="46"/>
      <c r="M22" s="46"/>
    </row>
    <row r="23" spans="1:13" x14ac:dyDescent="0.2">
      <c r="A23" s="141" t="s">
        <v>311</v>
      </c>
      <c r="B23" s="171" t="s">
        <v>312</v>
      </c>
      <c r="C23" s="46"/>
      <c r="D23" s="166" t="s">
        <v>74</v>
      </c>
      <c r="E23" s="169"/>
      <c r="F23" s="167" t="s">
        <v>300</v>
      </c>
      <c r="G23" s="46"/>
      <c r="H23" s="46"/>
      <c r="I23" s="46"/>
      <c r="J23" s="46"/>
      <c r="K23" s="46"/>
      <c r="L23" s="46"/>
      <c r="M23" s="46"/>
    </row>
    <row r="24" spans="1:13" x14ac:dyDescent="0.2">
      <c r="A24" s="141" t="s">
        <v>313</v>
      </c>
      <c r="B24" s="171" t="s">
        <v>70</v>
      </c>
      <c r="C24" s="46"/>
      <c r="D24" s="158">
        <f>+'SEF-3 p 3 Sch B'!R15</f>
        <v>1023417</v>
      </c>
      <c r="E24" s="169">
        <f>D24/$D$41</f>
        <v>4.8964449900066501E-2</v>
      </c>
      <c r="F24" s="167" t="s">
        <v>303</v>
      </c>
      <c r="G24" s="167">
        <f>D24</f>
        <v>1023417</v>
      </c>
      <c r="H24" s="46"/>
      <c r="I24" s="46"/>
      <c r="J24" s="46"/>
      <c r="K24" s="46"/>
      <c r="L24" s="46"/>
      <c r="M24" s="46"/>
    </row>
    <row r="25" spans="1:13" x14ac:dyDescent="0.2">
      <c r="A25" s="141" t="s">
        <v>314</v>
      </c>
      <c r="B25" s="171" t="s">
        <v>315</v>
      </c>
      <c r="C25" s="46"/>
      <c r="D25" s="166" t="s">
        <v>74</v>
      </c>
      <c r="E25" s="169"/>
      <c r="F25" s="167" t="s">
        <v>300</v>
      </c>
      <c r="G25" s="46"/>
      <c r="H25" s="46"/>
      <c r="I25" s="46"/>
      <c r="J25" s="46"/>
      <c r="K25" s="46"/>
      <c r="L25" s="46"/>
      <c r="M25" s="46"/>
    </row>
    <row r="26" spans="1:13" x14ac:dyDescent="0.2">
      <c r="A26" s="141" t="s">
        <v>316</v>
      </c>
      <c r="B26" s="171" t="s">
        <v>317</v>
      </c>
      <c r="C26" s="46"/>
      <c r="D26" s="158">
        <f>+'SEF-3 p 3 Sch B'!R12</f>
        <v>365730.49</v>
      </c>
      <c r="E26" s="169">
        <f>D26/$D$41</f>
        <v>1.7498040636936628E-2</v>
      </c>
      <c r="F26" s="167" t="s">
        <v>303</v>
      </c>
      <c r="G26" s="167">
        <f>D26</f>
        <v>365730.49</v>
      </c>
      <c r="H26" s="46"/>
      <c r="I26" s="46"/>
      <c r="J26" s="46"/>
      <c r="K26" s="46"/>
      <c r="L26" s="46"/>
      <c r="M26" s="46"/>
    </row>
    <row r="27" spans="1:13" x14ac:dyDescent="0.2">
      <c r="A27" s="141">
        <v>16</v>
      </c>
      <c r="B27" s="46" t="s">
        <v>354</v>
      </c>
      <c r="C27" s="46"/>
      <c r="D27" s="158">
        <f>+'SEF-3 p 3 Sch B'!R9</f>
        <v>290270276.62</v>
      </c>
      <c r="E27" s="169">
        <f>D27/$D$41</f>
        <v>13.887715776695554</v>
      </c>
      <c r="F27" s="167" t="s">
        <v>303</v>
      </c>
      <c r="G27" s="167">
        <f>D27</f>
        <v>290270276.62</v>
      </c>
      <c r="H27" s="46"/>
      <c r="I27" s="46"/>
      <c r="J27" s="46"/>
      <c r="K27" s="46"/>
      <c r="L27" s="46"/>
      <c r="M27" s="46"/>
    </row>
    <row r="28" spans="1:13" x14ac:dyDescent="0.2">
      <c r="A28" s="141">
        <v>17</v>
      </c>
      <c r="B28" s="46" t="s">
        <v>353</v>
      </c>
      <c r="C28" s="46"/>
      <c r="D28" s="158">
        <f>+'SEF-3 p 3 Sch B'!R14</f>
        <v>144916422.09</v>
      </c>
      <c r="E28" s="169">
        <f>D28/$D$41</f>
        <v>6.9333936109354202</v>
      </c>
      <c r="F28" s="167" t="s">
        <v>303</v>
      </c>
      <c r="G28" s="167">
        <f>D28</f>
        <v>144916422.09</v>
      </c>
      <c r="H28" s="46"/>
      <c r="I28" s="46"/>
      <c r="J28" s="46"/>
      <c r="K28" s="46"/>
      <c r="L28" s="46"/>
      <c r="M28" s="46"/>
    </row>
    <row r="29" spans="1:13" x14ac:dyDescent="0.2">
      <c r="A29" s="141">
        <v>18</v>
      </c>
      <c r="B29" s="46" t="s">
        <v>320</v>
      </c>
      <c r="C29" s="46"/>
      <c r="D29" s="166" t="s">
        <v>74</v>
      </c>
      <c r="E29" s="169"/>
      <c r="F29" s="167" t="s">
        <v>300</v>
      </c>
      <c r="G29" s="46"/>
      <c r="H29" s="46"/>
      <c r="I29" s="46"/>
      <c r="J29" s="46"/>
      <c r="K29" s="46"/>
      <c r="L29" s="46"/>
      <c r="M29" s="46"/>
    </row>
    <row r="30" spans="1:13" x14ac:dyDescent="0.2">
      <c r="A30" s="141">
        <v>19</v>
      </c>
      <c r="B30" s="46" t="s">
        <v>321</v>
      </c>
      <c r="C30" s="46"/>
      <c r="D30" s="166" t="s">
        <v>74</v>
      </c>
      <c r="E30" s="169"/>
      <c r="F30" s="167" t="s">
        <v>300</v>
      </c>
      <c r="G30" s="46"/>
      <c r="H30" s="46"/>
      <c r="I30" s="46"/>
      <c r="J30" s="46"/>
      <c r="K30" s="46"/>
      <c r="L30" s="46"/>
      <c r="M30" s="46"/>
    </row>
    <row r="31" spans="1:13" x14ac:dyDescent="0.2">
      <c r="A31" s="141">
        <v>20</v>
      </c>
      <c r="B31" s="46" t="s">
        <v>322</v>
      </c>
      <c r="C31" s="46"/>
      <c r="D31" s="158">
        <f>+'SEF-3 p 3 Sch B'!R13</f>
        <v>-328000962.53999996</v>
      </c>
      <c r="E31" s="169">
        <f>D31/$D$41</f>
        <v>-15.692905919545421</v>
      </c>
      <c r="F31" s="167" t="s">
        <v>303</v>
      </c>
      <c r="G31" s="167">
        <f>D31</f>
        <v>-328000962.53999996</v>
      </c>
      <c r="H31" s="46"/>
      <c r="I31" s="46"/>
      <c r="J31" s="46"/>
      <c r="K31" s="46"/>
      <c r="L31" s="46"/>
      <c r="M31" s="46"/>
    </row>
    <row r="32" spans="1:13" x14ac:dyDescent="0.2">
      <c r="A32" s="170">
        <v>21</v>
      </c>
      <c r="B32" s="24" t="s">
        <v>323</v>
      </c>
      <c r="C32" s="46"/>
      <c r="D32" s="158">
        <f>+'SEF-3 p 3 Sch B'!R11</f>
        <v>-111337131.27000001</v>
      </c>
      <c r="E32" s="169">
        <f>D32/$D$41</f>
        <v>-5.3268231679628562</v>
      </c>
      <c r="F32" s="167" t="s">
        <v>303</v>
      </c>
      <c r="G32" s="167">
        <f>D32</f>
        <v>-111337131.27000001</v>
      </c>
      <c r="H32" s="46"/>
      <c r="I32" s="46"/>
      <c r="J32" s="46"/>
      <c r="K32" s="46"/>
      <c r="L32" s="46"/>
      <c r="M32" s="46"/>
    </row>
    <row r="33" spans="1:13" x14ac:dyDescent="0.2">
      <c r="A33" s="141">
        <v>22</v>
      </c>
      <c r="B33" s="46" t="s">
        <v>324</v>
      </c>
      <c r="C33" s="46"/>
      <c r="D33" s="166" t="s">
        <v>74</v>
      </c>
      <c r="E33" s="145"/>
      <c r="F33" s="167" t="s">
        <v>300</v>
      </c>
      <c r="G33" s="46"/>
      <c r="H33" s="46"/>
      <c r="I33" s="46"/>
      <c r="J33" s="46"/>
      <c r="K33" s="46"/>
      <c r="L33" s="46"/>
      <c r="M33" s="46"/>
    </row>
    <row r="34" spans="1:13" x14ac:dyDescent="0.2">
      <c r="A34" s="141">
        <v>23</v>
      </c>
      <c r="B34" s="168" t="s">
        <v>325</v>
      </c>
      <c r="C34" s="46" t="s">
        <v>103</v>
      </c>
      <c r="D34" s="166" t="s">
        <v>74</v>
      </c>
      <c r="E34" s="145"/>
      <c r="F34" s="167" t="s">
        <v>300</v>
      </c>
      <c r="G34" s="46"/>
      <c r="H34" s="46"/>
      <c r="I34" s="46"/>
      <c r="J34" s="46"/>
      <c r="K34" s="46"/>
      <c r="L34" s="46"/>
      <c r="M34" s="46"/>
    </row>
    <row r="35" spans="1:13" x14ac:dyDescent="0.2">
      <c r="A35" s="141">
        <v>24</v>
      </c>
      <c r="B35" s="152" t="s">
        <v>326</v>
      </c>
      <c r="C35" s="137"/>
      <c r="D35" s="166" t="s">
        <v>74</v>
      </c>
      <c r="E35" s="145"/>
      <c r="F35" s="167" t="s">
        <v>300</v>
      </c>
      <c r="G35" s="46"/>
      <c r="H35" s="46"/>
      <c r="I35" s="46"/>
      <c r="J35" s="46"/>
      <c r="K35" s="46"/>
      <c r="L35" s="46"/>
      <c r="M35" s="46"/>
    </row>
    <row r="36" spans="1:13" x14ac:dyDescent="0.2">
      <c r="A36" s="141">
        <v>25</v>
      </c>
      <c r="B36" s="152" t="s">
        <v>352</v>
      </c>
      <c r="C36" s="46"/>
      <c r="D36" s="166" t="s">
        <v>74</v>
      </c>
      <c r="E36" s="145"/>
      <c r="F36" s="167" t="s">
        <v>300</v>
      </c>
      <c r="G36" s="146"/>
      <c r="H36" s="146"/>
      <c r="I36" s="146"/>
      <c r="J36" s="146"/>
      <c r="K36" s="167"/>
      <c r="L36" s="46"/>
      <c r="M36" s="46"/>
    </row>
    <row r="37" spans="1:13" ht="13.5" thickBot="1" x14ac:dyDescent="0.25">
      <c r="A37" s="141">
        <f t="shared" ref="A37:A47" si="0">A36+1</f>
        <v>26</v>
      </c>
      <c r="B37" s="46" t="s">
        <v>351</v>
      </c>
      <c r="C37" s="141"/>
      <c r="D37" s="166" t="s">
        <v>74</v>
      </c>
      <c r="E37" s="145"/>
      <c r="F37" s="158" t="s">
        <v>300</v>
      </c>
      <c r="G37" s="165"/>
      <c r="I37" s="332"/>
      <c r="L37" s="146"/>
      <c r="M37" s="146"/>
    </row>
    <row r="38" spans="1:13" ht="21.95" customHeight="1" thickBot="1" x14ac:dyDescent="0.25">
      <c r="A38" s="141">
        <f t="shared" si="0"/>
        <v>27</v>
      </c>
      <c r="B38" s="164" t="s">
        <v>329</v>
      </c>
      <c r="C38" s="163"/>
      <c r="D38" s="159">
        <f>SUM(D14:D37)</f>
        <v>924971072.32999992</v>
      </c>
      <c r="E38" s="162">
        <f>SUM(E14:E37)</f>
        <v>44.254394572410931</v>
      </c>
      <c r="F38" s="201">
        <f>+'SEF-3 p 3 Sch B'!R20-D38</f>
        <v>0</v>
      </c>
      <c r="G38" s="159">
        <f>SUM(G14:G37)</f>
        <v>924971072.32999992</v>
      </c>
      <c r="H38" s="146"/>
      <c r="I38" s="146"/>
      <c r="J38" s="146"/>
      <c r="K38" s="146"/>
      <c r="L38" s="146"/>
      <c r="M38" s="146"/>
    </row>
    <row r="39" spans="1:13" x14ac:dyDescent="0.2">
      <c r="A39" s="141">
        <f t="shared" si="0"/>
        <v>28</v>
      </c>
      <c r="B39" s="46" t="s">
        <v>330</v>
      </c>
      <c r="C39" s="46"/>
      <c r="D39" s="161"/>
      <c r="E39" s="160"/>
      <c r="F39" s="202" t="s">
        <v>365</v>
      </c>
      <c r="G39" s="146"/>
      <c r="H39" s="146"/>
      <c r="I39" s="146"/>
      <c r="J39" s="146"/>
      <c r="K39" s="146"/>
      <c r="L39" s="146"/>
      <c r="M39" s="146"/>
    </row>
    <row r="40" spans="1:13" x14ac:dyDescent="0.2">
      <c r="A40" s="141">
        <f t="shared" si="0"/>
        <v>29</v>
      </c>
      <c r="B40" s="46"/>
      <c r="C40" s="46"/>
      <c r="D40" s="159"/>
      <c r="E40" s="137"/>
      <c r="F40" s="147"/>
      <c r="G40" s="146"/>
      <c r="H40" s="146"/>
      <c r="I40" s="146"/>
      <c r="J40" s="146"/>
      <c r="K40" s="146"/>
      <c r="L40" s="146"/>
      <c r="M40" s="146"/>
    </row>
    <row r="41" spans="1:13" x14ac:dyDescent="0.2">
      <c r="A41" s="141">
        <f t="shared" si="0"/>
        <v>30</v>
      </c>
      <c r="B41" s="46" t="s">
        <v>332</v>
      </c>
      <c r="C41" s="46"/>
      <c r="D41" s="158">
        <f>+'SEF-3 p 3 Sch B'!R25/1000</f>
        <v>20901225.319364</v>
      </c>
      <c r="E41" s="157"/>
      <c r="F41" s="137"/>
      <c r="G41" s="146"/>
      <c r="H41" s="146"/>
      <c r="I41" s="146"/>
      <c r="J41" s="146"/>
      <c r="K41" s="146"/>
      <c r="L41" s="146"/>
      <c r="M41" s="146"/>
    </row>
    <row r="42" spans="1:13" x14ac:dyDescent="0.2">
      <c r="A42" s="141">
        <f t="shared" si="0"/>
        <v>31</v>
      </c>
      <c r="B42" s="46" t="s">
        <v>350</v>
      </c>
      <c r="C42" s="46"/>
      <c r="D42" s="147"/>
      <c r="E42" s="147"/>
      <c r="F42" s="137"/>
      <c r="G42" s="146"/>
      <c r="H42" s="146"/>
      <c r="I42" s="146"/>
      <c r="J42" s="146"/>
      <c r="K42" s="146"/>
      <c r="L42" s="146"/>
      <c r="M42" s="146"/>
    </row>
    <row r="43" spans="1:13" x14ac:dyDescent="0.2">
      <c r="A43" s="141">
        <f t="shared" si="0"/>
        <v>32</v>
      </c>
      <c r="B43" s="46"/>
      <c r="C43" s="46"/>
      <c r="D43" s="156" t="s">
        <v>349</v>
      </c>
      <c r="E43" s="147"/>
      <c r="F43" s="156"/>
      <c r="G43" s="146"/>
      <c r="H43" s="155"/>
      <c r="I43" s="155"/>
      <c r="J43" s="155"/>
      <c r="K43" s="155"/>
      <c r="L43" s="155"/>
      <c r="M43" s="155"/>
    </row>
    <row r="44" spans="1:13" x14ac:dyDescent="0.2">
      <c r="A44" s="141">
        <f t="shared" si="0"/>
        <v>33</v>
      </c>
      <c r="B44" s="46"/>
      <c r="C44" s="46"/>
      <c r="D44" s="154" t="s">
        <v>348</v>
      </c>
      <c r="E44" s="147"/>
      <c r="F44" s="154"/>
      <c r="G44" s="146"/>
      <c r="H44" s="153"/>
      <c r="I44" s="153"/>
      <c r="J44" s="153"/>
      <c r="K44" s="153"/>
      <c r="L44" s="153"/>
      <c r="M44" s="153"/>
    </row>
    <row r="45" spans="1:13" x14ac:dyDescent="0.2">
      <c r="A45" s="141">
        <f t="shared" si="0"/>
        <v>34</v>
      </c>
      <c r="B45" s="152" t="s">
        <v>347</v>
      </c>
      <c r="C45" s="46"/>
      <c r="D45" s="151"/>
      <c r="E45" s="147"/>
      <c r="F45" s="150"/>
      <c r="G45" s="146"/>
      <c r="H45" s="148"/>
      <c r="I45" s="149"/>
      <c r="K45" s="46"/>
      <c r="L45" s="148"/>
    </row>
    <row r="46" spans="1:13" x14ac:dyDescent="0.2">
      <c r="A46" s="141">
        <f t="shared" si="0"/>
        <v>35</v>
      </c>
      <c r="B46" s="46" t="s">
        <v>346</v>
      </c>
      <c r="C46" s="46"/>
      <c r="D46" s="145">
        <f>E38</f>
        <v>44.254394572410931</v>
      </c>
      <c r="E46" s="147"/>
      <c r="F46" s="143"/>
      <c r="G46" s="146"/>
      <c r="H46" s="144"/>
      <c r="I46" s="144"/>
      <c r="J46" s="144"/>
      <c r="K46" s="144"/>
      <c r="L46" s="144"/>
      <c r="M46" s="144"/>
    </row>
    <row r="47" spans="1:13" x14ac:dyDescent="0.2">
      <c r="A47" s="141">
        <f t="shared" si="0"/>
        <v>36</v>
      </c>
      <c r="B47" s="46" t="s">
        <v>345</v>
      </c>
      <c r="C47" s="46"/>
      <c r="D47" s="145">
        <f>E38</f>
        <v>44.254394572410931</v>
      </c>
      <c r="E47" s="147"/>
      <c r="F47" s="143"/>
      <c r="G47" s="146"/>
      <c r="H47" s="144"/>
      <c r="I47" s="144"/>
      <c r="J47" s="144"/>
      <c r="K47" s="144"/>
      <c r="L47" s="144"/>
      <c r="M47" s="144"/>
    </row>
    <row r="48" spans="1:13" x14ac:dyDescent="0.2">
      <c r="A48" s="141"/>
      <c r="B48" s="26"/>
      <c r="C48" s="26"/>
      <c r="D48" s="145"/>
      <c r="E48" s="145"/>
      <c r="F48" s="143"/>
      <c r="G48" s="144"/>
      <c r="H48" s="144"/>
      <c r="I48" s="144"/>
      <c r="J48" s="144"/>
      <c r="K48" s="144"/>
      <c r="L48" s="144"/>
      <c r="M48" s="144"/>
    </row>
    <row r="49" spans="1:13" ht="12.75" customHeight="1" x14ac:dyDescent="0.2">
      <c r="A49" s="141"/>
      <c r="B49" s="46"/>
      <c r="C49" s="46"/>
      <c r="D49" s="46"/>
      <c r="E49" s="46"/>
      <c r="F49" s="137"/>
      <c r="G49" s="142"/>
      <c r="H49" s="142"/>
      <c r="I49" s="142"/>
      <c r="J49" s="142"/>
      <c r="K49" s="135"/>
      <c r="L49" s="135"/>
      <c r="M49" s="135"/>
    </row>
    <row r="50" spans="1:13" x14ac:dyDescent="0.2">
      <c r="A50" s="141"/>
      <c r="B50" s="46"/>
      <c r="C50" s="46"/>
      <c r="D50" s="143"/>
      <c r="E50" s="46"/>
      <c r="F50" s="140"/>
      <c r="G50" s="142"/>
      <c r="H50" s="142"/>
      <c r="I50" s="142"/>
      <c r="J50" s="142"/>
      <c r="K50" s="135"/>
      <c r="L50" s="135"/>
      <c r="M50" s="135"/>
    </row>
    <row r="51" spans="1:13" x14ac:dyDescent="0.2">
      <c r="A51" s="141"/>
      <c r="B51" s="141"/>
      <c r="C51" s="26"/>
      <c r="D51" s="140"/>
      <c r="E51" s="138"/>
      <c r="F51" s="140"/>
      <c r="G51" s="135"/>
      <c r="H51" s="135"/>
      <c r="I51" s="135"/>
      <c r="J51" s="135"/>
      <c r="K51" s="135"/>
      <c r="L51" s="135"/>
      <c r="M51" s="135"/>
    </row>
    <row r="52" spans="1:13" x14ac:dyDescent="0.2">
      <c r="B52" s="139" t="s">
        <v>103</v>
      </c>
      <c r="C52" s="46"/>
      <c r="D52" s="46"/>
      <c r="E52" s="138"/>
      <c r="F52" s="137"/>
      <c r="G52" s="135"/>
      <c r="H52" s="135"/>
      <c r="I52" s="135"/>
      <c r="J52" s="135"/>
      <c r="K52" s="135"/>
      <c r="L52" s="135"/>
      <c r="M52" s="135"/>
    </row>
    <row r="55" spans="1:13" x14ac:dyDescent="0.2">
      <c r="D55" s="136"/>
    </row>
    <row r="56" spans="1:13" x14ac:dyDescent="0.2">
      <c r="D56" s="136"/>
    </row>
    <row r="89" spans="1:5" x14ac:dyDescent="0.2">
      <c r="A89" s="135"/>
      <c r="B89" s="135"/>
      <c r="C89" s="135"/>
      <c r="D89" s="135"/>
      <c r="E89" s="135"/>
    </row>
    <row r="90" spans="1:5" x14ac:dyDescent="0.2">
      <c r="A90" s="135"/>
      <c r="B90" s="135"/>
      <c r="C90" s="135"/>
      <c r="D90" s="135"/>
      <c r="E90" s="135"/>
    </row>
    <row r="91" spans="1:5" x14ac:dyDescent="0.2">
      <c r="A91" s="135"/>
      <c r="B91" s="135"/>
      <c r="C91" s="135"/>
      <c r="D91" s="135"/>
      <c r="E91" s="135"/>
    </row>
    <row r="92" spans="1:5" x14ac:dyDescent="0.2">
      <c r="A92" s="135"/>
      <c r="B92" s="135"/>
      <c r="C92" s="135"/>
      <c r="D92" s="135"/>
      <c r="E92" s="135"/>
    </row>
    <row r="93" spans="1:5" x14ac:dyDescent="0.2">
      <c r="A93" s="135"/>
      <c r="B93" s="135"/>
      <c r="C93" s="135"/>
      <c r="D93" s="135"/>
      <c r="E93" s="135"/>
    </row>
    <row r="94" spans="1:5" x14ac:dyDescent="0.2">
      <c r="A94" s="135"/>
      <c r="B94" s="135"/>
      <c r="C94" s="135"/>
      <c r="D94" s="135"/>
      <c r="E94" s="135"/>
    </row>
    <row r="95" spans="1:5" x14ac:dyDescent="0.2">
      <c r="A95" s="135"/>
      <c r="B95" s="135"/>
      <c r="C95" s="135"/>
      <c r="D95" s="135"/>
      <c r="E95" s="135"/>
    </row>
    <row r="96" spans="1:5" x14ac:dyDescent="0.2">
      <c r="A96" s="135"/>
      <c r="B96" s="135"/>
      <c r="C96" s="135"/>
      <c r="D96" s="135"/>
      <c r="E96" s="135"/>
    </row>
    <row r="97" spans="1:5" x14ac:dyDescent="0.2">
      <c r="A97" s="135"/>
      <c r="B97" s="135"/>
      <c r="C97" s="135"/>
      <c r="D97" s="135"/>
      <c r="E97" s="135"/>
    </row>
    <row r="98" spans="1:5" x14ac:dyDescent="0.2">
      <c r="A98" s="135"/>
      <c r="B98" s="135"/>
      <c r="C98" s="135"/>
      <c r="D98" s="135"/>
      <c r="E98" s="135"/>
    </row>
    <row r="99" spans="1:5" x14ac:dyDescent="0.2">
      <c r="A99" s="135"/>
      <c r="B99" s="135"/>
      <c r="C99" s="135"/>
      <c r="D99" s="135"/>
      <c r="E99" s="135"/>
    </row>
    <row r="100" spans="1:5" x14ac:dyDescent="0.2">
      <c r="A100" s="135"/>
      <c r="B100" s="135"/>
      <c r="C100" s="135"/>
      <c r="D100" s="135"/>
      <c r="E100" s="135"/>
    </row>
    <row r="101" spans="1:5" x14ac:dyDescent="0.2">
      <c r="A101" s="135"/>
      <c r="B101" s="135"/>
      <c r="C101" s="135"/>
      <c r="D101" s="135"/>
      <c r="E101" s="135"/>
    </row>
    <row r="102" spans="1:5" x14ac:dyDescent="0.2">
      <c r="A102" s="135"/>
      <c r="B102" s="135"/>
      <c r="C102" s="135"/>
      <c r="D102" s="135"/>
      <c r="E102" s="135"/>
    </row>
    <row r="103" spans="1:5" x14ac:dyDescent="0.2">
      <c r="A103" s="135"/>
      <c r="B103" s="135"/>
      <c r="C103" s="135"/>
      <c r="D103" s="135"/>
      <c r="E103" s="135"/>
    </row>
    <row r="104" spans="1:5" x14ac:dyDescent="0.2">
      <c r="A104" s="135"/>
      <c r="B104" s="135"/>
      <c r="C104" s="135"/>
      <c r="D104" s="135"/>
      <c r="E104" s="135"/>
    </row>
    <row r="105" spans="1:5" x14ac:dyDescent="0.2">
      <c r="A105" s="135"/>
      <c r="B105" s="135"/>
      <c r="C105" s="135"/>
      <c r="D105" s="135"/>
      <c r="E105" s="135"/>
    </row>
    <row r="106" spans="1:5" x14ac:dyDescent="0.2">
      <c r="A106" s="135"/>
      <c r="B106" s="135"/>
      <c r="C106" s="135"/>
      <c r="D106" s="135"/>
      <c r="E106" s="135"/>
    </row>
    <row r="107" spans="1:5" x14ac:dyDescent="0.2">
      <c r="A107" s="135"/>
      <c r="B107" s="135"/>
      <c r="C107" s="135"/>
      <c r="D107" s="135"/>
      <c r="E107" s="135"/>
    </row>
    <row r="108" spans="1:5" x14ac:dyDescent="0.2">
      <c r="A108" s="135"/>
      <c r="B108" s="135"/>
      <c r="C108" s="135"/>
      <c r="D108" s="135"/>
      <c r="E108" s="135"/>
    </row>
    <row r="109" spans="1:5" x14ac:dyDescent="0.2">
      <c r="A109" s="135"/>
      <c r="B109" s="135"/>
      <c r="C109" s="135"/>
      <c r="D109" s="135"/>
      <c r="E109" s="135"/>
    </row>
    <row r="110" spans="1:5" x14ac:dyDescent="0.2">
      <c r="A110" s="135"/>
      <c r="B110" s="135"/>
      <c r="C110" s="135"/>
      <c r="D110" s="135"/>
      <c r="E110" s="135"/>
    </row>
    <row r="111" spans="1:5" x14ac:dyDescent="0.2">
      <c r="A111" s="135"/>
      <c r="B111" s="135"/>
      <c r="C111" s="135"/>
      <c r="D111" s="135"/>
      <c r="E111" s="135"/>
    </row>
    <row r="112" spans="1:5" x14ac:dyDescent="0.2">
      <c r="A112" s="135"/>
      <c r="B112" s="135"/>
      <c r="C112" s="135"/>
      <c r="D112" s="135"/>
      <c r="E112" s="135"/>
    </row>
    <row r="113" spans="1:5" x14ac:dyDescent="0.2">
      <c r="A113" s="135"/>
      <c r="B113" s="135"/>
      <c r="C113" s="135"/>
      <c r="D113" s="135"/>
      <c r="E113" s="135"/>
    </row>
    <row r="114" spans="1:5" x14ac:dyDescent="0.2">
      <c r="A114" s="135"/>
      <c r="B114" s="135"/>
      <c r="C114" s="135"/>
      <c r="D114" s="135"/>
      <c r="E114" s="135"/>
    </row>
    <row r="115" spans="1:5" x14ac:dyDescent="0.2">
      <c r="A115" s="135"/>
      <c r="B115" s="135"/>
      <c r="C115" s="135"/>
      <c r="D115" s="135"/>
      <c r="E115" s="135"/>
    </row>
    <row r="116" spans="1:5" x14ac:dyDescent="0.2">
      <c r="A116" s="135"/>
      <c r="B116" s="135"/>
      <c r="C116" s="135"/>
      <c r="D116" s="135"/>
      <c r="E116" s="135"/>
    </row>
    <row r="117" spans="1:5" x14ac:dyDescent="0.2">
      <c r="A117" s="135"/>
      <c r="B117" s="135"/>
      <c r="C117" s="135"/>
      <c r="D117" s="135"/>
      <c r="E117" s="135"/>
    </row>
    <row r="118" spans="1:5" x14ac:dyDescent="0.2">
      <c r="A118" s="135"/>
      <c r="B118" s="135"/>
      <c r="C118" s="135"/>
      <c r="D118" s="135"/>
      <c r="E118" s="135"/>
    </row>
    <row r="119" spans="1:5" x14ac:dyDescent="0.2">
      <c r="A119" s="135"/>
      <c r="B119" s="135"/>
      <c r="C119" s="135"/>
      <c r="D119" s="135"/>
      <c r="E119" s="135"/>
    </row>
    <row r="120" spans="1:5" x14ac:dyDescent="0.2">
      <c r="A120" s="135"/>
      <c r="B120" s="135"/>
      <c r="C120" s="135"/>
      <c r="D120" s="135"/>
      <c r="E120" s="135"/>
    </row>
    <row r="121" spans="1:5" x14ac:dyDescent="0.2">
      <c r="A121" s="135"/>
      <c r="B121" s="135"/>
      <c r="C121" s="135"/>
      <c r="D121" s="135"/>
      <c r="E121" s="135"/>
    </row>
    <row r="122" spans="1:5" x14ac:dyDescent="0.2">
      <c r="A122" s="135"/>
      <c r="B122" s="135"/>
      <c r="C122" s="135"/>
      <c r="D122" s="135"/>
      <c r="E122" s="135"/>
    </row>
    <row r="123" spans="1:5" x14ac:dyDescent="0.2">
      <c r="A123" s="135"/>
      <c r="B123" s="135"/>
      <c r="C123" s="135"/>
      <c r="D123" s="135"/>
      <c r="E123" s="135"/>
    </row>
    <row r="124" spans="1:5" x14ac:dyDescent="0.2">
      <c r="A124" s="135"/>
      <c r="B124" s="135"/>
      <c r="C124" s="135"/>
      <c r="D124" s="135"/>
      <c r="E124" s="135"/>
    </row>
    <row r="125" spans="1:5" x14ac:dyDescent="0.2">
      <c r="A125" s="135"/>
      <c r="B125" s="135"/>
      <c r="C125" s="135"/>
      <c r="D125" s="135"/>
      <c r="E125" s="135"/>
    </row>
    <row r="126" spans="1:5" x14ac:dyDescent="0.2">
      <c r="A126" s="135"/>
      <c r="B126" s="135"/>
      <c r="C126" s="135"/>
      <c r="D126" s="135"/>
      <c r="E126" s="135"/>
    </row>
    <row r="127" spans="1:5" x14ac:dyDescent="0.2">
      <c r="A127" s="135"/>
      <c r="B127" s="135"/>
      <c r="C127" s="135"/>
      <c r="D127" s="135"/>
      <c r="E127" s="135"/>
    </row>
    <row r="128" spans="1:5" x14ac:dyDescent="0.2">
      <c r="A128" s="135"/>
      <c r="B128" s="135"/>
      <c r="C128" s="135"/>
      <c r="D128" s="135"/>
      <c r="E128" s="135"/>
    </row>
    <row r="129" spans="1:5" x14ac:dyDescent="0.2">
      <c r="A129" s="135"/>
      <c r="B129" s="135"/>
      <c r="C129" s="135"/>
      <c r="D129" s="135"/>
      <c r="E129" s="135"/>
    </row>
    <row r="130" spans="1:5" x14ac:dyDescent="0.2">
      <c r="A130" s="135"/>
      <c r="B130" s="135"/>
      <c r="C130" s="135"/>
      <c r="D130" s="135"/>
      <c r="E130" s="135"/>
    </row>
    <row r="131" spans="1:5" x14ac:dyDescent="0.2">
      <c r="A131" s="135"/>
      <c r="B131" s="135"/>
      <c r="C131" s="135"/>
      <c r="D131" s="135"/>
      <c r="E131" s="135"/>
    </row>
    <row r="132" spans="1:5" x14ac:dyDescent="0.2">
      <c r="A132" s="135"/>
      <c r="B132" s="135"/>
      <c r="C132" s="135"/>
      <c r="D132" s="135"/>
      <c r="E132" s="135"/>
    </row>
    <row r="133" spans="1:5" x14ac:dyDescent="0.2">
      <c r="A133" s="135"/>
      <c r="B133" s="135"/>
      <c r="C133" s="135"/>
      <c r="D133" s="135"/>
      <c r="E133" s="135"/>
    </row>
    <row r="134" spans="1:5" x14ac:dyDescent="0.2">
      <c r="A134" s="135"/>
      <c r="B134" s="135"/>
      <c r="C134" s="135"/>
      <c r="D134" s="135"/>
      <c r="E134" s="135"/>
    </row>
    <row r="135" spans="1:5" x14ac:dyDescent="0.2">
      <c r="A135" s="135"/>
      <c r="B135" s="135"/>
      <c r="C135" s="135"/>
      <c r="D135" s="135"/>
      <c r="E135" s="135"/>
    </row>
    <row r="136" spans="1:5" x14ac:dyDescent="0.2">
      <c r="A136" s="135"/>
      <c r="B136" s="135"/>
      <c r="C136" s="135"/>
      <c r="D136" s="135"/>
      <c r="E136" s="135"/>
    </row>
    <row r="137" spans="1:5" x14ac:dyDescent="0.2">
      <c r="A137" s="135"/>
      <c r="B137" s="135"/>
      <c r="C137" s="135"/>
      <c r="D137" s="135"/>
      <c r="E137" s="135"/>
    </row>
    <row r="138" spans="1:5" x14ac:dyDescent="0.2">
      <c r="A138" s="135"/>
      <c r="B138" s="135"/>
      <c r="C138" s="135"/>
      <c r="D138" s="135"/>
      <c r="E138" s="135"/>
    </row>
    <row r="139" spans="1:5" x14ac:dyDescent="0.2">
      <c r="A139" s="135"/>
      <c r="B139" s="135"/>
      <c r="C139" s="135"/>
      <c r="D139" s="135"/>
      <c r="E139" s="135"/>
    </row>
    <row r="140" spans="1:5" x14ac:dyDescent="0.2">
      <c r="A140" s="135"/>
      <c r="B140" s="135"/>
      <c r="C140" s="135"/>
      <c r="D140" s="135"/>
      <c r="E140" s="135"/>
    </row>
    <row r="141" spans="1:5" x14ac:dyDescent="0.2">
      <c r="A141" s="135"/>
      <c r="B141" s="135"/>
      <c r="C141" s="135"/>
      <c r="D141" s="135"/>
      <c r="E141" s="135"/>
    </row>
    <row r="142" spans="1:5" x14ac:dyDescent="0.2">
      <c r="A142" s="135"/>
      <c r="B142" s="135"/>
      <c r="C142" s="135"/>
      <c r="D142" s="135"/>
      <c r="E142" s="135"/>
    </row>
  </sheetData>
  <pageMargins left="0.7" right="0.7" top="0.75" bottom="0.75" header="0.3" footer="0.3"/>
  <pageSetup scale="91"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946"/>
  <sheetViews>
    <sheetView zoomScale="85" zoomScaleNormal="85" workbookViewId="0">
      <selection activeCell="A37" sqref="A37:XFD37"/>
    </sheetView>
  </sheetViews>
  <sheetFormatPr defaultRowHeight="12.75" x14ac:dyDescent="0.2"/>
  <cols>
    <col min="1" max="1" width="7.42578125" style="247" customWidth="1"/>
    <col min="2" max="2" width="6.42578125" style="247" customWidth="1"/>
    <col min="3" max="3" width="33.42578125" style="249" customWidth="1"/>
    <col min="4" max="4" width="13.7109375" style="249" customWidth="1"/>
    <col min="5" max="5" width="2.42578125" style="249" customWidth="1"/>
    <col min="6" max="6" width="15.42578125" style="249" customWidth="1"/>
    <col min="7" max="7" width="16.28515625" style="249" bestFit="1" customWidth="1"/>
    <col min="8" max="10" width="15.28515625" style="249" customWidth="1"/>
    <col min="11" max="12" width="14.85546875" style="249" customWidth="1"/>
    <col min="13" max="13" width="15.7109375" style="249" customWidth="1"/>
    <col min="14" max="14" width="15.140625" style="249" customWidth="1"/>
    <col min="15" max="15" width="15.42578125" style="249" customWidth="1"/>
    <col min="16" max="17" width="14.85546875" style="249" customWidth="1"/>
    <col min="18" max="18" width="17.42578125" style="249" customWidth="1"/>
    <col min="19" max="19" width="97.28515625" style="249" customWidth="1"/>
    <col min="20" max="20" width="6" style="249" customWidth="1"/>
    <col min="21" max="21" width="10.7109375" style="249" bestFit="1" customWidth="1"/>
    <col min="22" max="22" width="44" style="249" bestFit="1" customWidth="1"/>
    <col min="23" max="23" width="14" style="249" bestFit="1" customWidth="1"/>
    <col min="24" max="24" width="4.85546875" style="249" bestFit="1" customWidth="1"/>
    <col min="25" max="16384" width="9.140625" style="249"/>
  </cols>
  <sheetData>
    <row r="1" spans="1:23" ht="18" x14ac:dyDescent="0.25">
      <c r="C1" s="248" t="s">
        <v>382</v>
      </c>
      <c r="G1" s="250"/>
      <c r="I1" s="251"/>
    </row>
    <row r="2" spans="1:23" ht="18" x14ac:dyDescent="0.25">
      <c r="C2" s="252" t="s">
        <v>383</v>
      </c>
      <c r="G2" s="253"/>
      <c r="H2" s="254"/>
    </row>
    <row r="3" spans="1:23" ht="15.75" x14ac:dyDescent="0.25">
      <c r="A3" s="255"/>
      <c r="B3" s="255"/>
      <c r="C3" s="252" t="s">
        <v>384</v>
      </c>
      <c r="E3" s="247"/>
      <c r="F3" s="256"/>
      <c r="G3" s="256"/>
      <c r="H3" s="256"/>
      <c r="I3" s="256"/>
      <c r="J3" s="256"/>
      <c r="K3" s="256"/>
      <c r="L3" s="256"/>
      <c r="M3" s="256"/>
      <c r="N3" s="256"/>
      <c r="O3" s="256"/>
      <c r="P3" s="256"/>
      <c r="Q3" s="256"/>
      <c r="R3" s="256"/>
      <c r="S3" s="257"/>
    </row>
    <row r="4" spans="1:23" ht="15.75" x14ac:dyDescent="0.25">
      <c r="A4" s="255" t="s">
        <v>56</v>
      </c>
      <c r="B4" s="255"/>
      <c r="C4" s="258" t="s">
        <v>385</v>
      </c>
      <c r="E4" s="247"/>
      <c r="F4" s="256"/>
      <c r="G4" s="259"/>
      <c r="H4" s="259"/>
      <c r="I4" s="259"/>
      <c r="J4" s="259"/>
      <c r="K4" s="259"/>
      <c r="L4" s="259"/>
      <c r="M4" s="259"/>
      <c r="N4" s="259"/>
      <c r="O4" s="259"/>
      <c r="P4" s="259"/>
      <c r="Q4" s="259"/>
      <c r="R4" s="259" t="s">
        <v>57</v>
      </c>
      <c r="S4" s="257"/>
    </row>
    <row r="5" spans="1:23" ht="14.25" x14ac:dyDescent="0.2">
      <c r="A5" s="247" t="s">
        <v>58</v>
      </c>
      <c r="B5" s="260" t="s">
        <v>386</v>
      </c>
      <c r="C5" s="261"/>
      <c r="E5" s="262"/>
      <c r="F5" s="263">
        <v>44562</v>
      </c>
      <c r="G5" s="263">
        <v>44593</v>
      </c>
      <c r="H5" s="263">
        <v>44621</v>
      </c>
      <c r="I5" s="263">
        <v>44652</v>
      </c>
      <c r="J5" s="263">
        <v>44682</v>
      </c>
      <c r="K5" s="263">
        <v>44713</v>
      </c>
      <c r="L5" s="263">
        <v>44743</v>
      </c>
      <c r="M5" s="263">
        <v>44774</v>
      </c>
      <c r="N5" s="263">
        <v>44805</v>
      </c>
      <c r="O5" s="263">
        <v>44835</v>
      </c>
      <c r="P5" s="263">
        <v>44866</v>
      </c>
      <c r="Q5" s="263">
        <v>44896</v>
      </c>
      <c r="R5" s="264" t="s">
        <v>59</v>
      </c>
      <c r="S5" s="265" t="s">
        <v>387</v>
      </c>
    </row>
    <row r="6" spans="1:23" x14ac:dyDescent="0.2">
      <c r="A6" s="266">
        <f>ROW()*1</f>
        <v>6</v>
      </c>
    </row>
    <row r="7" spans="1:23" ht="15" x14ac:dyDescent="0.35">
      <c r="A7" s="266">
        <f t="shared" ref="A7:A47" si="0">ROW()*1</f>
        <v>7</v>
      </c>
      <c r="C7" s="249" t="s">
        <v>60</v>
      </c>
      <c r="D7" s="267" t="s">
        <v>61</v>
      </c>
      <c r="E7" s="268"/>
      <c r="F7" s="269"/>
      <c r="G7" s="269"/>
      <c r="H7" s="269"/>
      <c r="I7" s="269"/>
      <c r="J7" s="269"/>
      <c r="K7" s="269"/>
      <c r="L7" s="269"/>
      <c r="M7" s="269"/>
      <c r="N7" s="269"/>
      <c r="O7" s="269"/>
      <c r="P7" s="269"/>
      <c r="Q7" s="269"/>
      <c r="R7" s="269"/>
      <c r="S7" s="270"/>
      <c r="T7" s="257"/>
      <c r="W7" s="268"/>
    </row>
    <row r="8" spans="1:23" x14ac:dyDescent="0.2">
      <c r="A8" s="266">
        <f t="shared" si="0"/>
        <v>8</v>
      </c>
      <c r="B8" s="247">
        <v>2</v>
      </c>
      <c r="C8" s="271" t="s">
        <v>62</v>
      </c>
      <c r="D8" s="272">
        <v>501</v>
      </c>
      <c r="E8" s="268"/>
      <c r="F8" s="273">
        <v>5289941</v>
      </c>
      <c r="G8" s="273">
        <v>4571555</v>
      </c>
      <c r="H8" s="273">
        <v>5520663</v>
      </c>
      <c r="I8" s="273">
        <v>2731580.05</v>
      </c>
      <c r="J8" s="273">
        <v>3464888</v>
      </c>
      <c r="K8" s="273">
        <v>3928913.41</v>
      </c>
      <c r="L8" s="273">
        <v>5473936.3600000003</v>
      </c>
      <c r="M8" s="273">
        <v>6215434</v>
      </c>
      <c r="N8" s="273">
        <v>5366805</v>
      </c>
      <c r="O8" s="273">
        <v>5770544</v>
      </c>
      <c r="P8" s="273">
        <v>4903819</v>
      </c>
      <c r="Q8" s="273">
        <v>4650947</v>
      </c>
      <c r="R8" s="273">
        <f t="shared" ref="R8:R15" si="1">SUM(F8:Q8)</f>
        <v>57889025.82</v>
      </c>
      <c r="S8" s="274" t="s">
        <v>388</v>
      </c>
      <c r="T8" s="257" t="s">
        <v>389</v>
      </c>
      <c r="U8" s="251" t="s">
        <v>390</v>
      </c>
      <c r="W8" s="268"/>
    </row>
    <row r="9" spans="1:23" x14ac:dyDescent="0.2">
      <c r="A9" s="266">
        <f t="shared" si="0"/>
        <v>9</v>
      </c>
      <c r="B9" s="247">
        <v>3</v>
      </c>
      <c r="C9" s="271" t="s">
        <v>63</v>
      </c>
      <c r="D9" s="272">
        <v>547</v>
      </c>
      <c r="E9" s="268"/>
      <c r="F9" s="275">
        <v>17896698</v>
      </c>
      <c r="G9" s="275">
        <v>14590442</v>
      </c>
      <c r="H9" s="275">
        <v>12774483</v>
      </c>
      <c r="I9" s="275">
        <v>17911098.84</v>
      </c>
      <c r="J9" s="275">
        <v>10542289</v>
      </c>
      <c r="K9" s="275">
        <v>7918986.3899999997</v>
      </c>
      <c r="L9" s="275">
        <v>18853629.390000001</v>
      </c>
      <c r="M9" s="275">
        <v>30156347</v>
      </c>
      <c r="N9" s="275">
        <v>39484918</v>
      </c>
      <c r="O9" s="275">
        <v>23005420</v>
      </c>
      <c r="P9" s="275">
        <v>32681891</v>
      </c>
      <c r="Q9" s="275">
        <v>64454074</v>
      </c>
      <c r="R9" s="275">
        <f t="shared" si="1"/>
        <v>290270276.62</v>
      </c>
      <c r="S9" s="274" t="s">
        <v>388</v>
      </c>
      <c r="T9" s="257"/>
      <c r="W9" s="268"/>
    </row>
    <row r="10" spans="1:23" s="280" customFormat="1" x14ac:dyDescent="0.2">
      <c r="A10" s="266">
        <f t="shared" si="0"/>
        <v>10</v>
      </c>
      <c r="B10" s="247">
        <v>4</v>
      </c>
      <c r="C10" s="276" t="s">
        <v>64</v>
      </c>
      <c r="D10" s="277">
        <v>555</v>
      </c>
      <c r="E10" s="278"/>
      <c r="F10" s="275">
        <v>70076933</v>
      </c>
      <c r="G10" s="275">
        <v>61614301</v>
      </c>
      <c r="H10" s="275">
        <v>51733759</v>
      </c>
      <c r="I10" s="275">
        <v>57592541.259999998</v>
      </c>
      <c r="J10" s="275">
        <v>51448349</v>
      </c>
      <c r="K10" s="275">
        <v>52093091.210000001</v>
      </c>
      <c r="L10" s="275">
        <v>62153044.420000002</v>
      </c>
      <c r="M10" s="275">
        <v>63537582</v>
      </c>
      <c r="N10" s="275">
        <v>68620021</v>
      </c>
      <c r="O10" s="275">
        <v>57086063</v>
      </c>
      <c r="P10" s="275">
        <v>89354120</v>
      </c>
      <c r="Q10" s="275">
        <v>180442278</v>
      </c>
      <c r="R10" s="275">
        <f t="shared" si="1"/>
        <v>865752082.88999999</v>
      </c>
      <c r="S10" s="274" t="s">
        <v>388</v>
      </c>
      <c r="T10" s="279"/>
      <c r="W10" s="278"/>
    </row>
    <row r="11" spans="1:23" x14ac:dyDescent="0.2">
      <c r="A11" s="266">
        <f t="shared" si="0"/>
        <v>11</v>
      </c>
      <c r="B11" s="247">
        <v>5</v>
      </c>
      <c r="C11" s="271" t="s">
        <v>65</v>
      </c>
      <c r="D11" s="277" t="s">
        <v>66</v>
      </c>
      <c r="E11" s="268"/>
      <c r="F11" s="275">
        <v>-11276177</v>
      </c>
      <c r="G11" s="275">
        <v>-5243222</v>
      </c>
      <c r="H11" s="275">
        <v>-4952903</v>
      </c>
      <c r="I11" s="275">
        <v>-3704161.45</v>
      </c>
      <c r="J11" s="275">
        <v>-5660480</v>
      </c>
      <c r="K11" s="275">
        <v>-13062725.67</v>
      </c>
      <c r="L11" s="275">
        <v>-14095694.15</v>
      </c>
      <c r="M11" s="275">
        <v>-12695782</v>
      </c>
      <c r="N11" s="275">
        <v>-7149944</v>
      </c>
      <c r="O11" s="275">
        <v>-741094</v>
      </c>
      <c r="P11" s="275">
        <v>-8932720.4000000004</v>
      </c>
      <c r="Q11" s="275">
        <v>-23822227.600000001</v>
      </c>
      <c r="R11" s="275">
        <f t="shared" si="1"/>
        <v>-111337131.27000001</v>
      </c>
      <c r="S11" s="274" t="s">
        <v>388</v>
      </c>
      <c r="T11" s="257"/>
      <c r="W11" s="268"/>
    </row>
    <row r="12" spans="1:23" x14ac:dyDescent="0.2">
      <c r="A12" s="266">
        <f t="shared" si="0"/>
        <v>12</v>
      </c>
      <c r="B12" s="247">
        <v>6</v>
      </c>
      <c r="C12" s="271" t="s">
        <v>67</v>
      </c>
      <c r="D12" s="277">
        <v>55700003</v>
      </c>
      <c r="E12" s="268"/>
      <c r="F12" s="275">
        <v>31519</v>
      </c>
      <c r="G12" s="275">
        <v>21301</v>
      </c>
      <c r="H12" s="275">
        <v>25176</v>
      </c>
      <c r="I12" s="275">
        <v>22644.75</v>
      </c>
      <c r="J12" s="275">
        <v>36215</v>
      </c>
      <c r="K12" s="275">
        <v>23322.48</v>
      </c>
      <c r="L12" s="275">
        <v>29337.26</v>
      </c>
      <c r="M12" s="275">
        <v>34581</v>
      </c>
      <c r="N12" s="275">
        <v>37522</v>
      </c>
      <c r="O12" s="275">
        <v>28495</v>
      </c>
      <c r="P12" s="275">
        <v>47816</v>
      </c>
      <c r="Q12" s="275">
        <v>27801</v>
      </c>
      <c r="R12" s="275">
        <f t="shared" si="1"/>
        <v>365730.49</v>
      </c>
      <c r="S12" s="274" t="s">
        <v>388</v>
      </c>
      <c r="T12" s="257"/>
      <c r="W12" s="268"/>
    </row>
    <row r="13" spans="1:23" x14ac:dyDescent="0.2">
      <c r="A13" s="266">
        <f t="shared" si="0"/>
        <v>13</v>
      </c>
      <c r="B13" s="247">
        <v>7</v>
      </c>
      <c r="C13" s="271" t="s">
        <v>68</v>
      </c>
      <c r="D13" s="277">
        <v>447</v>
      </c>
      <c r="E13" s="268"/>
      <c r="F13" s="275">
        <v>-5887253</v>
      </c>
      <c r="G13" s="275">
        <v>-5860741</v>
      </c>
      <c r="H13" s="275">
        <v>-4580940</v>
      </c>
      <c r="I13" s="275">
        <v>-6789859</v>
      </c>
      <c r="J13" s="275">
        <v>-6881643</v>
      </c>
      <c r="K13" s="275">
        <v>-5850928.0199999996</v>
      </c>
      <c r="L13" s="275">
        <v>-21497233.420000002</v>
      </c>
      <c r="M13" s="275">
        <v>-33473921</v>
      </c>
      <c r="N13" s="275">
        <v>-79638070</v>
      </c>
      <c r="O13" s="275">
        <v>-25151326</v>
      </c>
      <c r="P13" s="275">
        <v>-38070194</v>
      </c>
      <c r="Q13" s="275">
        <v>-94318854.099999994</v>
      </c>
      <c r="R13" s="275">
        <f t="shared" si="1"/>
        <v>-328000962.53999996</v>
      </c>
      <c r="S13" s="274" t="s">
        <v>388</v>
      </c>
      <c r="T13" s="257"/>
      <c r="W13" s="268"/>
    </row>
    <row r="14" spans="1:23" x14ac:dyDescent="0.2">
      <c r="A14" s="266">
        <f t="shared" si="0"/>
        <v>14</v>
      </c>
      <c r="B14" s="247">
        <v>8</v>
      </c>
      <c r="C14" s="271" t="s">
        <v>69</v>
      </c>
      <c r="D14" s="277">
        <v>565</v>
      </c>
      <c r="E14" s="268"/>
      <c r="F14" s="275">
        <v>10688710</v>
      </c>
      <c r="G14" s="275">
        <v>10679832</v>
      </c>
      <c r="H14" s="275">
        <v>10321256</v>
      </c>
      <c r="I14" s="275">
        <v>10797860.5</v>
      </c>
      <c r="J14" s="275">
        <v>11056688</v>
      </c>
      <c r="K14" s="275">
        <v>10253890.859999999</v>
      </c>
      <c r="L14" s="275">
        <v>10984137.73</v>
      </c>
      <c r="M14" s="275">
        <v>10614560</v>
      </c>
      <c r="N14" s="275">
        <v>11580972</v>
      </c>
      <c r="O14" s="275">
        <v>10873244</v>
      </c>
      <c r="P14" s="275">
        <v>15997554</v>
      </c>
      <c r="Q14" s="275">
        <v>21067717</v>
      </c>
      <c r="R14" s="275">
        <f t="shared" si="1"/>
        <v>144916422.09</v>
      </c>
      <c r="S14" s="274" t="s">
        <v>388</v>
      </c>
      <c r="T14" s="257"/>
      <c r="W14" s="268"/>
    </row>
    <row r="15" spans="1:23" s="280" customFormat="1" x14ac:dyDescent="0.2">
      <c r="A15" s="266">
        <f t="shared" si="0"/>
        <v>15</v>
      </c>
      <c r="B15" s="247">
        <v>10</v>
      </c>
      <c r="C15" s="281" t="s">
        <v>70</v>
      </c>
      <c r="D15" s="277">
        <v>40810005</v>
      </c>
      <c r="E15" s="278"/>
      <c r="F15" s="275">
        <v>167027</v>
      </c>
      <c r="G15" s="275">
        <v>73544</v>
      </c>
      <c r="H15" s="275">
        <v>73543</v>
      </c>
      <c r="I15" s="275">
        <v>77664</v>
      </c>
      <c r="J15" s="275">
        <v>74573</v>
      </c>
      <c r="K15" s="275">
        <v>74574</v>
      </c>
      <c r="L15" s="275">
        <v>85861</v>
      </c>
      <c r="M15" s="275">
        <v>76186</v>
      </c>
      <c r="N15" s="275">
        <v>76186</v>
      </c>
      <c r="O15" s="275">
        <v>89270</v>
      </c>
      <c r="P15" s="275">
        <v>77494</v>
      </c>
      <c r="Q15" s="275">
        <v>77495</v>
      </c>
      <c r="R15" s="275">
        <f t="shared" si="1"/>
        <v>1023417</v>
      </c>
      <c r="S15" s="274" t="s">
        <v>388</v>
      </c>
      <c r="T15" s="279"/>
      <c r="W15" s="278"/>
    </row>
    <row r="16" spans="1:23" x14ac:dyDescent="0.2">
      <c r="A16" s="266">
        <f t="shared" si="0"/>
        <v>16</v>
      </c>
      <c r="C16" s="271" t="s">
        <v>71</v>
      </c>
      <c r="D16" s="272"/>
      <c r="E16" s="268"/>
      <c r="F16" s="282">
        <f t="shared" ref="F16:P16" si="2">SUM(F8:F15)</f>
        <v>86987398</v>
      </c>
      <c r="G16" s="282">
        <f t="shared" si="2"/>
        <v>80447012</v>
      </c>
      <c r="H16" s="282">
        <f t="shared" si="2"/>
        <v>70915037</v>
      </c>
      <c r="I16" s="282">
        <f t="shared" si="2"/>
        <v>78639368.950000003</v>
      </c>
      <c r="J16" s="282">
        <f t="shared" si="2"/>
        <v>64080879</v>
      </c>
      <c r="K16" s="282">
        <f t="shared" si="2"/>
        <v>55379124.659999996</v>
      </c>
      <c r="L16" s="282">
        <f t="shared" si="2"/>
        <v>61987018.590000004</v>
      </c>
      <c r="M16" s="282">
        <f t="shared" si="2"/>
        <v>64464987</v>
      </c>
      <c r="N16" s="282">
        <f t="shared" si="2"/>
        <v>38378410</v>
      </c>
      <c r="O16" s="282">
        <f t="shared" si="2"/>
        <v>70960616</v>
      </c>
      <c r="P16" s="282">
        <f t="shared" si="2"/>
        <v>96059779.599999994</v>
      </c>
      <c r="Q16" s="282">
        <f>SUM(Q8:Q15)</f>
        <v>152579230.30000001</v>
      </c>
      <c r="R16" s="282">
        <f>SUM(R8:R15)</f>
        <v>920878861.10000002</v>
      </c>
      <c r="S16" s="274"/>
      <c r="T16" s="257"/>
    </row>
    <row r="17" spans="1:20" x14ac:dyDescent="0.2">
      <c r="A17" s="266">
        <f t="shared" si="0"/>
        <v>17</v>
      </c>
      <c r="C17" s="271"/>
      <c r="D17" s="272"/>
      <c r="E17" s="268"/>
      <c r="F17" s="283"/>
      <c r="G17" s="283"/>
      <c r="H17" s="283"/>
      <c r="I17" s="283"/>
      <c r="J17" s="283"/>
      <c r="K17" s="283"/>
      <c r="L17" s="283"/>
      <c r="M17" s="283"/>
      <c r="N17" s="283"/>
      <c r="O17" s="283"/>
      <c r="P17" s="283"/>
      <c r="Q17" s="283"/>
      <c r="R17" s="275"/>
      <c r="S17" s="274"/>
      <c r="T17" s="257"/>
    </row>
    <row r="18" spans="1:20" x14ac:dyDescent="0.2">
      <c r="A18" s="266">
        <f t="shared" si="0"/>
        <v>18</v>
      </c>
      <c r="C18" s="284" t="s">
        <v>72</v>
      </c>
      <c r="D18" s="268"/>
      <c r="E18" s="268"/>
      <c r="F18" s="285"/>
      <c r="G18" s="285"/>
      <c r="H18" s="285"/>
      <c r="I18" s="285"/>
      <c r="J18" s="285"/>
      <c r="K18" s="285"/>
      <c r="L18" s="285"/>
      <c r="M18" s="285"/>
      <c r="N18" s="285"/>
      <c r="O18" s="286"/>
      <c r="P18" s="286"/>
      <c r="Q18" s="286"/>
      <c r="R18" s="286"/>
      <c r="S18" s="274"/>
      <c r="T18" s="257"/>
    </row>
    <row r="19" spans="1:20" x14ac:dyDescent="0.2">
      <c r="A19" s="266">
        <f t="shared" si="0"/>
        <v>19</v>
      </c>
      <c r="B19" s="247">
        <v>9</v>
      </c>
      <c r="C19" s="249" t="s">
        <v>73</v>
      </c>
      <c r="D19" s="287"/>
      <c r="E19" s="287"/>
      <c r="F19" s="275">
        <v>347745.6</v>
      </c>
      <c r="G19" s="275">
        <v>311889.87</v>
      </c>
      <c r="H19" s="275">
        <v>347278.2</v>
      </c>
      <c r="I19" s="275">
        <v>336518.16</v>
      </c>
      <c r="J19" s="275">
        <v>347745.6</v>
      </c>
      <c r="K19" s="275">
        <v>336528</v>
      </c>
      <c r="L19" s="275">
        <v>347745.6</v>
      </c>
      <c r="M19" s="275">
        <v>347745.6</v>
      </c>
      <c r="N19" s="275">
        <v>336528</v>
      </c>
      <c r="O19" s="275">
        <v>347745.6</v>
      </c>
      <c r="P19" s="275">
        <v>336995.4</v>
      </c>
      <c r="Q19" s="275">
        <v>347745.6</v>
      </c>
      <c r="R19" s="273">
        <f>SUM(F19:Q19)</f>
        <v>4092211.23</v>
      </c>
      <c r="S19" s="288" t="s">
        <v>391</v>
      </c>
      <c r="T19" s="257" t="s">
        <v>392</v>
      </c>
    </row>
    <row r="20" spans="1:20" ht="18" customHeight="1" thickBot="1" x14ac:dyDescent="0.3">
      <c r="A20" s="266">
        <f t="shared" si="0"/>
        <v>20</v>
      </c>
      <c r="C20" s="284" t="s">
        <v>75</v>
      </c>
      <c r="D20" s="289"/>
      <c r="E20" s="287"/>
      <c r="F20" s="290">
        <f>F16+F19</f>
        <v>87335143.599999994</v>
      </c>
      <c r="G20" s="290">
        <f t="shared" ref="G20:Q20" si="3">G16+G19</f>
        <v>80758901.870000005</v>
      </c>
      <c r="H20" s="290">
        <f t="shared" si="3"/>
        <v>71262315.200000003</v>
      </c>
      <c r="I20" s="290">
        <f t="shared" si="3"/>
        <v>78975887.109999999</v>
      </c>
      <c r="J20" s="290">
        <f t="shared" si="3"/>
        <v>64428624.600000001</v>
      </c>
      <c r="K20" s="290">
        <f t="shared" si="3"/>
        <v>55715652.659999996</v>
      </c>
      <c r="L20" s="290">
        <f t="shared" si="3"/>
        <v>62334764.190000005</v>
      </c>
      <c r="M20" s="290">
        <f t="shared" si="3"/>
        <v>64812732.600000001</v>
      </c>
      <c r="N20" s="290">
        <f t="shared" si="3"/>
        <v>38714938</v>
      </c>
      <c r="O20" s="290">
        <f t="shared" si="3"/>
        <v>71308361.599999994</v>
      </c>
      <c r="P20" s="290">
        <f t="shared" si="3"/>
        <v>96396775</v>
      </c>
      <c r="Q20" s="290">
        <f t="shared" si="3"/>
        <v>152926975.90000001</v>
      </c>
      <c r="R20" s="290">
        <f>R16+R19</f>
        <v>924971072.33000004</v>
      </c>
      <c r="S20" s="270"/>
      <c r="T20" s="291" t="s">
        <v>393</v>
      </c>
    </row>
    <row r="21" spans="1:20" ht="16.5" customHeight="1" x14ac:dyDescent="0.2">
      <c r="A21" s="266">
        <f t="shared" si="0"/>
        <v>21</v>
      </c>
      <c r="C21" s="253"/>
      <c r="F21" s="253"/>
      <c r="G21" s="253"/>
      <c r="H21" s="619"/>
      <c r="I21" s="318"/>
      <c r="J21" s="620"/>
      <c r="K21" s="621"/>
      <c r="L21" s="253"/>
      <c r="M21" s="622"/>
      <c r="N21" s="622"/>
      <c r="O21" s="622"/>
      <c r="P21" s="622"/>
      <c r="Q21" s="622"/>
      <c r="R21" s="253"/>
      <c r="T21" s="257"/>
    </row>
    <row r="22" spans="1:20" x14ac:dyDescent="0.2">
      <c r="A22" s="266">
        <f t="shared" si="0"/>
        <v>22</v>
      </c>
      <c r="F22" s="253"/>
      <c r="G22" s="253"/>
      <c r="H22" s="253"/>
      <c r="I22" s="253"/>
      <c r="J22" s="253"/>
      <c r="K22" s="253"/>
      <c r="L22" s="253"/>
      <c r="M22" s="253"/>
      <c r="N22" s="253"/>
      <c r="O22" s="253"/>
      <c r="P22" s="253"/>
      <c r="Q22" s="253"/>
      <c r="R22" s="296"/>
      <c r="S22" s="270"/>
      <c r="T22" s="257"/>
    </row>
    <row r="23" spans="1:20" x14ac:dyDescent="0.2">
      <c r="A23" s="266">
        <f t="shared" si="0"/>
        <v>23</v>
      </c>
      <c r="B23" s="247">
        <v>13</v>
      </c>
      <c r="C23" s="297" t="s">
        <v>76</v>
      </c>
      <c r="D23" s="287"/>
      <c r="E23" s="287"/>
      <c r="F23" s="618">
        <v>2276913255</v>
      </c>
      <c r="G23" s="618">
        <v>1940874795</v>
      </c>
      <c r="H23" s="618">
        <v>1814204109</v>
      </c>
      <c r="I23" s="618">
        <v>1810649034</v>
      </c>
      <c r="J23" s="618">
        <v>1601984680</v>
      </c>
      <c r="K23" s="618">
        <v>1466930467</v>
      </c>
      <c r="L23" s="618">
        <v>1625213245</v>
      </c>
      <c r="M23" s="618">
        <v>1699341098</v>
      </c>
      <c r="N23" s="618">
        <v>1487534745</v>
      </c>
      <c r="O23" s="618">
        <v>1580634111</v>
      </c>
      <c r="P23" s="618">
        <v>2076842331</v>
      </c>
      <c r="Q23" s="618">
        <v>2239429407</v>
      </c>
      <c r="R23" s="298">
        <f>SUM(F23:Q23)</f>
        <v>21620551277</v>
      </c>
      <c r="S23" s="270" t="s">
        <v>394</v>
      </c>
      <c r="T23" s="257" t="s">
        <v>395</v>
      </c>
    </row>
    <row r="24" spans="1:20" s="280" customFormat="1" ht="14.25" customHeight="1" x14ac:dyDescent="0.2">
      <c r="A24" s="266">
        <f t="shared" si="0"/>
        <v>24</v>
      </c>
      <c r="B24" s="260" t="s">
        <v>396</v>
      </c>
      <c r="C24" s="297" t="s">
        <v>77</v>
      </c>
      <c r="D24" s="299"/>
      <c r="E24" s="299"/>
      <c r="F24" s="618">
        <v>-59824971.527999997</v>
      </c>
      <c r="G24" s="618">
        <v>-57882649.840999998</v>
      </c>
      <c r="H24" s="618">
        <v>-47025842.987000003</v>
      </c>
      <c r="I24" s="618">
        <v>-49323544.295000002</v>
      </c>
      <c r="J24" s="618">
        <v>-70408187.816</v>
      </c>
      <c r="K24" s="618">
        <v>-60846884.684</v>
      </c>
      <c r="L24" s="618">
        <v>-53387061.531000003</v>
      </c>
      <c r="M24" s="618">
        <v>-68858349.339000002</v>
      </c>
      <c r="N24" s="618">
        <v>-74977387</v>
      </c>
      <c r="O24" s="618">
        <v>-57602439.980999999</v>
      </c>
      <c r="P24" s="618">
        <v>-57013811.565000005</v>
      </c>
      <c r="Q24" s="618">
        <v>-62174827.069000006</v>
      </c>
      <c r="R24" s="298">
        <f>SUM(F24:Q24)</f>
        <v>-719325957.63600004</v>
      </c>
      <c r="S24" s="300" t="s">
        <v>397</v>
      </c>
      <c r="T24" s="279"/>
    </row>
    <row r="25" spans="1:20" s="280" customFormat="1" ht="14.25" customHeight="1" x14ac:dyDescent="0.2">
      <c r="A25" s="266">
        <f t="shared" si="0"/>
        <v>25</v>
      </c>
      <c r="B25" s="260" t="s">
        <v>398</v>
      </c>
      <c r="C25" s="301" t="s">
        <v>399</v>
      </c>
      <c r="D25" s="249"/>
      <c r="E25" s="249"/>
      <c r="F25" s="31">
        <f t="shared" ref="F25:K25" si="4">F23+F24</f>
        <v>2217088283.4720001</v>
      </c>
      <c r="G25" s="31">
        <f t="shared" si="4"/>
        <v>1882992145.1589999</v>
      </c>
      <c r="H25" s="31">
        <f t="shared" si="4"/>
        <v>1767178266.013</v>
      </c>
      <c r="I25" s="31">
        <f t="shared" si="4"/>
        <v>1761325489.7049999</v>
      </c>
      <c r="J25" s="31">
        <f t="shared" si="4"/>
        <v>1531576492.184</v>
      </c>
      <c r="K25" s="31">
        <f t="shared" si="4"/>
        <v>1406083582.316</v>
      </c>
      <c r="L25" s="31">
        <f>L23+L24</f>
        <v>1571826183.4690001</v>
      </c>
      <c r="M25" s="31">
        <f t="shared" ref="M25:R25" si="5">M23+M24</f>
        <v>1630482748.661</v>
      </c>
      <c r="N25" s="31">
        <f t="shared" si="5"/>
        <v>1412557358</v>
      </c>
      <c r="O25" s="31">
        <f t="shared" si="5"/>
        <v>1523031671.0190001</v>
      </c>
      <c r="P25" s="31">
        <f t="shared" si="5"/>
        <v>2019828519.4349999</v>
      </c>
      <c r="Q25" s="31">
        <f t="shared" si="5"/>
        <v>2177254579.9309998</v>
      </c>
      <c r="R25" s="31">
        <f t="shared" si="5"/>
        <v>20901225319.363998</v>
      </c>
      <c r="S25" s="274"/>
      <c r="T25" s="279"/>
    </row>
    <row r="26" spans="1:20" ht="19.5" customHeight="1" x14ac:dyDescent="0.2">
      <c r="A26" s="266">
        <f t="shared" si="0"/>
        <v>26</v>
      </c>
      <c r="C26" s="284" t="s">
        <v>78</v>
      </c>
      <c r="D26" s="302"/>
      <c r="E26" s="287"/>
      <c r="F26" s="253"/>
      <c r="G26" s="253"/>
      <c r="H26" s="253"/>
      <c r="I26" s="304"/>
      <c r="J26" s="253"/>
      <c r="K26" s="253"/>
      <c r="L26" s="253"/>
      <c r="M26" s="253"/>
      <c r="N26" s="303"/>
      <c r="O26" s="253"/>
      <c r="P26" s="253"/>
      <c r="Q26" s="304"/>
      <c r="R26" s="303"/>
      <c r="S26" s="270"/>
      <c r="T26" s="257"/>
    </row>
    <row r="27" spans="1:20" ht="15" x14ac:dyDescent="0.25">
      <c r="A27" s="266">
        <f t="shared" si="0"/>
        <v>27</v>
      </c>
      <c r="B27" s="247">
        <v>14</v>
      </c>
      <c r="C27" s="305" t="s">
        <v>79</v>
      </c>
      <c r="D27" s="302">
        <f>'SEF-3 p 6 Approved BLRs'!H43/1000</f>
        <v>3.8983003878471457E-2</v>
      </c>
      <c r="E27" s="268"/>
      <c r="F27" s="303">
        <f>F25*$D$27</f>
        <v>86428761.153502613</v>
      </c>
      <c r="G27" s="303">
        <f t="shared" ref="G27:Q27" si="6">G25*$D$27</f>
        <v>73404690.097864583</v>
      </c>
      <c r="H27" s="303">
        <f>H25*$D$27</f>
        <v>68889917.197935238</v>
      </c>
      <c r="I27" s="303">
        <f t="shared" si="6"/>
        <v>68661758.396420658</v>
      </c>
      <c r="J27" s="303">
        <f t="shared" si="6"/>
        <v>59705452.334984586</v>
      </c>
      <c r="K27" s="303">
        <f t="shared" si="6"/>
        <v>54813361.742879666</v>
      </c>
      <c r="L27" s="303">
        <f t="shared" si="6"/>
        <v>61274506.206455022</v>
      </c>
      <c r="M27" s="303">
        <f t="shared" si="6"/>
        <v>63561115.314832568</v>
      </c>
      <c r="N27" s="303">
        <f t="shared" si="6"/>
        <v>55065728.965477392</v>
      </c>
      <c r="O27" s="303">
        <f>O25*$D$27</f>
        <v>59372349.538368545</v>
      </c>
      <c r="P27" s="303">
        <f t="shared" si="6"/>
        <v>78738983.006981865</v>
      </c>
      <c r="Q27" s="303">
        <f t="shared" si="6"/>
        <v>84875923.73386991</v>
      </c>
      <c r="R27" s="303">
        <f>SUM(F27:Q27)</f>
        <v>814792547.68957269</v>
      </c>
      <c r="S27" s="270"/>
      <c r="T27" s="291"/>
    </row>
    <row r="28" spans="1:20" ht="15.75" customHeight="1" x14ac:dyDescent="0.25">
      <c r="A28" s="266">
        <f t="shared" si="0"/>
        <v>28</v>
      </c>
      <c r="C28" s="306"/>
      <c r="D28" s="302"/>
      <c r="E28" s="268"/>
      <c r="F28" s="303"/>
      <c r="G28" s="303"/>
      <c r="H28" s="303"/>
      <c r="I28" s="303"/>
      <c r="J28" s="273"/>
      <c r="K28" s="273"/>
      <c r="L28" s="303"/>
      <c r="M28" s="303"/>
      <c r="N28" s="303"/>
      <c r="O28" s="303"/>
      <c r="P28" s="303"/>
      <c r="Q28" s="303"/>
      <c r="R28" s="303"/>
      <c r="S28" s="270"/>
      <c r="T28" s="291"/>
    </row>
    <row r="29" spans="1:20" ht="18.75" customHeight="1" x14ac:dyDescent="0.25">
      <c r="A29" s="266">
        <f t="shared" si="0"/>
        <v>29</v>
      </c>
      <c r="B29" s="247">
        <v>15</v>
      </c>
      <c r="C29" s="307" t="s">
        <v>80</v>
      </c>
      <c r="D29" s="308"/>
      <c r="E29" s="268"/>
      <c r="F29" s="309">
        <f>F27</f>
        <v>86428761.153502613</v>
      </c>
      <c r="G29" s="309">
        <f t="shared" ref="G29:Q29" si="7">G27</f>
        <v>73404690.097864583</v>
      </c>
      <c r="H29" s="309">
        <f t="shared" si="7"/>
        <v>68889917.197935238</v>
      </c>
      <c r="I29" s="309">
        <f t="shared" si="7"/>
        <v>68661758.396420658</v>
      </c>
      <c r="J29" s="309">
        <f t="shared" si="7"/>
        <v>59705452.334984586</v>
      </c>
      <c r="K29" s="309">
        <f t="shared" si="7"/>
        <v>54813361.742879666</v>
      </c>
      <c r="L29" s="309">
        <f t="shared" si="7"/>
        <v>61274506.206455022</v>
      </c>
      <c r="M29" s="309">
        <f t="shared" si="7"/>
        <v>63561115.314832568</v>
      </c>
      <c r="N29" s="309">
        <f t="shared" si="7"/>
        <v>55065728.965477392</v>
      </c>
      <c r="O29" s="309">
        <f t="shared" si="7"/>
        <v>59372349.538368545</v>
      </c>
      <c r="P29" s="309">
        <f t="shared" si="7"/>
        <v>78738983.006981865</v>
      </c>
      <c r="Q29" s="309">
        <f t="shared" si="7"/>
        <v>84875923.73386991</v>
      </c>
      <c r="R29" s="309">
        <f>SUM(R27:R28)</f>
        <v>814792547.68957269</v>
      </c>
      <c r="S29" s="270"/>
      <c r="T29" s="291"/>
    </row>
    <row r="30" spans="1:20" ht="20.25" customHeight="1" x14ac:dyDescent="0.2">
      <c r="A30" s="266">
        <f t="shared" si="0"/>
        <v>30</v>
      </c>
      <c r="C30" s="310"/>
      <c r="D30" s="302"/>
      <c r="E30" s="268"/>
      <c r="F30" s="303"/>
      <c r="G30" s="303"/>
      <c r="H30" s="292"/>
      <c r="I30" s="293"/>
      <c r="J30" s="293"/>
      <c r="K30" s="294"/>
      <c r="L30" s="303"/>
      <c r="M30" s="311"/>
      <c r="N30" s="311"/>
      <c r="O30" s="311"/>
      <c r="P30" s="311"/>
      <c r="Q30" s="311"/>
      <c r="R30" s="312"/>
      <c r="S30" s="270"/>
      <c r="T30" s="257"/>
    </row>
    <row r="31" spans="1:20" ht="17.45" customHeight="1" thickBot="1" x14ac:dyDescent="0.25">
      <c r="A31" s="266">
        <f t="shared" si="0"/>
        <v>31</v>
      </c>
      <c r="B31" s="247">
        <v>17</v>
      </c>
      <c r="C31" s="313" t="s">
        <v>81</v>
      </c>
      <c r="E31" s="268"/>
      <c r="F31" s="290">
        <f>F20-F29</f>
        <v>906382.44649738073</v>
      </c>
      <c r="G31" s="290">
        <f t="shared" ref="G31:R31" si="8">G20-G29</f>
        <v>7354211.7721354216</v>
      </c>
      <c r="H31" s="290">
        <f>H20-H29</f>
        <v>2372398.0020647645</v>
      </c>
      <c r="I31" s="290">
        <f t="shared" si="8"/>
        <v>10314128.713579342</v>
      </c>
      <c r="J31" s="290">
        <f t="shared" si="8"/>
        <v>4723172.2650154158</v>
      </c>
      <c r="K31" s="290">
        <f t="shared" si="8"/>
        <v>902290.91712033004</v>
      </c>
      <c r="L31" s="290">
        <f t="shared" si="8"/>
        <v>1060257.983544983</v>
      </c>
      <c r="M31" s="290">
        <f t="shared" si="8"/>
        <v>1251617.2851674333</v>
      </c>
      <c r="N31" s="290">
        <f t="shared" si="8"/>
        <v>-16350790.965477392</v>
      </c>
      <c r="O31" s="290">
        <f>O20-O29</f>
        <v>11936012.061631449</v>
      </c>
      <c r="P31" s="290">
        <f t="shared" si="8"/>
        <v>17657791.993018135</v>
      </c>
      <c r="Q31" s="290">
        <f t="shared" si="8"/>
        <v>68051052.166130096</v>
      </c>
      <c r="R31" s="290">
        <f t="shared" si="8"/>
        <v>110178524.64042735</v>
      </c>
      <c r="S31" s="270"/>
      <c r="T31" s="257"/>
    </row>
    <row r="32" spans="1:20" ht="15.75" customHeight="1" x14ac:dyDescent="0.25">
      <c r="A32" s="266">
        <f t="shared" si="0"/>
        <v>32</v>
      </c>
      <c r="C32" s="314" t="s">
        <v>82</v>
      </c>
      <c r="F32" s="315">
        <f t="shared" ref="F32:R32" si="9">+F31</f>
        <v>906382.44649738073</v>
      </c>
      <c r="G32" s="315">
        <f t="shared" si="9"/>
        <v>7354211.7721354216</v>
      </c>
      <c r="H32" s="315">
        <f>+H31</f>
        <v>2372398.0020647645</v>
      </c>
      <c r="I32" s="315">
        <f t="shared" si="9"/>
        <v>10314128.713579342</v>
      </c>
      <c r="J32" s="315">
        <f t="shared" si="9"/>
        <v>4723172.2650154158</v>
      </c>
      <c r="K32" s="315">
        <f t="shared" si="9"/>
        <v>902290.91712033004</v>
      </c>
      <c r="L32" s="315">
        <f t="shared" si="9"/>
        <v>1060257.983544983</v>
      </c>
      <c r="M32" s="315">
        <f t="shared" si="9"/>
        <v>1251617.2851674333</v>
      </c>
      <c r="N32" s="315">
        <f t="shared" si="9"/>
        <v>-16350790.965477392</v>
      </c>
      <c r="O32" s="315">
        <f t="shared" si="9"/>
        <v>11936012.061631449</v>
      </c>
      <c r="P32" s="315">
        <f t="shared" si="9"/>
        <v>17657791.993018135</v>
      </c>
      <c r="Q32" s="315">
        <f t="shared" si="9"/>
        <v>68051052.166130096</v>
      </c>
      <c r="R32" s="315">
        <f t="shared" si="9"/>
        <v>110178524.64042735</v>
      </c>
      <c r="S32" s="270"/>
      <c r="T32" s="291" t="s">
        <v>400</v>
      </c>
    </row>
    <row r="33" spans="1:20" ht="15" x14ac:dyDescent="0.2">
      <c r="A33" s="266">
        <f t="shared" si="0"/>
        <v>33</v>
      </c>
      <c r="H33" s="292"/>
      <c r="I33" s="293"/>
      <c r="J33" s="293"/>
      <c r="K33" s="294"/>
      <c r="M33" s="295"/>
      <c r="N33" s="295"/>
      <c r="O33" s="295"/>
      <c r="P33" s="295"/>
      <c r="Q33" s="295"/>
      <c r="T33" s="257"/>
    </row>
    <row r="34" spans="1:20" ht="15" x14ac:dyDescent="0.25">
      <c r="A34" s="266">
        <f t="shared" si="0"/>
        <v>34</v>
      </c>
      <c r="C34" s="279" t="s">
        <v>83</v>
      </c>
      <c r="D34" s="316"/>
      <c r="F34" s="273"/>
      <c r="G34" s="303"/>
      <c r="H34" s="273"/>
      <c r="I34" s="303"/>
      <c r="J34" s="303"/>
      <c r="K34" s="303"/>
      <c r="L34" s="303"/>
      <c r="M34" s="303"/>
      <c r="N34" s="303"/>
      <c r="O34" s="303"/>
      <c r="P34" s="303"/>
      <c r="Q34" s="303"/>
      <c r="R34" s="317"/>
      <c r="S34" s="270"/>
      <c r="T34" s="291"/>
    </row>
    <row r="35" spans="1:20" s="280" customFormat="1" ht="15" x14ac:dyDescent="0.25">
      <c r="A35" s="266">
        <f t="shared" si="0"/>
        <v>35</v>
      </c>
      <c r="B35" s="247"/>
      <c r="C35" s="318" t="s">
        <v>84</v>
      </c>
      <c r="D35" s="319">
        <v>3.7438E-4</v>
      </c>
      <c r="E35" s="319"/>
      <c r="F35" s="273">
        <f>F32*(1-$D$35)</f>
        <v>906043.11503706104</v>
      </c>
      <c r="G35" s="273">
        <f t="shared" ref="G35:Q35" si="10">G32*(1-$D$35)</f>
        <v>7351458.5023321696</v>
      </c>
      <c r="H35" s="273">
        <f t="shared" si="10"/>
        <v>2371509.8237007516</v>
      </c>
      <c r="I35" s="273">
        <f t="shared" si="10"/>
        <v>10310267.310071552</v>
      </c>
      <c r="J35" s="273">
        <f t="shared" si="10"/>
        <v>4721404.0037828395</v>
      </c>
      <c r="K35" s="273">
        <f t="shared" si="10"/>
        <v>901953.11744677857</v>
      </c>
      <c r="L35" s="273">
        <f t="shared" si="10"/>
        <v>1059861.0441611034</v>
      </c>
      <c r="M35" s="273">
        <f t="shared" si="10"/>
        <v>1251148.7046882124</v>
      </c>
      <c r="N35" s="273">
        <f t="shared" si="10"/>
        <v>-16344669.556355737</v>
      </c>
      <c r="O35" s="273">
        <f t="shared" si="10"/>
        <v>11931543.457435815</v>
      </c>
      <c r="P35" s="273">
        <f t="shared" si="10"/>
        <v>17651181.268851791</v>
      </c>
      <c r="Q35" s="273">
        <f t="shared" si="10"/>
        <v>68025575.213220134</v>
      </c>
      <c r="R35" s="273">
        <f>SUM(F35:Q35)</f>
        <v>110137276.00437248</v>
      </c>
      <c r="S35" s="320"/>
      <c r="T35" s="291" t="s">
        <v>401</v>
      </c>
    </row>
    <row r="36" spans="1:20" s="280" customFormat="1" ht="17.25" customHeight="1" x14ac:dyDescent="0.25">
      <c r="A36" s="266">
        <f t="shared" si="0"/>
        <v>36</v>
      </c>
      <c r="B36" s="247"/>
      <c r="C36" s="304"/>
      <c r="D36" s="308"/>
      <c r="E36" s="319"/>
      <c r="F36" s="273"/>
      <c r="G36" s="273"/>
      <c r="H36" s="292"/>
      <c r="I36" s="293"/>
      <c r="J36" s="293"/>
      <c r="K36" s="294"/>
      <c r="L36" s="273"/>
      <c r="M36" s="295"/>
      <c r="N36" s="295"/>
      <c r="O36" s="273"/>
      <c r="P36" s="295"/>
      <c r="Q36" s="295"/>
      <c r="R36" s="273"/>
      <c r="S36" s="320"/>
      <c r="T36" s="291"/>
    </row>
    <row r="37" spans="1:20" x14ac:dyDescent="0.2">
      <c r="A37" s="266">
        <f t="shared" si="0"/>
        <v>37</v>
      </c>
      <c r="C37" s="257" t="s">
        <v>85</v>
      </c>
      <c r="D37" s="280"/>
      <c r="E37" s="268"/>
      <c r="F37" s="273">
        <f>+F35</f>
        <v>906043.11503706104</v>
      </c>
      <c r="G37" s="273">
        <f t="shared" ref="G37:Q37" si="11">+G35</f>
        <v>7351458.5023321696</v>
      </c>
      <c r="H37" s="273">
        <f t="shared" si="11"/>
        <v>2371509.8237007516</v>
      </c>
      <c r="I37" s="273">
        <f t="shared" si="11"/>
        <v>10310267.310071552</v>
      </c>
      <c r="J37" s="273">
        <f t="shared" si="11"/>
        <v>4721404.0037828395</v>
      </c>
      <c r="K37" s="273">
        <f t="shared" si="11"/>
        <v>901953.11744677857</v>
      </c>
      <c r="L37" s="273">
        <f t="shared" si="11"/>
        <v>1059861.0441611034</v>
      </c>
      <c r="M37" s="273">
        <f t="shared" si="11"/>
        <v>1251148.7046882124</v>
      </c>
      <c r="N37" s="273">
        <f t="shared" si="11"/>
        <v>-16344669.556355737</v>
      </c>
      <c r="O37" s="273">
        <f>+O35</f>
        <v>11931543.457435815</v>
      </c>
      <c r="P37" s="273">
        <f t="shared" si="11"/>
        <v>17651181.268851791</v>
      </c>
      <c r="Q37" s="273">
        <f t="shared" si="11"/>
        <v>68025575.213220134</v>
      </c>
      <c r="R37" s="303">
        <f>+R35</f>
        <v>110137276.00437248</v>
      </c>
      <c r="S37" s="321"/>
      <c r="T37" s="257"/>
    </row>
    <row r="38" spans="1:20" x14ac:dyDescent="0.2">
      <c r="A38" s="266">
        <f t="shared" si="0"/>
        <v>38</v>
      </c>
      <c r="C38" s="257" t="s">
        <v>86</v>
      </c>
      <c r="E38" s="268"/>
      <c r="F38" s="273">
        <f t="shared" ref="F38:R38" si="12">-F37</f>
        <v>-906043.11503706104</v>
      </c>
      <c r="G38" s="273">
        <f t="shared" si="12"/>
        <v>-7351458.5023321696</v>
      </c>
      <c r="H38" s="273">
        <f t="shared" si="12"/>
        <v>-2371509.8237007516</v>
      </c>
      <c r="I38" s="303">
        <f t="shared" si="12"/>
        <v>-10310267.310071552</v>
      </c>
      <c r="J38" s="303">
        <f t="shared" si="12"/>
        <v>-4721404.0037828395</v>
      </c>
      <c r="K38" s="303">
        <f t="shared" si="12"/>
        <v>-901953.11744677857</v>
      </c>
      <c r="L38" s="303">
        <f t="shared" si="12"/>
        <v>-1059861.0441611034</v>
      </c>
      <c r="M38" s="303">
        <f t="shared" si="12"/>
        <v>-1251148.7046882124</v>
      </c>
      <c r="N38" s="303">
        <f t="shared" si="12"/>
        <v>16344669.556355737</v>
      </c>
      <c r="O38" s="303">
        <f t="shared" si="12"/>
        <v>-11931543.457435815</v>
      </c>
      <c r="P38" s="273">
        <f t="shared" si="12"/>
        <v>-17651181.268851791</v>
      </c>
      <c r="Q38" s="303">
        <f t="shared" si="12"/>
        <v>-68025575.213220134</v>
      </c>
      <c r="R38" s="303">
        <f t="shared" si="12"/>
        <v>-110137276.00437248</v>
      </c>
      <c r="S38" s="321"/>
      <c r="T38" s="257"/>
    </row>
    <row r="39" spans="1:20" x14ac:dyDescent="0.2">
      <c r="A39" s="266">
        <f t="shared" si="0"/>
        <v>39</v>
      </c>
      <c r="C39" s="257"/>
      <c r="E39" s="268"/>
      <c r="F39" s="273"/>
      <c r="G39" s="273"/>
      <c r="H39" s="273"/>
      <c r="I39" s="303"/>
      <c r="J39" s="303"/>
      <c r="K39" s="303"/>
      <c r="L39" s="303"/>
      <c r="M39" s="303"/>
      <c r="N39" s="303"/>
      <c r="O39" s="295"/>
      <c r="P39" s="303"/>
      <c r="Q39" s="303"/>
      <c r="R39" s="303"/>
      <c r="S39" s="321"/>
      <c r="T39" s="257"/>
    </row>
    <row r="40" spans="1:20" ht="15" x14ac:dyDescent="0.25">
      <c r="A40" s="266">
        <f t="shared" si="0"/>
        <v>40</v>
      </c>
      <c r="C40" s="257" t="s">
        <v>87</v>
      </c>
      <c r="E40" s="268"/>
      <c r="F40" s="273">
        <f>+F37</f>
        <v>906043.11503706104</v>
      </c>
      <c r="G40" s="273">
        <f>+F40+G37</f>
        <v>8257501.6173692308</v>
      </c>
      <c r="H40" s="273">
        <f t="shared" ref="H40:P41" si="13">+G40+H37</f>
        <v>10629011.441069983</v>
      </c>
      <c r="I40" s="303">
        <f t="shared" si="13"/>
        <v>20939278.751141533</v>
      </c>
      <c r="J40" s="303">
        <f t="shared" si="13"/>
        <v>25660682.754924372</v>
      </c>
      <c r="K40" s="303">
        <f t="shared" si="13"/>
        <v>26562635.872371152</v>
      </c>
      <c r="L40" s="303">
        <f>+K40+L37</f>
        <v>27622496.916532256</v>
      </c>
      <c r="M40" s="303">
        <f t="shared" si="13"/>
        <v>28873645.621220469</v>
      </c>
      <c r="N40" s="303">
        <f t="shared" si="13"/>
        <v>12528976.064864732</v>
      </c>
      <c r="O40" s="303">
        <f>+N40+O37</f>
        <v>24460519.522300549</v>
      </c>
      <c r="P40" s="303">
        <f t="shared" si="13"/>
        <v>42111700.791152343</v>
      </c>
      <c r="Q40" s="303">
        <f>+P40+Q37</f>
        <v>110137276.00437248</v>
      </c>
      <c r="R40" s="303">
        <f>+R37</f>
        <v>110137276.00437248</v>
      </c>
      <c r="S40" s="321"/>
      <c r="T40" s="291" t="s">
        <v>402</v>
      </c>
    </row>
    <row r="41" spans="1:20" x14ac:dyDescent="0.2">
      <c r="A41" s="266">
        <f t="shared" si="0"/>
        <v>41</v>
      </c>
      <c r="C41" s="257" t="s">
        <v>88</v>
      </c>
      <c r="E41" s="268"/>
      <c r="F41" s="273">
        <f>+F38</f>
        <v>-906043.11503706104</v>
      </c>
      <c r="G41" s="273">
        <f>+F41+G38</f>
        <v>-8257501.6173692308</v>
      </c>
      <c r="H41" s="303">
        <f t="shared" si="13"/>
        <v>-10629011.441069983</v>
      </c>
      <c r="I41" s="303">
        <f t="shared" si="13"/>
        <v>-20939278.751141533</v>
      </c>
      <c r="J41" s="303">
        <f t="shared" si="13"/>
        <v>-25660682.754924372</v>
      </c>
      <c r="K41" s="303">
        <f t="shared" si="13"/>
        <v>-26562635.872371152</v>
      </c>
      <c r="L41" s="303">
        <f t="shared" si="13"/>
        <v>-27622496.916532256</v>
      </c>
      <c r="M41" s="303">
        <f t="shared" si="13"/>
        <v>-28873645.621220469</v>
      </c>
      <c r="N41" s="303">
        <f t="shared" si="13"/>
        <v>-12528976.064864732</v>
      </c>
      <c r="O41" s="303">
        <f t="shared" si="13"/>
        <v>-24460519.522300549</v>
      </c>
      <c r="P41" s="303">
        <f t="shared" si="13"/>
        <v>-42111700.791152343</v>
      </c>
      <c r="Q41" s="303">
        <f>+P41+Q38</f>
        <v>-110137276.00437248</v>
      </c>
      <c r="R41" s="303">
        <f>+R38</f>
        <v>-110137276.00437248</v>
      </c>
      <c r="S41" s="321"/>
    </row>
    <row r="42" spans="1:20" ht="15" x14ac:dyDescent="0.2">
      <c r="A42" s="266">
        <f t="shared" si="0"/>
        <v>42</v>
      </c>
      <c r="C42" s="257"/>
      <c r="E42" s="268"/>
      <c r="F42" s="303"/>
      <c r="G42" s="303"/>
      <c r="H42" s="292"/>
      <c r="I42" s="293"/>
      <c r="J42" s="293"/>
      <c r="K42" s="294"/>
      <c r="L42" s="303"/>
      <c r="M42" s="295"/>
      <c r="N42" s="295"/>
      <c r="O42" s="295"/>
      <c r="P42" s="295"/>
      <c r="Q42" s="295"/>
      <c r="R42" s="303"/>
      <c r="S42" s="322"/>
    </row>
    <row r="43" spans="1:20" ht="12.4" customHeight="1" x14ac:dyDescent="0.2">
      <c r="A43" s="266">
        <f t="shared" si="0"/>
        <v>43</v>
      </c>
      <c r="C43" s="323"/>
      <c r="D43" s="323"/>
      <c r="E43" s="323"/>
      <c r="F43" s="323"/>
      <c r="G43" s="323"/>
      <c r="H43" s="323"/>
      <c r="I43" s="323"/>
      <c r="J43" s="303"/>
      <c r="K43" s="324"/>
      <c r="L43" s="303"/>
      <c r="M43" s="303"/>
      <c r="N43" s="303"/>
      <c r="O43" s="303"/>
      <c r="P43" s="303"/>
      <c r="Q43" s="303"/>
      <c r="R43" s="303"/>
      <c r="S43" s="322"/>
    </row>
    <row r="44" spans="1:20" s="253" customFormat="1" ht="34.5" customHeight="1" x14ac:dyDescent="0.2">
      <c r="A44" s="266">
        <f t="shared" si="0"/>
        <v>44</v>
      </c>
      <c r="B44" s="247"/>
      <c r="C44" s="632" t="s">
        <v>89</v>
      </c>
      <c r="D44" s="632"/>
      <c r="E44" s="632"/>
      <c r="F44" s="632"/>
      <c r="G44" s="632"/>
      <c r="H44" s="632"/>
      <c r="I44" s="632"/>
      <c r="J44" s="632"/>
      <c r="K44" s="632"/>
      <c r="L44" s="303"/>
      <c r="M44" s="303"/>
      <c r="N44" s="303"/>
      <c r="O44" s="303"/>
      <c r="P44" s="303"/>
      <c r="Q44" s="303"/>
      <c r="R44" s="303"/>
    </row>
    <row r="45" spans="1:20" s="253" customFormat="1" ht="15" customHeight="1" x14ac:dyDescent="0.2">
      <c r="A45" s="266">
        <f t="shared" si="0"/>
        <v>45</v>
      </c>
      <c r="B45" s="247"/>
      <c r="E45" s="287"/>
      <c r="F45" s="303"/>
      <c r="G45" s="303"/>
      <c r="H45" s="303"/>
      <c r="I45" s="303"/>
      <c r="J45" s="303"/>
      <c r="K45" s="303"/>
      <c r="L45" s="303"/>
      <c r="M45" s="303"/>
      <c r="N45" s="303"/>
      <c r="O45" s="303"/>
      <c r="P45" s="303"/>
      <c r="Q45" s="303"/>
      <c r="R45" s="303"/>
    </row>
    <row r="46" spans="1:20" s="253" customFormat="1" ht="42.75" customHeight="1" x14ac:dyDescent="0.2">
      <c r="A46" s="266">
        <f t="shared" si="0"/>
        <v>46</v>
      </c>
      <c r="B46" s="260"/>
      <c r="C46" s="632" t="s">
        <v>90</v>
      </c>
      <c r="D46" s="632"/>
      <c r="E46" s="632"/>
      <c r="F46" s="632"/>
      <c r="G46" s="632"/>
      <c r="H46" s="632"/>
      <c r="I46" s="632"/>
      <c r="J46" s="632"/>
      <c r="K46" s="632"/>
      <c r="Q46" s="317"/>
      <c r="R46" s="317"/>
    </row>
    <row r="47" spans="1:20" ht="20.25" customHeight="1" x14ac:dyDescent="0.35">
      <c r="A47" s="266">
        <f t="shared" si="0"/>
        <v>47</v>
      </c>
      <c r="B47" s="249"/>
      <c r="C47" s="253" t="s">
        <v>91</v>
      </c>
      <c r="H47" s="325"/>
      <c r="I47" s="315"/>
      <c r="N47" s="326"/>
      <c r="O47" s="326"/>
      <c r="P47" s="326"/>
      <c r="Q47" s="327"/>
    </row>
    <row r="48" spans="1:20" x14ac:dyDescent="0.2">
      <c r="A48" s="249"/>
      <c r="B48" s="249"/>
      <c r="H48" s="325"/>
      <c r="I48" s="315"/>
      <c r="Q48" s="315"/>
    </row>
    <row r="49" spans="1:17" x14ac:dyDescent="0.2">
      <c r="A49" s="249"/>
      <c r="B49" s="249"/>
      <c r="G49" s="328"/>
      <c r="H49" s="329"/>
      <c r="Q49" s="328"/>
    </row>
    <row r="50" spans="1:17" x14ac:dyDescent="0.2">
      <c r="A50" s="249"/>
      <c r="B50" s="249"/>
      <c r="G50" s="328"/>
      <c r="H50" s="325"/>
    </row>
    <row r="51" spans="1:17" x14ac:dyDescent="0.2">
      <c r="A51" s="249"/>
      <c r="B51" s="249"/>
      <c r="F51" s="315"/>
      <c r="H51" s="325"/>
    </row>
    <row r="52" spans="1:17" x14ac:dyDescent="0.2">
      <c r="A52" s="249"/>
      <c r="B52" s="249"/>
      <c r="H52" s="325"/>
      <c r="K52" s="325"/>
    </row>
    <row r="53" spans="1:17" x14ac:dyDescent="0.2">
      <c r="A53" s="249"/>
      <c r="B53" s="249"/>
      <c r="H53" s="325"/>
      <c r="K53" s="325"/>
    </row>
    <row r="54" spans="1:17" x14ac:dyDescent="0.2">
      <c r="A54" s="249"/>
      <c r="B54" s="249"/>
      <c r="K54" s="325"/>
    </row>
    <row r="55" spans="1:17" x14ac:dyDescent="0.2">
      <c r="A55" s="249"/>
      <c r="B55" s="249"/>
      <c r="K55" s="325"/>
    </row>
    <row r="56" spans="1:17" x14ac:dyDescent="0.2">
      <c r="A56" s="249"/>
      <c r="B56" s="249"/>
    </row>
    <row r="57" spans="1:17" x14ac:dyDescent="0.2">
      <c r="A57" s="249"/>
      <c r="B57" s="249"/>
      <c r="K57" s="330"/>
    </row>
    <row r="58" spans="1:17" x14ac:dyDescent="0.2">
      <c r="A58" s="249"/>
      <c r="B58" s="249"/>
    </row>
    <row r="59" spans="1:17" x14ac:dyDescent="0.2">
      <c r="A59" s="249"/>
      <c r="B59" s="249"/>
    </row>
    <row r="60" spans="1:17" x14ac:dyDescent="0.2">
      <c r="A60" s="249"/>
      <c r="B60" s="249"/>
    </row>
    <row r="61" spans="1:17" x14ac:dyDescent="0.2">
      <c r="A61" s="249"/>
      <c r="B61" s="249"/>
    </row>
    <row r="62" spans="1:17" x14ac:dyDescent="0.2">
      <c r="A62" s="249"/>
      <c r="B62" s="249"/>
    </row>
    <row r="63" spans="1:17" x14ac:dyDescent="0.2">
      <c r="A63" s="249"/>
      <c r="B63" s="249"/>
    </row>
    <row r="64" spans="1:17" x14ac:dyDescent="0.2">
      <c r="A64" s="249"/>
      <c r="B64" s="249"/>
    </row>
    <row r="65" spans="1:2" x14ac:dyDescent="0.2">
      <c r="A65" s="249"/>
      <c r="B65" s="249"/>
    </row>
    <row r="66" spans="1:2" x14ac:dyDescent="0.2">
      <c r="A66" s="249"/>
      <c r="B66" s="249"/>
    </row>
    <row r="67" spans="1:2" x14ac:dyDescent="0.2">
      <c r="A67" s="249"/>
      <c r="B67" s="249"/>
    </row>
    <row r="68" spans="1:2" x14ac:dyDescent="0.2">
      <c r="A68" s="331"/>
      <c r="B68" s="331"/>
    </row>
    <row r="69" spans="1:2" x14ac:dyDescent="0.2">
      <c r="A69" s="331"/>
      <c r="B69" s="331"/>
    </row>
    <row r="70" spans="1:2" x14ac:dyDescent="0.2">
      <c r="A70" s="331"/>
      <c r="B70" s="331"/>
    </row>
    <row r="71" spans="1:2" x14ac:dyDescent="0.2">
      <c r="A71" s="331"/>
      <c r="B71" s="331"/>
    </row>
    <row r="72" spans="1:2" x14ac:dyDescent="0.2">
      <c r="A72" s="331"/>
      <c r="B72" s="331"/>
    </row>
    <row r="73" spans="1:2" x14ac:dyDescent="0.2">
      <c r="A73" s="331"/>
      <c r="B73" s="331"/>
    </row>
    <row r="74" spans="1:2" x14ac:dyDescent="0.2">
      <c r="A74" s="331"/>
      <c r="B74" s="331"/>
    </row>
    <row r="75" spans="1:2" x14ac:dyDescent="0.2">
      <c r="A75" s="331"/>
      <c r="B75" s="331"/>
    </row>
    <row r="76" spans="1:2" x14ac:dyDescent="0.2">
      <c r="A76" s="331"/>
      <c r="B76" s="331"/>
    </row>
    <row r="77" spans="1:2" x14ac:dyDescent="0.2">
      <c r="A77" s="331"/>
      <c r="B77" s="331"/>
    </row>
    <row r="78" spans="1:2" x14ac:dyDescent="0.2">
      <c r="A78" s="331"/>
      <c r="B78" s="331"/>
    </row>
    <row r="79" spans="1:2" x14ac:dyDescent="0.2">
      <c r="A79" s="331"/>
      <c r="B79" s="331"/>
    </row>
    <row r="80" spans="1:2" x14ac:dyDescent="0.2">
      <c r="A80" s="331"/>
      <c r="B80" s="331"/>
    </row>
    <row r="81" spans="1:2" x14ac:dyDescent="0.2">
      <c r="A81" s="331"/>
      <c r="B81" s="331"/>
    </row>
    <row r="82" spans="1:2" x14ac:dyDescent="0.2">
      <c r="A82" s="331"/>
      <c r="B82" s="331"/>
    </row>
    <row r="83" spans="1:2" x14ac:dyDescent="0.2">
      <c r="A83" s="331"/>
      <c r="B83" s="331"/>
    </row>
    <row r="84" spans="1:2" x14ac:dyDescent="0.2">
      <c r="A84" s="331"/>
      <c r="B84" s="331"/>
    </row>
    <row r="85" spans="1:2" x14ac:dyDescent="0.2">
      <c r="A85" s="331"/>
      <c r="B85" s="331"/>
    </row>
    <row r="86" spans="1:2" x14ac:dyDescent="0.2">
      <c r="A86" s="331"/>
      <c r="B86" s="331"/>
    </row>
    <row r="87" spans="1:2" x14ac:dyDescent="0.2">
      <c r="A87" s="331"/>
      <c r="B87" s="331"/>
    </row>
    <row r="88" spans="1:2" x14ac:dyDescent="0.2">
      <c r="A88" s="331"/>
      <c r="B88" s="331"/>
    </row>
    <row r="89" spans="1:2" x14ac:dyDescent="0.2">
      <c r="A89" s="331"/>
      <c r="B89" s="331"/>
    </row>
    <row r="90" spans="1:2" x14ac:dyDescent="0.2">
      <c r="A90" s="331"/>
      <c r="B90" s="331"/>
    </row>
    <row r="91" spans="1:2" x14ac:dyDescent="0.2">
      <c r="A91" s="331"/>
      <c r="B91" s="331"/>
    </row>
    <row r="92" spans="1:2" x14ac:dyDescent="0.2">
      <c r="A92" s="331"/>
      <c r="B92" s="331"/>
    </row>
    <row r="93" spans="1:2" x14ac:dyDescent="0.2">
      <c r="A93" s="331"/>
      <c r="B93" s="331"/>
    </row>
    <row r="94" spans="1:2" x14ac:dyDescent="0.2">
      <c r="A94" s="331"/>
      <c r="B94" s="331"/>
    </row>
    <row r="95" spans="1:2" x14ac:dyDescent="0.2">
      <c r="A95" s="331"/>
      <c r="B95" s="331"/>
    </row>
    <row r="96" spans="1:2" x14ac:dyDescent="0.2">
      <c r="A96" s="331"/>
      <c r="B96" s="331"/>
    </row>
    <row r="97" spans="1:2" x14ac:dyDescent="0.2">
      <c r="A97" s="331"/>
      <c r="B97" s="331"/>
    </row>
    <row r="98" spans="1:2" x14ac:dyDescent="0.2">
      <c r="A98" s="331"/>
      <c r="B98" s="331"/>
    </row>
    <row r="99" spans="1:2" x14ac:dyDescent="0.2">
      <c r="A99" s="331"/>
      <c r="B99" s="331"/>
    </row>
    <row r="100" spans="1:2" x14ac:dyDescent="0.2">
      <c r="A100" s="331"/>
      <c r="B100" s="331"/>
    </row>
    <row r="101" spans="1:2" x14ac:dyDescent="0.2">
      <c r="A101" s="331"/>
      <c r="B101" s="331"/>
    </row>
    <row r="102" spans="1:2" x14ac:dyDescent="0.2">
      <c r="A102" s="331"/>
      <c r="B102" s="331"/>
    </row>
    <row r="103" spans="1:2" x14ac:dyDescent="0.2">
      <c r="A103" s="331"/>
      <c r="B103" s="331"/>
    </row>
    <row r="104" spans="1:2" x14ac:dyDescent="0.2">
      <c r="A104" s="331"/>
      <c r="B104" s="331"/>
    </row>
    <row r="105" spans="1:2" x14ac:dyDescent="0.2">
      <c r="A105" s="331"/>
      <c r="B105" s="331"/>
    </row>
    <row r="106" spans="1:2" x14ac:dyDescent="0.2">
      <c r="A106" s="331"/>
      <c r="B106" s="331"/>
    </row>
    <row r="107" spans="1:2" x14ac:dyDescent="0.2">
      <c r="A107" s="331"/>
      <c r="B107" s="331"/>
    </row>
    <row r="108" spans="1:2" x14ac:dyDescent="0.2">
      <c r="A108" s="331"/>
      <c r="B108" s="331"/>
    </row>
    <row r="109" spans="1:2" x14ac:dyDescent="0.2">
      <c r="A109" s="331"/>
      <c r="B109" s="331"/>
    </row>
    <row r="110" spans="1:2" x14ac:dyDescent="0.2">
      <c r="A110" s="331"/>
      <c r="B110" s="331"/>
    </row>
    <row r="111" spans="1:2" x14ac:dyDescent="0.2">
      <c r="A111" s="331"/>
      <c r="B111" s="331"/>
    </row>
    <row r="112" spans="1:2" x14ac:dyDescent="0.2">
      <c r="A112" s="331"/>
      <c r="B112" s="331"/>
    </row>
    <row r="113" spans="1:2" x14ac:dyDescent="0.2">
      <c r="A113" s="331"/>
      <c r="B113" s="331"/>
    </row>
    <row r="114" spans="1:2" x14ac:dyDescent="0.2">
      <c r="A114" s="331"/>
      <c r="B114" s="331"/>
    </row>
    <row r="115" spans="1:2" x14ac:dyDescent="0.2">
      <c r="A115" s="331"/>
      <c r="B115" s="331"/>
    </row>
    <row r="116" spans="1:2" x14ac:dyDescent="0.2">
      <c r="A116" s="331"/>
      <c r="B116" s="331"/>
    </row>
    <row r="117" spans="1:2" x14ac:dyDescent="0.2">
      <c r="A117" s="331"/>
      <c r="B117" s="331"/>
    </row>
    <row r="118" spans="1:2" x14ac:dyDescent="0.2">
      <c r="A118" s="331"/>
      <c r="B118" s="331"/>
    </row>
    <row r="119" spans="1:2" x14ac:dyDescent="0.2">
      <c r="A119" s="331"/>
      <c r="B119" s="331"/>
    </row>
    <row r="120" spans="1:2" x14ac:dyDescent="0.2">
      <c r="A120" s="331"/>
      <c r="B120" s="331"/>
    </row>
    <row r="121" spans="1:2" x14ac:dyDescent="0.2">
      <c r="A121" s="331"/>
      <c r="B121" s="331"/>
    </row>
    <row r="122" spans="1:2" x14ac:dyDescent="0.2">
      <c r="A122" s="331"/>
      <c r="B122" s="331"/>
    </row>
    <row r="123" spans="1:2" x14ac:dyDescent="0.2">
      <c r="A123" s="331"/>
      <c r="B123" s="331"/>
    </row>
    <row r="124" spans="1:2" x14ac:dyDescent="0.2">
      <c r="A124" s="331"/>
      <c r="B124" s="331"/>
    </row>
    <row r="125" spans="1:2" x14ac:dyDescent="0.2">
      <c r="A125" s="331"/>
      <c r="B125" s="331"/>
    </row>
    <row r="126" spans="1:2" x14ac:dyDescent="0.2">
      <c r="A126" s="331"/>
      <c r="B126" s="331"/>
    </row>
    <row r="127" spans="1:2" x14ac:dyDescent="0.2">
      <c r="A127" s="331"/>
      <c r="B127" s="331"/>
    </row>
    <row r="128" spans="1:2" x14ac:dyDescent="0.2">
      <c r="A128" s="331"/>
      <c r="B128" s="331"/>
    </row>
    <row r="129" spans="1:2" x14ac:dyDescent="0.2">
      <c r="A129" s="331"/>
      <c r="B129" s="331"/>
    </row>
    <row r="130" spans="1:2" x14ac:dyDescent="0.2">
      <c r="A130" s="331"/>
      <c r="B130" s="331"/>
    </row>
    <row r="131" spans="1:2" x14ac:dyDescent="0.2">
      <c r="A131" s="331"/>
      <c r="B131" s="331"/>
    </row>
    <row r="132" spans="1:2" x14ac:dyDescent="0.2">
      <c r="A132" s="331"/>
      <c r="B132" s="331"/>
    </row>
    <row r="133" spans="1:2" x14ac:dyDescent="0.2">
      <c r="A133" s="331"/>
      <c r="B133" s="331"/>
    </row>
    <row r="134" spans="1:2" x14ac:dyDescent="0.2">
      <c r="A134" s="331"/>
      <c r="B134" s="331"/>
    </row>
    <row r="135" spans="1:2" x14ac:dyDescent="0.2">
      <c r="A135" s="331"/>
      <c r="B135" s="331"/>
    </row>
    <row r="136" spans="1:2" x14ac:dyDescent="0.2">
      <c r="A136" s="331"/>
      <c r="B136" s="331"/>
    </row>
    <row r="137" spans="1:2" x14ac:dyDescent="0.2">
      <c r="A137" s="331"/>
      <c r="B137" s="331"/>
    </row>
    <row r="138" spans="1:2" x14ac:dyDescent="0.2">
      <c r="A138" s="331"/>
      <c r="B138" s="331"/>
    </row>
    <row r="139" spans="1:2" x14ac:dyDescent="0.2">
      <c r="A139" s="331"/>
      <c r="B139" s="331"/>
    </row>
    <row r="140" spans="1:2" x14ac:dyDescent="0.2">
      <c r="A140" s="331"/>
      <c r="B140" s="331"/>
    </row>
    <row r="141" spans="1:2" x14ac:dyDescent="0.2">
      <c r="A141" s="331"/>
      <c r="B141" s="331"/>
    </row>
    <row r="142" spans="1:2" x14ac:dyDescent="0.2">
      <c r="A142" s="331"/>
      <c r="B142" s="331"/>
    </row>
    <row r="143" spans="1:2" x14ac:dyDescent="0.2">
      <c r="A143" s="331"/>
      <c r="B143" s="331"/>
    </row>
    <row r="144" spans="1:2" x14ac:dyDescent="0.2">
      <c r="A144" s="331"/>
      <c r="B144" s="331"/>
    </row>
    <row r="145" spans="1:2" x14ac:dyDescent="0.2">
      <c r="A145" s="331"/>
      <c r="B145" s="331"/>
    </row>
    <row r="146" spans="1:2" x14ac:dyDescent="0.2">
      <c r="A146" s="331"/>
      <c r="B146" s="331"/>
    </row>
    <row r="147" spans="1:2" x14ac:dyDescent="0.2">
      <c r="A147" s="331"/>
      <c r="B147" s="331"/>
    </row>
    <row r="148" spans="1:2" x14ac:dyDescent="0.2">
      <c r="A148" s="331"/>
      <c r="B148" s="331"/>
    </row>
    <row r="149" spans="1:2" x14ac:dyDescent="0.2">
      <c r="A149" s="331"/>
      <c r="B149" s="331"/>
    </row>
    <row r="150" spans="1:2" x14ac:dyDescent="0.2">
      <c r="A150" s="331"/>
      <c r="B150" s="331"/>
    </row>
    <row r="151" spans="1:2" x14ac:dyDescent="0.2">
      <c r="A151" s="331"/>
      <c r="B151" s="331"/>
    </row>
    <row r="152" spans="1:2" x14ac:dyDescent="0.2">
      <c r="A152" s="331"/>
      <c r="B152" s="331"/>
    </row>
    <row r="153" spans="1:2" x14ac:dyDescent="0.2">
      <c r="A153" s="331"/>
      <c r="B153" s="331"/>
    </row>
    <row r="154" spans="1:2" x14ac:dyDescent="0.2">
      <c r="A154" s="331"/>
      <c r="B154" s="331"/>
    </row>
    <row r="155" spans="1:2" x14ac:dyDescent="0.2">
      <c r="A155" s="331"/>
      <c r="B155" s="331"/>
    </row>
    <row r="156" spans="1:2" x14ac:dyDescent="0.2">
      <c r="A156" s="331"/>
      <c r="B156" s="331"/>
    </row>
    <row r="157" spans="1:2" x14ac:dyDescent="0.2">
      <c r="A157" s="331"/>
      <c r="B157" s="331"/>
    </row>
    <row r="158" spans="1:2" x14ac:dyDescent="0.2">
      <c r="A158" s="331"/>
      <c r="B158" s="331"/>
    </row>
    <row r="159" spans="1:2" x14ac:dyDescent="0.2">
      <c r="A159" s="331"/>
      <c r="B159" s="331"/>
    </row>
    <row r="160" spans="1:2" x14ac:dyDescent="0.2">
      <c r="A160" s="331"/>
      <c r="B160" s="331"/>
    </row>
    <row r="161" spans="1:2" x14ac:dyDescent="0.2">
      <c r="A161" s="331"/>
      <c r="B161" s="331"/>
    </row>
    <row r="162" spans="1:2" x14ac:dyDescent="0.2">
      <c r="A162" s="331"/>
      <c r="B162" s="331"/>
    </row>
    <row r="163" spans="1:2" x14ac:dyDescent="0.2">
      <c r="A163" s="331"/>
      <c r="B163" s="331"/>
    </row>
    <row r="164" spans="1:2" x14ac:dyDescent="0.2">
      <c r="A164" s="331"/>
      <c r="B164" s="331"/>
    </row>
    <row r="165" spans="1:2" x14ac:dyDescent="0.2">
      <c r="A165" s="331"/>
      <c r="B165" s="331"/>
    </row>
    <row r="166" spans="1:2" x14ac:dyDescent="0.2">
      <c r="A166" s="331"/>
      <c r="B166" s="331"/>
    </row>
    <row r="167" spans="1:2" x14ac:dyDescent="0.2">
      <c r="A167" s="331"/>
      <c r="B167" s="331"/>
    </row>
    <row r="168" spans="1:2" x14ac:dyDescent="0.2">
      <c r="A168" s="331"/>
      <c r="B168" s="331"/>
    </row>
    <row r="169" spans="1:2" x14ac:dyDescent="0.2">
      <c r="A169" s="331"/>
      <c r="B169" s="331"/>
    </row>
    <row r="170" spans="1:2" x14ac:dyDescent="0.2">
      <c r="A170" s="331"/>
      <c r="B170" s="331"/>
    </row>
    <row r="171" spans="1:2" x14ac:dyDescent="0.2">
      <c r="A171" s="331"/>
      <c r="B171" s="331"/>
    </row>
    <row r="172" spans="1:2" x14ac:dyDescent="0.2">
      <c r="A172" s="331"/>
      <c r="B172" s="331"/>
    </row>
    <row r="173" spans="1:2" x14ac:dyDescent="0.2">
      <c r="A173" s="331"/>
      <c r="B173" s="331"/>
    </row>
    <row r="174" spans="1:2" x14ac:dyDescent="0.2">
      <c r="A174" s="331"/>
      <c r="B174" s="331"/>
    </row>
    <row r="175" spans="1:2" x14ac:dyDescent="0.2">
      <c r="A175" s="331"/>
      <c r="B175" s="331"/>
    </row>
    <row r="176" spans="1:2" x14ac:dyDescent="0.2">
      <c r="A176" s="331"/>
      <c r="B176" s="331"/>
    </row>
    <row r="177" spans="1:2" x14ac:dyDescent="0.2">
      <c r="A177" s="331"/>
      <c r="B177" s="331"/>
    </row>
    <row r="178" spans="1:2" x14ac:dyDescent="0.2">
      <c r="A178" s="331"/>
      <c r="B178" s="331"/>
    </row>
    <row r="179" spans="1:2" x14ac:dyDescent="0.2">
      <c r="A179" s="331"/>
      <c r="B179" s="331"/>
    </row>
    <row r="180" spans="1:2" x14ac:dyDescent="0.2">
      <c r="A180" s="331"/>
      <c r="B180" s="331"/>
    </row>
    <row r="181" spans="1:2" x14ac:dyDescent="0.2">
      <c r="A181" s="331"/>
      <c r="B181" s="331"/>
    </row>
    <row r="182" spans="1:2" x14ac:dyDescent="0.2">
      <c r="A182" s="331"/>
      <c r="B182" s="331"/>
    </row>
    <row r="183" spans="1:2" x14ac:dyDescent="0.2">
      <c r="A183" s="331"/>
      <c r="B183" s="331"/>
    </row>
    <row r="184" spans="1:2" x14ac:dyDescent="0.2">
      <c r="A184" s="331"/>
      <c r="B184" s="331"/>
    </row>
    <row r="185" spans="1:2" x14ac:dyDescent="0.2">
      <c r="A185" s="331"/>
      <c r="B185" s="331"/>
    </row>
    <row r="186" spans="1:2" x14ac:dyDescent="0.2">
      <c r="A186" s="331"/>
      <c r="B186" s="331"/>
    </row>
    <row r="187" spans="1:2" x14ac:dyDescent="0.2">
      <c r="A187" s="331"/>
      <c r="B187" s="331"/>
    </row>
    <row r="188" spans="1:2" x14ac:dyDescent="0.2">
      <c r="A188" s="331"/>
      <c r="B188" s="331"/>
    </row>
    <row r="189" spans="1:2" x14ac:dyDescent="0.2">
      <c r="A189" s="331"/>
      <c r="B189" s="331"/>
    </row>
    <row r="190" spans="1:2" x14ac:dyDescent="0.2">
      <c r="A190" s="331"/>
      <c r="B190" s="331"/>
    </row>
    <row r="191" spans="1:2" x14ac:dyDescent="0.2">
      <c r="A191" s="331"/>
      <c r="B191" s="331"/>
    </row>
    <row r="192" spans="1:2" x14ac:dyDescent="0.2">
      <c r="A192" s="331"/>
      <c r="B192" s="331"/>
    </row>
    <row r="193" spans="1:2" x14ac:dyDescent="0.2">
      <c r="A193" s="331"/>
      <c r="B193" s="331"/>
    </row>
    <row r="194" spans="1:2" x14ac:dyDescent="0.2">
      <c r="A194" s="331"/>
      <c r="B194" s="331"/>
    </row>
    <row r="195" spans="1:2" x14ac:dyDescent="0.2">
      <c r="A195" s="331"/>
      <c r="B195" s="331"/>
    </row>
    <row r="196" spans="1:2" x14ac:dyDescent="0.2">
      <c r="A196" s="331"/>
      <c r="B196" s="331"/>
    </row>
    <row r="197" spans="1:2" x14ac:dyDescent="0.2">
      <c r="A197" s="331"/>
      <c r="B197" s="331"/>
    </row>
    <row r="198" spans="1:2" x14ac:dyDescent="0.2">
      <c r="A198" s="331"/>
      <c r="B198" s="331"/>
    </row>
    <row r="199" spans="1:2" x14ac:dyDescent="0.2">
      <c r="A199" s="331"/>
      <c r="B199" s="331"/>
    </row>
    <row r="200" spans="1:2" x14ac:dyDescent="0.2">
      <c r="A200" s="331"/>
      <c r="B200" s="331"/>
    </row>
    <row r="201" spans="1:2" x14ac:dyDescent="0.2">
      <c r="A201" s="331"/>
      <c r="B201" s="331"/>
    </row>
    <row r="202" spans="1:2" x14ac:dyDescent="0.2">
      <c r="A202" s="331"/>
      <c r="B202" s="331"/>
    </row>
    <row r="203" spans="1:2" x14ac:dyDescent="0.2">
      <c r="A203" s="331"/>
      <c r="B203" s="331"/>
    </row>
    <row r="204" spans="1:2" x14ac:dyDescent="0.2">
      <c r="A204" s="331"/>
      <c r="B204" s="331"/>
    </row>
    <row r="205" spans="1:2" x14ac:dyDescent="0.2">
      <c r="A205" s="331"/>
      <c r="B205" s="331"/>
    </row>
    <row r="206" spans="1:2" x14ac:dyDescent="0.2">
      <c r="A206" s="331"/>
      <c r="B206" s="331"/>
    </row>
    <row r="207" spans="1:2" x14ac:dyDescent="0.2">
      <c r="A207" s="331"/>
      <c r="B207" s="331"/>
    </row>
    <row r="208" spans="1:2" x14ac:dyDescent="0.2">
      <c r="A208" s="331"/>
      <c r="B208" s="331"/>
    </row>
    <row r="209" spans="1:2" x14ac:dyDescent="0.2">
      <c r="A209" s="331"/>
      <c r="B209" s="331"/>
    </row>
    <row r="210" spans="1:2" x14ac:dyDescent="0.2">
      <c r="A210" s="331"/>
      <c r="B210" s="331"/>
    </row>
    <row r="211" spans="1:2" x14ac:dyDescent="0.2">
      <c r="A211" s="331"/>
      <c r="B211" s="331"/>
    </row>
    <row r="212" spans="1:2" x14ac:dyDescent="0.2">
      <c r="A212" s="331"/>
      <c r="B212" s="331"/>
    </row>
    <row r="213" spans="1:2" x14ac:dyDescent="0.2">
      <c r="A213" s="331"/>
      <c r="B213" s="331"/>
    </row>
    <row r="214" spans="1:2" x14ac:dyDescent="0.2">
      <c r="A214" s="331"/>
      <c r="B214" s="331"/>
    </row>
    <row r="215" spans="1:2" x14ac:dyDescent="0.2">
      <c r="A215" s="331"/>
      <c r="B215" s="331"/>
    </row>
    <row r="216" spans="1:2" x14ac:dyDescent="0.2">
      <c r="A216" s="331"/>
      <c r="B216" s="331"/>
    </row>
    <row r="217" spans="1:2" x14ac:dyDescent="0.2">
      <c r="A217" s="331"/>
      <c r="B217" s="331"/>
    </row>
    <row r="218" spans="1:2" x14ac:dyDescent="0.2">
      <c r="A218" s="331"/>
      <c r="B218" s="331"/>
    </row>
    <row r="219" spans="1:2" x14ac:dyDescent="0.2">
      <c r="A219" s="331"/>
      <c r="B219" s="331"/>
    </row>
    <row r="220" spans="1:2" x14ac:dyDescent="0.2">
      <c r="A220" s="331"/>
      <c r="B220" s="331"/>
    </row>
    <row r="221" spans="1:2" x14ac:dyDescent="0.2">
      <c r="A221" s="331"/>
      <c r="B221" s="331"/>
    </row>
    <row r="222" spans="1:2" x14ac:dyDescent="0.2">
      <c r="A222" s="331"/>
      <c r="B222" s="331"/>
    </row>
    <row r="223" spans="1:2" x14ac:dyDescent="0.2">
      <c r="A223" s="331"/>
      <c r="B223" s="331"/>
    </row>
    <row r="224" spans="1:2" x14ac:dyDescent="0.2">
      <c r="A224" s="331"/>
      <c r="B224" s="331"/>
    </row>
    <row r="225" spans="1:2" x14ac:dyDescent="0.2">
      <c r="A225" s="331"/>
      <c r="B225" s="331"/>
    </row>
    <row r="226" spans="1:2" x14ac:dyDescent="0.2">
      <c r="A226" s="331"/>
      <c r="B226" s="331"/>
    </row>
    <row r="227" spans="1:2" x14ac:dyDescent="0.2">
      <c r="A227" s="331"/>
      <c r="B227" s="331"/>
    </row>
    <row r="228" spans="1:2" x14ac:dyDescent="0.2">
      <c r="A228" s="331"/>
      <c r="B228" s="331"/>
    </row>
    <row r="229" spans="1:2" x14ac:dyDescent="0.2">
      <c r="A229" s="331"/>
      <c r="B229" s="331"/>
    </row>
    <row r="230" spans="1:2" x14ac:dyDescent="0.2">
      <c r="A230" s="331"/>
      <c r="B230" s="331"/>
    </row>
    <row r="231" spans="1:2" x14ac:dyDescent="0.2">
      <c r="A231" s="331"/>
      <c r="B231" s="331"/>
    </row>
    <row r="232" spans="1:2" x14ac:dyDescent="0.2">
      <c r="A232" s="331"/>
      <c r="B232" s="331"/>
    </row>
    <row r="233" spans="1:2" x14ac:dyDescent="0.2">
      <c r="A233" s="331"/>
      <c r="B233" s="331"/>
    </row>
    <row r="234" spans="1:2" x14ac:dyDescent="0.2">
      <c r="A234" s="331"/>
      <c r="B234" s="331"/>
    </row>
    <row r="235" spans="1:2" x14ac:dyDescent="0.2">
      <c r="A235" s="331"/>
      <c r="B235" s="331"/>
    </row>
    <row r="236" spans="1:2" x14ac:dyDescent="0.2">
      <c r="A236" s="331"/>
      <c r="B236" s="331"/>
    </row>
    <row r="237" spans="1:2" x14ac:dyDescent="0.2">
      <c r="A237" s="331"/>
      <c r="B237" s="331"/>
    </row>
    <row r="238" spans="1:2" x14ac:dyDescent="0.2">
      <c r="A238" s="331"/>
      <c r="B238" s="331"/>
    </row>
    <row r="239" spans="1:2" x14ac:dyDescent="0.2">
      <c r="A239" s="331"/>
      <c r="B239" s="331"/>
    </row>
    <row r="240" spans="1:2" x14ac:dyDescent="0.2">
      <c r="A240" s="331"/>
      <c r="B240" s="331"/>
    </row>
    <row r="241" spans="1:2" x14ac:dyDescent="0.2">
      <c r="A241" s="331"/>
      <c r="B241" s="331"/>
    </row>
    <row r="242" spans="1:2" x14ac:dyDescent="0.2">
      <c r="A242" s="331"/>
      <c r="B242" s="331"/>
    </row>
    <row r="243" spans="1:2" x14ac:dyDescent="0.2">
      <c r="A243" s="331"/>
      <c r="B243" s="331"/>
    </row>
    <row r="244" spans="1:2" x14ac:dyDescent="0.2">
      <c r="A244" s="331"/>
      <c r="B244" s="331"/>
    </row>
    <row r="245" spans="1:2" x14ac:dyDescent="0.2">
      <c r="A245" s="331"/>
      <c r="B245" s="331"/>
    </row>
    <row r="246" spans="1:2" x14ac:dyDescent="0.2">
      <c r="A246" s="331"/>
      <c r="B246" s="331"/>
    </row>
    <row r="247" spans="1:2" x14ac:dyDescent="0.2">
      <c r="A247" s="331"/>
      <c r="B247" s="331"/>
    </row>
    <row r="248" spans="1:2" x14ac:dyDescent="0.2">
      <c r="A248" s="331"/>
      <c r="B248" s="331"/>
    </row>
    <row r="249" spans="1:2" x14ac:dyDescent="0.2">
      <c r="A249" s="331"/>
      <c r="B249" s="331"/>
    </row>
    <row r="250" spans="1:2" x14ac:dyDescent="0.2">
      <c r="A250" s="331"/>
      <c r="B250" s="331"/>
    </row>
    <row r="251" spans="1:2" x14ac:dyDescent="0.2">
      <c r="A251" s="331"/>
      <c r="B251" s="331"/>
    </row>
    <row r="252" spans="1:2" x14ac:dyDescent="0.2">
      <c r="A252" s="331"/>
      <c r="B252" s="331"/>
    </row>
    <row r="253" spans="1:2" x14ac:dyDescent="0.2">
      <c r="A253" s="331"/>
      <c r="B253" s="331"/>
    </row>
    <row r="254" spans="1:2" x14ac:dyDescent="0.2">
      <c r="A254" s="331"/>
      <c r="B254" s="331"/>
    </row>
    <row r="255" spans="1:2" x14ac:dyDescent="0.2">
      <c r="A255" s="331"/>
      <c r="B255" s="331"/>
    </row>
    <row r="256" spans="1:2" x14ac:dyDescent="0.2">
      <c r="A256" s="331"/>
      <c r="B256" s="331"/>
    </row>
    <row r="257" spans="1:2" x14ac:dyDescent="0.2">
      <c r="A257" s="331"/>
      <c r="B257" s="331"/>
    </row>
    <row r="258" spans="1:2" x14ac:dyDescent="0.2">
      <c r="A258" s="331"/>
      <c r="B258" s="331"/>
    </row>
    <row r="259" spans="1:2" x14ac:dyDescent="0.2">
      <c r="A259" s="331"/>
      <c r="B259" s="331"/>
    </row>
    <row r="260" spans="1:2" x14ac:dyDescent="0.2">
      <c r="A260" s="331"/>
      <c r="B260" s="331"/>
    </row>
    <row r="261" spans="1:2" x14ac:dyDescent="0.2">
      <c r="A261" s="331"/>
      <c r="B261" s="331"/>
    </row>
    <row r="262" spans="1:2" x14ac:dyDescent="0.2">
      <c r="A262" s="331"/>
      <c r="B262" s="331"/>
    </row>
    <row r="263" spans="1:2" x14ac:dyDescent="0.2">
      <c r="A263" s="331"/>
      <c r="B263" s="331"/>
    </row>
    <row r="264" spans="1:2" x14ac:dyDescent="0.2">
      <c r="A264" s="331"/>
      <c r="B264" s="331"/>
    </row>
    <row r="265" spans="1:2" x14ac:dyDescent="0.2">
      <c r="A265" s="331"/>
      <c r="B265" s="331"/>
    </row>
    <row r="266" spans="1:2" x14ac:dyDescent="0.2">
      <c r="A266" s="331"/>
      <c r="B266" s="331"/>
    </row>
    <row r="267" spans="1:2" x14ac:dyDescent="0.2">
      <c r="A267" s="331"/>
      <c r="B267" s="331"/>
    </row>
    <row r="268" spans="1:2" x14ac:dyDescent="0.2">
      <c r="A268" s="331"/>
      <c r="B268" s="331"/>
    </row>
    <row r="269" spans="1:2" x14ac:dyDescent="0.2">
      <c r="A269" s="331"/>
      <c r="B269" s="331"/>
    </row>
    <row r="270" spans="1:2" x14ac:dyDescent="0.2">
      <c r="A270" s="331"/>
      <c r="B270" s="331"/>
    </row>
    <row r="271" spans="1:2" x14ac:dyDescent="0.2">
      <c r="A271" s="331"/>
      <c r="B271" s="331"/>
    </row>
    <row r="272" spans="1:2" x14ac:dyDescent="0.2">
      <c r="A272" s="331"/>
      <c r="B272" s="331"/>
    </row>
    <row r="273" spans="1:2" x14ac:dyDescent="0.2">
      <c r="A273" s="331"/>
      <c r="B273" s="331"/>
    </row>
    <row r="274" spans="1:2" x14ac:dyDescent="0.2">
      <c r="A274" s="331"/>
      <c r="B274" s="331"/>
    </row>
    <row r="275" spans="1:2" x14ac:dyDescent="0.2">
      <c r="A275" s="331"/>
      <c r="B275" s="331"/>
    </row>
    <row r="276" spans="1:2" x14ac:dyDescent="0.2">
      <c r="A276" s="331"/>
      <c r="B276" s="331"/>
    </row>
    <row r="277" spans="1:2" x14ac:dyDescent="0.2">
      <c r="A277" s="331"/>
      <c r="B277" s="331"/>
    </row>
    <row r="278" spans="1:2" x14ac:dyDescent="0.2">
      <c r="A278" s="331"/>
      <c r="B278" s="331"/>
    </row>
    <row r="279" spans="1:2" x14ac:dyDescent="0.2">
      <c r="A279" s="331"/>
      <c r="B279" s="331"/>
    </row>
    <row r="280" spans="1:2" x14ac:dyDescent="0.2">
      <c r="A280" s="331"/>
      <c r="B280" s="331"/>
    </row>
    <row r="281" spans="1:2" x14ac:dyDescent="0.2">
      <c r="A281" s="331"/>
      <c r="B281" s="331"/>
    </row>
    <row r="282" spans="1:2" x14ac:dyDescent="0.2">
      <c r="A282" s="331"/>
      <c r="B282" s="331"/>
    </row>
    <row r="283" spans="1:2" x14ac:dyDescent="0.2">
      <c r="A283" s="331"/>
      <c r="B283" s="331"/>
    </row>
    <row r="284" spans="1:2" x14ac:dyDescent="0.2">
      <c r="A284" s="331"/>
      <c r="B284" s="331"/>
    </row>
    <row r="285" spans="1:2" x14ac:dyDescent="0.2">
      <c r="A285" s="331"/>
      <c r="B285" s="331"/>
    </row>
    <row r="286" spans="1:2" x14ac:dyDescent="0.2">
      <c r="A286" s="331"/>
      <c r="B286" s="331"/>
    </row>
    <row r="287" spans="1:2" x14ac:dyDescent="0.2">
      <c r="A287" s="331"/>
      <c r="B287" s="331"/>
    </row>
    <row r="288" spans="1:2" x14ac:dyDescent="0.2">
      <c r="A288" s="331"/>
      <c r="B288" s="331"/>
    </row>
    <row r="289" spans="1:2" x14ac:dyDescent="0.2">
      <c r="A289" s="331"/>
      <c r="B289" s="331"/>
    </row>
    <row r="290" spans="1:2" x14ac:dyDescent="0.2">
      <c r="A290" s="331"/>
      <c r="B290" s="331"/>
    </row>
    <row r="291" spans="1:2" x14ac:dyDescent="0.2">
      <c r="A291" s="331"/>
      <c r="B291" s="331"/>
    </row>
    <row r="292" spans="1:2" x14ac:dyDescent="0.2">
      <c r="A292" s="331"/>
      <c r="B292" s="331"/>
    </row>
    <row r="293" spans="1:2" x14ac:dyDescent="0.2">
      <c r="A293" s="331"/>
      <c r="B293" s="331"/>
    </row>
    <row r="294" spans="1:2" x14ac:dyDescent="0.2">
      <c r="A294" s="331"/>
      <c r="B294" s="331"/>
    </row>
    <row r="295" spans="1:2" x14ac:dyDescent="0.2">
      <c r="A295" s="331"/>
      <c r="B295" s="331"/>
    </row>
    <row r="296" spans="1:2" x14ac:dyDescent="0.2">
      <c r="A296" s="331"/>
      <c r="B296" s="331"/>
    </row>
    <row r="297" spans="1:2" x14ac:dyDescent="0.2">
      <c r="A297" s="331"/>
      <c r="B297" s="331"/>
    </row>
    <row r="298" spans="1:2" x14ac:dyDescent="0.2">
      <c r="A298" s="331"/>
      <c r="B298" s="331"/>
    </row>
    <row r="299" spans="1:2" x14ac:dyDescent="0.2">
      <c r="A299" s="331"/>
      <c r="B299" s="331"/>
    </row>
    <row r="300" spans="1:2" x14ac:dyDescent="0.2">
      <c r="A300" s="331"/>
      <c r="B300" s="331"/>
    </row>
    <row r="301" spans="1:2" x14ac:dyDescent="0.2">
      <c r="A301" s="331"/>
      <c r="B301" s="331"/>
    </row>
    <row r="302" spans="1:2" x14ac:dyDescent="0.2">
      <c r="A302" s="331"/>
      <c r="B302" s="331"/>
    </row>
    <row r="303" spans="1:2" x14ac:dyDescent="0.2">
      <c r="A303" s="331"/>
      <c r="B303" s="331"/>
    </row>
    <row r="304" spans="1:2" x14ac:dyDescent="0.2">
      <c r="A304" s="331"/>
      <c r="B304" s="331"/>
    </row>
    <row r="305" spans="1:2" x14ac:dyDescent="0.2">
      <c r="A305" s="331"/>
      <c r="B305" s="331"/>
    </row>
    <row r="306" spans="1:2" x14ac:dyDescent="0.2">
      <c r="A306" s="331"/>
      <c r="B306" s="331"/>
    </row>
    <row r="307" spans="1:2" x14ac:dyDescent="0.2">
      <c r="A307" s="331"/>
      <c r="B307" s="331"/>
    </row>
    <row r="308" spans="1:2" x14ac:dyDescent="0.2">
      <c r="A308" s="331"/>
      <c r="B308" s="331"/>
    </row>
    <row r="309" spans="1:2" x14ac:dyDescent="0.2">
      <c r="A309" s="331"/>
      <c r="B309" s="331"/>
    </row>
    <row r="310" spans="1:2" x14ac:dyDescent="0.2">
      <c r="A310" s="331"/>
      <c r="B310" s="331"/>
    </row>
    <row r="311" spans="1:2" x14ac:dyDescent="0.2">
      <c r="A311" s="331"/>
      <c r="B311" s="331"/>
    </row>
    <row r="312" spans="1:2" x14ac:dyDescent="0.2">
      <c r="A312" s="331"/>
      <c r="B312" s="331"/>
    </row>
    <row r="313" spans="1:2" x14ac:dyDescent="0.2">
      <c r="A313" s="331"/>
      <c r="B313" s="331"/>
    </row>
    <row r="314" spans="1:2" x14ac:dyDescent="0.2">
      <c r="A314" s="331"/>
      <c r="B314" s="331"/>
    </row>
    <row r="315" spans="1:2" x14ac:dyDescent="0.2">
      <c r="A315" s="331"/>
      <c r="B315" s="331"/>
    </row>
    <row r="316" spans="1:2" x14ac:dyDescent="0.2">
      <c r="A316" s="331"/>
      <c r="B316" s="331"/>
    </row>
    <row r="317" spans="1:2" x14ac:dyDescent="0.2">
      <c r="A317" s="331"/>
      <c r="B317" s="331"/>
    </row>
    <row r="318" spans="1:2" x14ac:dyDescent="0.2">
      <c r="A318" s="331"/>
      <c r="B318" s="331"/>
    </row>
    <row r="319" spans="1:2" x14ac:dyDescent="0.2">
      <c r="A319" s="331"/>
      <c r="B319" s="331"/>
    </row>
    <row r="320" spans="1:2" x14ac:dyDescent="0.2">
      <c r="A320" s="331"/>
      <c r="B320" s="331"/>
    </row>
    <row r="321" spans="1:2" x14ac:dyDescent="0.2">
      <c r="A321" s="331"/>
      <c r="B321" s="331"/>
    </row>
    <row r="322" spans="1:2" x14ac:dyDescent="0.2">
      <c r="A322" s="331"/>
      <c r="B322" s="331"/>
    </row>
    <row r="323" spans="1:2" x14ac:dyDescent="0.2">
      <c r="A323" s="331"/>
      <c r="B323" s="331"/>
    </row>
    <row r="324" spans="1:2" x14ac:dyDescent="0.2">
      <c r="A324" s="331"/>
      <c r="B324" s="331"/>
    </row>
    <row r="325" spans="1:2" x14ac:dyDescent="0.2">
      <c r="A325" s="331"/>
      <c r="B325" s="331"/>
    </row>
    <row r="326" spans="1:2" x14ac:dyDescent="0.2">
      <c r="A326" s="331"/>
      <c r="B326" s="331"/>
    </row>
    <row r="327" spans="1:2" x14ac:dyDescent="0.2">
      <c r="A327" s="331"/>
      <c r="B327" s="331"/>
    </row>
    <row r="328" spans="1:2" x14ac:dyDescent="0.2">
      <c r="A328" s="331"/>
      <c r="B328" s="331"/>
    </row>
    <row r="329" spans="1:2" x14ac:dyDescent="0.2">
      <c r="A329" s="331"/>
      <c r="B329" s="331"/>
    </row>
    <row r="330" spans="1:2" x14ac:dyDescent="0.2">
      <c r="A330" s="331"/>
      <c r="B330" s="331"/>
    </row>
    <row r="331" spans="1:2" x14ac:dyDescent="0.2">
      <c r="A331" s="331"/>
      <c r="B331" s="331"/>
    </row>
    <row r="332" spans="1:2" x14ac:dyDescent="0.2">
      <c r="A332" s="331"/>
      <c r="B332" s="331"/>
    </row>
    <row r="333" spans="1:2" x14ac:dyDescent="0.2">
      <c r="A333" s="331"/>
      <c r="B333" s="331"/>
    </row>
    <row r="334" spans="1:2" x14ac:dyDescent="0.2">
      <c r="A334" s="331"/>
      <c r="B334" s="331"/>
    </row>
    <row r="335" spans="1:2" x14ac:dyDescent="0.2">
      <c r="A335" s="331"/>
      <c r="B335" s="331"/>
    </row>
    <row r="336" spans="1:2" x14ac:dyDescent="0.2">
      <c r="A336" s="331"/>
      <c r="B336" s="331"/>
    </row>
    <row r="337" spans="1:2" x14ac:dyDescent="0.2">
      <c r="A337" s="331"/>
      <c r="B337" s="331"/>
    </row>
    <row r="338" spans="1:2" x14ac:dyDescent="0.2">
      <c r="A338" s="331"/>
      <c r="B338" s="331"/>
    </row>
    <row r="339" spans="1:2" x14ac:dyDescent="0.2">
      <c r="A339" s="331"/>
      <c r="B339" s="331"/>
    </row>
    <row r="340" spans="1:2" x14ac:dyDescent="0.2">
      <c r="A340" s="331"/>
      <c r="B340" s="331"/>
    </row>
    <row r="341" spans="1:2" x14ac:dyDescent="0.2">
      <c r="A341" s="331"/>
      <c r="B341" s="331"/>
    </row>
    <row r="342" spans="1:2" x14ac:dyDescent="0.2">
      <c r="A342" s="331"/>
      <c r="B342" s="331"/>
    </row>
    <row r="343" spans="1:2" x14ac:dyDescent="0.2">
      <c r="A343" s="331"/>
      <c r="B343" s="331"/>
    </row>
    <row r="344" spans="1:2" x14ac:dyDescent="0.2">
      <c r="A344" s="331"/>
      <c r="B344" s="331"/>
    </row>
    <row r="345" spans="1:2" x14ac:dyDescent="0.2">
      <c r="A345" s="331"/>
      <c r="B345" s="331"/>
    </row>
    <row r="346" spans="1:2" x14ac:dyDescent="0.2">
      <c r="A346" s="331"/>
      <c r="B346" s="331"/>
    </row>
    <row r="347" spans="1:2" x14ac:dyDescent="0.2">
      <c r="A347" s="331"/>
      <c r="B347" s="331"/>
    </row>
    <row r="348" spans="1:2" x14ac:dyDescent="0.2">
      <c r="A348" s="331"/>
      <c r="B348" s="331"/>
    </row>
    <row r="349" spans="1:2" x14ac:dyDescent="0.2">
      <c r="A349" s="331"/>
      <c r="B349" s="331"/>
    </row>
    <row r="350" spans="1:2" x14ac:dyDescent="0.2">
      <c r="A350" s="331"/>
      <c r="B350" s="331"/>
    </row>
    <row r="351" spans="1:2" x14ac:dyDescent="0.2">
      <c r="A351" s="331"/>
      <c r="B351" s="331"/>
    </row>
    <row r="352" spans="1:2" x14ac:dyDescent="0.2">
      <c r="A352" s="331"/>
      <c r="B352" s="331"/>
    </row>
    <row r="353" spans="1:2" x14ac:dyDescent="0.2">
      <c r="A353" s="331"/>
      <c r="B353" s="331"/>
    </row>
    <row r="354" spans="1:2" x14ac:dyDescent="0.2">
      <c r="A354" s="331"/>
      <c r="B354" s="331"/>
    </row>
    <row r="355" spans="1:2" x14ac:dyDescent="0.2">
      <c r="A355" s="331"/>
      <c r="B355" s="331"/>
    </row>
    <row r="356" spans="1:2" x14ac:dyDescent="0.2">
      <c r="A356" s="331"/>
      <c r="B356" s="331"/>
    </row>
    <row r="357" spans="1:2" x14ac:dyDescent="0.2">
      <c r="A357" s="331"/>
      <c r="B357" s="331"/>
    </row>
    <row r="358" spans="1:2" x14ac:dyDescent="0.2">
      <c r="A358" s="331"/>
      <c r="B358" s="331"/>
    </row>
    <row r="359" spans="1:2" x14ac:dyDescent="0.2">
      <c r="A359" s="331"/>
      <c r="B359" s="331"/>
    </row>
    <row r="360" spans="1:2" x14ac:dyDescent="0.2">
      <c r="A360" s="331"/>
      <c r="B360" s="331"/>
    </row>
    <row r="361" spans="1:2" x14ac:dyDescent="0.2">
      <c r="A361" s="331"/>
      <c r="B361" s="331"/>
    </row>
    <row r="362" spans="1:2" x14ac:dyDescent="0.2">
      <c r="A362" s="331"/>
      <c r="B362" s="331"/>
    </row>
    <row r="363" spans="1:2" x14ac:dyDescent="0.2">
      <c r="A363" s="331"/>
      <c r="B363" s="331"/>
    </row>
    <row r="364" spans="1:2" x14ac:dyDescent="0.2">
      <c r="A364" s="331"/>
      <c r="B364" s="331"/>
    </row>
    <row r="365" spans="1:2" x14ac:dyDescent="0.2">
      <c r="A365" s="331"/>
      <c r="B365" s="331"/>
    </row>
    <row r="366" spans="1:2" x14ac:dyDescent="0.2">
      <c r="A366" s="331"/>
      <c r="B366" s="331"/>
    </row>
    <row r="367" spans="1:2" x14ac:dyDescent="0.2">
      <c r="A367" s="331"/>
      <c r="B367" s="331"/>
    </row>
    <row r="368" spans="1:2" x14ac:dyDescent="0.2">
      <c r="A368" s="331"/>
      <c r="B368" s="331"/>
    </row>
    <row r="369" spans="1:2" x14ac:dyDescent="0.2">
      <c r="A369" s="331"/>
      <c r="B369" s="331"/>
    </row>
    <row r="370" spans="1:2" x14ac:dyDescent="0.2">
      <c r="A370" s="331"/>
      <c r="B370" s="331"/>
    </row>
    <row r="371" spans="1:2" x14ac:dyDescent="0.2">
      <c r="A371" s="331"/>
      <c r="B371" s="331"/>
    </row>
    <row r="372" spans="1:2" x14ac:dyDescent="0.2">
      <c r="A372" s="331"/>
      <c r="B372" s="331"/>
    </row>
    <row r="373" spans="1:2" x14ac:dyDescent="0.2">
      <c r="A373" s="331"/>
      <c r="B373" s="331"/>
    </row>
    <row r="374" spans="1:2" x14ac:dyDescent="0.2">
      <c r="A374" s="331"/>
      <c r="B374" s="331"/>
    </row>
    <row r="375" spans="1:2" x14ac:dyDescent="0.2">
      <c r="A375" s="331"/>
      <c r="B375" s="331"/>
    </row>
    <row r="376" spans="1:2" x14ac:dyDescent="0.2">
      <c r="A376" s="331"/>
      <c r="B376" s="331"/>
    </row>
    <row r="377" spans="1:2" x14ac:dyDescent="0.2">
      <c r="A377" s="331"/>
      <c r="B377" s="331"/>
    </row>
    <row r="378" spans="1:2" x14ac:dyDescent="0.2">
      <c r="A378" s="331"/>
      <c r="B378" s="331"/>
    </row>
    <row r="379" spans="1:2" x14ac:dyDescent="0.2">
      <c r="A379" s="331"/>
      <c r="B379" s="331"/>
    </row>
    <row r="380" spans="1:2" x14ac:dyDescent="0.2">
      <c r="A380" s="331"/>
      <c r="B380" s="331"/>
    </row>
    <row r="381" spans="1:2" x14ac:dyDescent="0.2">
      <c r="A381" s="331"/>
      <c r="B381" s="331"/>
    </row>
    <row r="382" spans="1:2" x14ac:dyDescent="0.2">
      <c r="A382" s="331"/>
      <c r="B382" s="331"/>
    </row>
    <row r="383" spans="1:2" x14ac:dyDescent="0.2">
      <c r="A383" s="331"/>
      <c r="B383" s="331"/>
    </row>
    <row r="384" spans="1:2" x14ac:dyDescent="0.2">
      <c r="A384" s="331"/>
      <c r="B384" s="331"/>
    </row>
    <row r="385" spans="1:2" x14ac:dyDescent="0.2">
      <c r="A385" s="331"/>
      <c r="B385" s="331"/>
    </row>
    <row r="386" spans="1:2" x14ac:dyDescent="0.2">
      <c r="A386" s="331"/>
      <c r="B386" s="331"/>
    </row>
    <row r="387" spans="1:2" x14ac:dyDescent="0.2">
      <c r="A387" s="331"/>
      <c r="B387" s="331"/>
    </row>
    <row r="388" spans="1:2" x14ac:dyDescent="0.2">
      <c r="A388" s="331"/>
      <c r="B388" s="331"/>
    </row>
    <row r="389" spans="1:2" x14ac:dyDescent="0.2">
      <c r="A389" s="331"/>
      <c r="B389" s="331"/>
    </row>
    <row r="390" spans="1:2" x14ac:dyDescent="0.2">
      <c r="A390" s="331"/>
      <c r="B390" s="331"/>
    </row>
    <row r="391" spans="1:2" x14ac:dyDescent="0.2">
      <c r="A391" s="331"/>
      <c r="B391" s="331"/>
    </row>
    <row r="392" spans="1:2" x14ac:dyDescent="0.2">
      <c r="A392" s="331"/>
      <c r="B392" s="331"/>
    </row>
    <row r="393" spans="1:2" x14ac:dyDescent="0.2">
      <c r="A393" s="331"/>
      <c r="B393" s="331"/>
    </row>
    <row r="394" spans="1:2" x14ac:dyDescent="0.2">
      <c r="A394" s="331"/>
      <c r="B394" s="331"/>
    </row>
    <row r="395" spans="1:2" x14ac:dyDescent="0.2">
      <c r="A395" s="331"/>
      <c r="B395" s="331"/>
    </row>
    <row r="396" spans="1:2" x14ac:dyDescent="0.2">
      <c r="A396" s="331"/>
      <c r="B396" s="331"/>
    </row>
    <row r="397" spans="1:2" x14ac:dyDescent="0.2">
      <c r="A397" s="331"/>
      <c r="B397" s="331"/>
    </row>
    <row r="398" spans="1:2" x14ac:dyDescent="0.2">
      <c r="A398" s="331"/>
      <c r="B398" s="331"/>
    </row>
    <row r="399" spans="1:2" x14ac:dyDescent="0.2">
      <c r="A399" s="331"/>
      <c r="B399" s="331"/>
    </row>
    <row r="400" spans="1:2" x14ac:dyDescent="0.2">
      <c r="A400" s="331"/>
      <c r="B400" s="331"/>
    </row>
    <row r="401" spans="1:2" x14ac:dyDescent="0.2">
      <c r="A401" s="331"/>
      <c r="B401" s="331"/>
    </row>
    <row r="402" spans="1:2" x14ac:dyDescent="0.2">
      <c r="A402" s="331"/>
      <c r="B402" s="331"/>
    </row>
    <row r="403" spans="1:2" x14ac:dyDescent="0.2">
      <c r="A403" s="331"/>
      <c r="B403" s="331"/>
    </row>
    <row r="404" spans="1:2" x14ac:dyDescent="0.2">
      <c r="A404" s="331"/>
      <c r="B404" s="331"/>
    </row>
    <row r="405" spans="1:2" x14ac:dyDescent="0.2">
      <c r="A405" s="331"/>
      <c r="B405" s="331"/>
    </row>
    <row r="406" spans="1:2" x14ac:dyDescent="0.2">
      <c r="A406" s="331"/>
      <c r="B406" s="331"/>
    </row>
    <row r="407" spans="1:2" x14ac:dyDescent="0.2">
      <c r="A407" s="331"/>
      <c r="B407" s="331"/>
    </row>
    <row r="408" spans="1:2" x14ac:dyDescent="0.2">
      <c r="A408" s="331"/>
      <c r="B408" s="331"/>
    </row>
    <row r="409" spans="1:2" x14ac:dyDescent="0.2">
      <c r="A409" s="331"/>
      <c r="B409" s="331"/>
    </row>
    <row r="410" spans="1:2" x14ac:dyDescent="0.2">
      <c r="A410" s="331"/>
      <c r="B410" s="331"/>
    </row>
    <row r="411" spans="1:2" x14ac:dyDescent="0.2">
      <c r="A411" s="331"/>
      <c r="B411" s="331"/>
    </row>
    <row r="412" spans="1:2" x14ac:dyDescent="0.2">
      <c r="A412" s="331"/>
      <c r="B412" s="331"/>
    </row>
    <row r="413" spans="1:2" x14ac:dyDescent="0.2">
      <c r="A413" s="331"/>
      <c r="B413" s="331"/>
    </row>
    <row r="414" spans="1:2" x14ac:dyDescent="0.2">
      <c r="A414" s="331"/>
      <c r="B414" s="331"/>
    </row>
    <row r="415" spans="1:2" x14ac:dyDescent="0.2">
      <c r="A415" s="331"/>
      <c r="B415" s="331"/>
    </row>
    <row r="416" spans="1:2" x14ac:dyDescent="0.2">
      <c r="A416" s="331"/>
      <c r="B416" s="331"/>
    </row>
    <row r="417" spans="1:2" x14ac:dyDescent="0.2">
      <c r="A417" s="331"/>
      <c r="B417" s="331"/>
    </row>
    <row r="418" spans="1:2" x14ac:dyDescent="0.2">
      <c r="A418" s="331"/>
      <c r="B418" s="331"/>
    </row>
    <row r="419" spans="1:2" x14ac:dyDescent="0.2">
      <c r="A419" s="331"/>
      <c r="B419" s="331"/>
    </row>
    <row r="420" spans="1:2" x14ac:dyDescent="0.2">
      <c r="A420" s="331"/>
      <c r="B420" s="331"/>
    </row>
    <row r="421" spans="1:2" x14ac:dyDescent="0.2">
      <c r="A421" s="331"/>
      <c r="B421" s="331"/>
    </row>
    <row r="422" spans="1:2" x14ac:dyDescent="0.2">
      <c r="A422" s="331"/>
      <c r="B422" s="331"/>
    </row>
    <row r="423" spans="1:2" x14ac:dyDescent="0.2">
      <c r="A423" s="331"/>
      <c r="B423" s="331"/>
    </row>
    <row r="424" spans="1:2" x14ac:dyDescent="0.2">
      <c r="A424" s="331"/>
      <c r="B424" s="331"/>
    </row>
    <row r="425" spans="1:2" x14ac:dyDescent="0.2">
      <c r="A425" s="331"/>
      <c r="B425" s="331"/>
    </row>
    <row r="426" spans="1:2" x14ac:dyDescent="0.2">
      <c r="A426" s="331"/>
      <c r="B426" s="331"/>
    </row>
    <row r="427" spans="1:2" x14ac:dyDescent="0.2">
      <c r="A427" s="331"/>
      <c r="B427" s="331"/>
    </row>
    <row r="428" spans="1:2" x14ac:dyDescent="0.2">
      <c r="A428" s="331"/>
      <c r="B428" s="331"/>
    </row>
    <row r="429" spans="1:2" x14ac:dyDescent="0.2">
      <c r="A429" s="331"/>
      <c r="B429" s="331"/>
    </row>
    <row r="430" spans="1:2" x14ac:dyDescent="0.2">
      <c r="A430" s="331"/>
      <c r="B430" s="331"/>
    </row>
    <row r="431" spans="1:2" x14ac:dyDescent="0.2">
      <c r="A431" s="331"/>
      <c r="B431" s="331"/>
    </row>
    <row r="432" spans="1:2" x14ac:dyDescent="0.2">
      <c r="A432" s="331"/>
      <c r="B432" s="331"/>
    </row>
    <row r="433" spans="1:2" x14ac:dyDescent="0.2">
      <c r="A433" s="331"/>
      <c r="B433" s="331"/>
    </row>
    <row r="434" spans="1:2" x14ac:dyDescent="0.2">
      <c r="A434" s="331"/>
      <c r="B434" s="331"/>
    </row>
    <row r="435" spans="1:2" x14ac:dyDescent="0.2">
      <c r="A435" s="331"/>
      <c r="B435" s="331"/>
    </row>
    <row r="436" spans="1:2" x14ac:dyDescent="0.2">
      <c r="A436" s="331"/>
      <c r="B436" s="331"/>
    </row>
    <row r="437" spans="1:2" x14ac:dyDescent="0.2">
      <c r="A437" s="331"/>
      <c r="B437" s="331"/>
    </row>
    <row r="438" spans="1:2" x14ac:dyDescent="0.2">
      <c r="A438" s="331"/>
      <c r="B438" s="331"/>
    </row>
    <row r="439" spans="1:2" x14ac:dyDescent="0.2">
      <c r="A439" s="331"/>
      <c r="B439" s="331"/>
    </row>
    <row r="440" spans="1:2" x14ac:dyDescent="0.2">
      <c r="A440" s="331"/>
      <c r="B440" s="331"/>
    </row>
    <row r="441" spans="1:2" x14ac:dyDescent="0.2">
      <c r="A441" s="331"/>
      <c r="B441" s="331"/>
    </row>
    <row r="442" spans="1:2" x14ac:dyDescent="0.2">
      <c r="A442" s="331"/>
      <c r="B442" s="331"/>
    </row>
    <row r="443" spans="1:2" x14ac:dyDescent="0.2">
      <c r="A443" s="331"/>
      <c r="B443" s="331"/>
    </row>
    <row r="444" spans="1:2" x14ac:dyDescent="0.2">
      <c r="A444" s="331"/>
      <c r="B444" s="331"/>
    </row>
    <row r="445" spans="1:2" x14ac:dyDescent="0.2">
      <c r="A445" s="331"/>
      <c r="B445" s="331"/>
    </row>
    <row r="446" spans="1:2" x14ac:dyDescent="0.2">
      <c r="A446" s="331"/>
      <c r="B446" s="331"/>
    </row>
    <row r="447" spans="1:2" x14ac:dyDescent="0.2">
      <c r="A447" s="331"/>
      <c r="B447" s="331"/>
    </row>
    <row r="448" spans="1:2" x14ac:dyDescent="0.2">
      <c r="A448" s="331"/>
      <c r="B448" s="331"/>
    </row>
    <row r="449" spans="1:2" x14ac:dyDescent="0.2">
      <c r="A449" s="331"/>
      <c r="B449" s="331"/>
    </row>
    <row r="450" spans="1:2" x14ac:dyDescent="0.2">
      <c r="A450" s="331"/>
      <c r="B450" s="331"/>
    </row>
    <row r="451" spans="1:2" x14ac:dyDescent="0.2">
      <c r="A451" s="331"/>
      <c r="B451" s="331"/>
    </row>
    <row r="452" spans="1:2" x14ac:dyDescent="0.2">
      <c r="A452" s="331"/>
      <c r="B452" s="331"/>
    </row>
    <row r="453" spans="1:2" x14ac:dyDescent="0.2">
      <c r="A453" s="331"/>
      <c r="B453" s="331"/>
    </row>
    <row r="454" spans="1:2" x14ac:dyDescent="0.2">
      <c r="A454" s="331"/>
      <c r="B454" s="331"/>
    </row>
    <row r="455" spans="1:2" x14ac:dyDescent="0.2">
      <c r="A455" s="331"/>
      <c r="B455" s="331"/>
    </row>
    <row r="456" spans="1:2" x14ac:dyDescent="0.2">
      <c r="A456" s="331"/>
      <c r="B456" s="331"/>
    </row>
    <row r="457" spans="1:2" x14ac:dyDescent="0.2">
      <c r="A457" s="331"/>
      <c r="B457" s="331"/>
    </row>
    <row r="458" spans="1:2" x14ac:dyDescent="0.2">
      <c r="A458" s="331"/>
      <c r="B458" s="331"/>
    </row>
    <row r="459" spans="1:2" x14ac:dyDescent="0.2">
      <c r="A459" s="331"/>
      <c r="B459" s="331"/>
    </row>
    <row r="460" spans="1:2" x14ac:dyDescent="0.2">
      <c r="A460" s="331"/>
      <c r="B460" s="331"/>
    </row>
    <row r="461" spans="1:2" x14ac:dyDescent="0.2">
      <c r="A461" s="331"/>
      <c r="B461" s="331"/>
    </row>
    <row r="462" spans="1:2" x14ac:dyDescent="0.2">
      <c r="A462" s="331"/>
      <c r="B462" s="331"/>
    </row>
    <row r="463" spans="1:2" x14ac:dyDescent="0.2">
      <c r="A463" s="331"/>
      <c r="B463" s="331"/>
    </row>
    <row r="464" spans="1:2" x14ac:dyDescent="0.2">
      <c r="A464" s="331"/>
      <c r="B464" s="331"/>
    </row>
    <row r="465" spans="1:2" x14ac:dyDescent="0.2">
      <c r="A465" s="331"/>
      <c r="B465" s="331"/>
    </row>
    <row r="466" spans="1:2" x14ac:dyDescent="0.2">
      <c r="A466" s="331"/>
      <c r="B466" s="331"/>
    </row>
    <row r="467" spans="1:2" x14ac:dyDescent="0.2">
      <c r="A467" s="331"/>
      <c r="B467" s="331"/>
    </row>
    <row r="468" spans="1:2" x14ac:dyDescent="0.2">
      <c r="A468" s="331"/>
      <c r="B468" s="331"/>
    </row>
    <row r="469" spans="1:2" x14ac:dyDescent="0.2">
      <c r="A469" s="331"/>
      <c r="B469" s="331"/>
    </row>
    <row r="470" spans="1:2" x14ac:dyDescent="0.2">
      <c r="A470" s="331"/>
      <c r="B470" s="331"/>
    </row>
    <row r="471" spans="1:2" x14ac:dyDescent="0.2">
      <c r="A471" s="331"/>
      <c r="B471" s="331"/>
    </row>
    <row r="472" spans="1:2" x14ac:dyDescent="0.2">
      <c r="A472" s="331"/>
      <c r="B472" s="331"/>
    </row>
    <row r="473" spans="1:2" x14ac:dyDescent="0.2">
      <c r="A473" s="331"/>
      <c r="B473" s="331"/>
    </row>
    <row r="474" spans="1:2" x14ac:dyDescent="0.2">
      <c r="A474" s="331"/>
      <c r="B474" s="331"/>
    </row>
    <row r="475" spans="1:2" x14ac:dyDescent="0.2">
      <c r="A475" s="331"/>
      <c r="B475" s="331"/>
    </row>
    <row r="476" spans="1:2" x14ac:dyDescent="0.2">
      <c r="A476" s="331"/>
      <c r="B476" s="331"/>
    </row>
    <row r="477" spans="1:2" x14ac:dyDescent="0.2">
      <c r="A477" s="331"/>
      <c r="B477" s="331"/>
    </row>
    <row r="478" spans="1:2" x14ac:dyDescent="0.2">
      <c r="A478" s="331"/>
      <c r="B478" s="331"/>
    </row>
    <row r="479" spans="1:2" x14ac:dyDescent="0.2">
      <c r="A479" s="331"/>
      <c r="B479" s="331"/>
    </row>
    <row r="480" spans="1:2" x14ac:dyDescent="0.2">
      <c r="A480" s="331"/>
      <c r="B480" s="331"/>
    </row>
    <row r="481" spans="1:2" x14ac:dyDescent="0.2">
      <c r="A481" s="331"/>
      <c r="B481" s="331"/>
    </row>
    <row r="482" spans="1:2" x14ac:dyDescent="0.2">
      <c r="A482" s="331"/>
      <c r="B482" s="331"/>
    </row>
    <row r="483" spans="1:2" x14ac:dyDescent="0.2">
      <c r="A483" s="331"/>
      <c r="B483" s="331"/>
    </row>
    <row r="484" spans="1:2" x14ac:dyDescent="0.2">
      <c r="A484" s="331"/>
      <c r="B484" s="331"/>
    </row>
    <row r="485" spans="1:2" x14ac:dyDescent="0.2">
      <c r="A485" s="331"/>
      <c r="B485" s="331"/>
    </row>
    <row r="486" spans="1:2" x14ac:dyDescent="0.2">
      <c r="A486" s="331"/>
      <c r="B486" s="331"/>
    </row>
    <row r="487" spans="1:2" x14ac:dyDescent="0.2">
      <c r="A487" s="331"/>
      <c r="B487" s="331"/>
    </row>
    <row r="488" spans="1:2" x14ac:dyDescent="0.2">
      <c r="A488" s="331"/>
      <c r="B488" s="331"/>
    </row>
    <row r="489" spans="1:2" x14ac:dyDescent="0.2">
      <c r="A489" s="331"/>
      <c r="B489" s="331"/>
    </row>
    <row r="490" spans="1:2" x14ac:dyDescent="0.2">
      <c r="A490" s="331"/>
      <c r="B490" s="331"/>
    </row>
    <row r="491" spans="1:2" x14ac:dyDescent="0.2">
      <c r="A491" s="331"/>
      <c r="B491" s="331"/>
    </row>
    <row r="492" spans="1:2" x14ac:dyDescent="0.2">
      <c r="A492" s="331"/>
      <c r="B492" s="331"/>
    </row>
    <row r="493" spans="1:2" x14ac:dyDescent="0.2">
      <c r="A493" s="331"/>
      <c r="B493" s="331"/>
    </row>
    <row r="494" spans="1:2" x14ac:dyDescent="0.2">
      <c r="A494" s="331"/>
      <c r="B494" s="331"/>
    </row>
    <row r="495" spans="1:2" x14ac:dyDescent="0.2">
      <c r="A495" s="331"/>
      <c r="B495" s="331"/>
    </row>
    <row r="496" spans="1:2" x14ac:dyDescent="0.2">
      <c r="A496" s="331"/>
      <c r="B496" s="331"/>
    </row>
    <row r="497" spans="1:2" x14ac:dyDescent="0.2">
      <c r="A497" s="331"/>
      <c r="B497" s="331"/>
    </row>
    <row r="498" spans="1:2" x14ac:dyDescent="0.2">
      <c r="A498" s="331"/>
      <c r="B498" s="331"/>
    </row>
    <row r="499" spans="1:2" x14ac:dyDescent="0.2">
      <c r="A499" s="331"/>
      <c r="B499" s="331"/>
    </row>
    <row r="500" spans="1:2" x14ac:dyDescent="0.2">
      <c r="A500" s="331"/>
      <c r="B500" s="331"/>
    </row>
    <row r="501" spans="1:2" x14ac:dyDescent="0.2">
      <c r="A501" s="331"/>
      <c r="B501" s="331"/>
    </row>
    <row r="502" spans="1:2" x14ac:dyDescent="0.2">
      <c r="A502" s="331"/>
      <c r="B502" s="331"/>
    </row>
    <row r="503" spans="1:2" x14ac:dyDescent="0.2">
      <c r="A503" s="331"/>
      <c r="B503" s="331"/>
    </row>
    <row r="504" spans="1:2" x14ac:dyDescent="0.2">
      <c r="A504" s="331"/>
      <c r="B504" s="331"/>
    </row>
    <row r="505" spans="1:2" x14ac:dyDescent="0.2">
      <c r="A505" s="331"/>
      <c r="B505" s="331"/>
    </row>
    <row r="506" spans="1:2" x14ac:dyDescent="0.2">
      <c r="A506" s="331"/>
      <c r="B506" s="331"/>
    </row>
    <row r="507" spans="1:2" x14ac:dyDescent="0.2">
      <c r="A507" s="331"/>
      <c r="B507" s="331"/>
    </row>
    <row r="508" spans="1:2" x14ac:dyDescent="0.2">
      <c r="A508" s="331"/>
      <c r="B508" s="331"/>
    </row>
    <row r="509" spans="1:2" x14ac:dyDescent="0.2">
      <c r="A509" s="331"/>
      <c r="B509" s="331"/>
    </row>
    <row r="510" spans="1:2" x14ac:dyDescent="0.2">
      <c r="A510" s="331"/>
      <c r="B510" s="331"/>
    </row>
    <row r="511" spans="1:2" x14ac:dyDescent="0.2">
      <c r="A511" s="331"/>
      <c r="B511" s="331"/>
    </row>
    <row r="512" spans="1:2" x14ac:dyDescent="0.2">
      <c r="A512" s="331"/>
      <c r="B512" s="331"/>
    </row>
    <row r="513" spans="1:2" x14ac:dyDescent="0.2">
      <c r="A513" s="331"/>
      <c r="B513" s="331"/>
    </row>
    <row r="514" spans="1:2" x14ac:dyDescent="0.2">
      <c r="A514" s="331"/>
      <c r="B514" s="331"/>
    </row>
    <row r="515" spans="1:2" x14ac:dyDescent="0.2">
      <c r="A515" s="331"/>
      <c r="B515" s="331"/>
    </row>
    <row r="516" spans="1:2" x14ac:dyDescent="0.2">
      <c r="A516" s="331"/>
      <c r="B516" s="331"/>
    </row>
    <row r="517" spans="1:2" x14ac:dyDescent="0.2">
      <c r="A517" s="331"/>
      <c r="B517" s="331"/>
    </row>
    <row r="518" spans="1:2" x14ac:dyDescent="0.2">
      <c r="A518" s="331"/>
      <c r="B518" s="331"/>
    </row>
    <row r="519" spans="1:2" x14ac:dyDescent="0.2">
      <c r="A519" s="331"/>
      <c r="B519" s="331"/>
    </row>
    <row r="520" spans="1:2" x14ac:dyDescent="0.2">
      <c r="A520" s="331"/>
      <c r="B520" s="331"/>
    </row>
    <row r="521" spans="1:2" x14ac:dyDescent="0.2">
      <c r="A521" s="331"/>
      <c r="B521" s="331"/>
    </row>
    <row r="522" spans="1:2" x14ac:dyDescent="0.2">
      <c r="A522" s="331"/>
      <c r="B522" s="331"/>
    </row>
    <row r="523" spans="1:2" x14ac:dyDescent="0.2">
      <c r="A523" s="331"/>
      <c r="B523" s="331"/>
    </row>
    <row r="524" spans="1:2" x14ac:dyDescent="0.2">
      <c r="A524" s="331"/>
      <c r="B524" s="331"/>
    </row>
    <row r="525" spans="1:2" x14ac:dyDescent="0.2">
      <c r="A525" s="331"/>
      <c r="B525" s="331"/>
    </row>
    <row r="526" spans="1:2" x14ac:dyDescent="0.2">
      <c r="A526" s="331"/>
      <c r="B526" s="331"/>
    </row>
    <row r="527" spans="1:2" x14ac:dyDescent="0.2">
      <c r="A527" s="331"/>
      <c r="B527" s="331"/>
    </row>
    <row r="528" spans="1:2" x14ac:dyDescent="0.2">
      <c r="A528" s="331"/>
      <c r="B528" s="331"/>
    </row>
    <row r="529" spans="1:2" x14ac:dyDescent="0.2">
      <c r="A529" s="331"/>
      <c r="B529" s="331"/>
    </row>
    <row r="530" spans="1:2" x14ac:dyDescent="0.2">
      <c r="A530" s="331"/>
      <c r="B530" s="331"/>
    </row>
    <row r="531" spans="1:2" x14ac:dyDescent="0.2">
      <c r="A531" s="331"/>
      <c r="B531" s="331"/>
    </row>
    <row r="532" spans="1:2" x14ac:dyDescent="0.2">
      <c r="A532" s="331"/>
      <c r="B532" s="331"/>
    </row>
    <row r="533" spans="1:2" x14ac:dyDescent="0.2">
      <c r="A533" s="331"/>
      <c r="B533" s="331"/>
    </row>
    <row r="534" spans="1:2" x14ac:dyDescent="0.2">
      <c r="A534" s="331"/>
      <c r="B534" s="331"/>
    </row>
    <row r="535" spans="1:2" x14ac:dyDescent="0.2">
      <c r="A535" s="331"/>
      <c r="B535" s="331"/>
    </row>
    <row r="536" spans="1:2" x14ac:dyDescent="0.2">
      <c r="A536" s="331"/>
      <c r="B536" s="331"/>
    </row>
    <row r="537" spans="1:2" x14ac:dyDescent="0.2">
      <c r="A537" s="331"/>
      <c r="B537" s="331"/>
    </row>
    <row r="538" spans="1:2" x14ac:dyDescent="0.2">
      <c r="A538" s="331"/>
      <c r="B538" s="331"/>
    </row>
    <row r="539" spans="1:2" x14ac:dyDescent="0.2">
      <c r="A539" s="331"/>
      <c r="B539" s="331"/>
    </row>
    <row r="540" spans="1:2" x14ac:dyDescent="0.2">
      <c r="A540" s="331"/>
      <c r="B540" s="331"/>
    </row>
    <row r="541" spans="1:2" x14ac:dyDescent="0.2">
      <c r="A541" s="331"/>
      <c r="B541" s="331"/>
    </row>
    <row r="542" spans="1:2" x14ac:dyDescent="0.2">
      <c r="A542" s="331"/>
      <c r="B542" s="331"/>
    </row>
    <row r="543" spans="1:2" x14ac:dyDescent="0.2">
      <c r="A543" s="331"/>
      <c r="B543" s="331"/>
    </row>
    <row r="544" spans="1:2" x14ac:dyDescent="0.2">
      <c r="A544" s="331"/>
      <c r="B544" s="331"/>
    </row>
    <row r="545" spans="1:2" x14ac:dyDescent="0.2">
      <c r="A545" s="331"/>
      <c r="B545" s="331"/>
    </row>
    <row r="546" spans="1:2" x14ac:dyDescent="0.2">
      <c r="A546" s="331"/>
      <c r="B546" s="331"/>
    </row>
    <row r="547" spans="1:2" x14ac:dyDescent="0.2">
      <c r="A547" s="331"/>
      <c r="B547" s="331"/>
    </row>
    <row r="548" spans="1:2" x14ac:dyDescent="0.2">
      <c r="A548" s="331"/>
      <c r="B548" s="331"/>
    </row>
    <row r="549" spans="1:2" x14ac:dyDescent="0.2">
      <c r="A549" s="331"/>
      <c r="B549" s="331"/>
    </row>
    <row r="550" spans="1:2" x14ac:dyDescent="0.2">
      <c r="A550" s="331"/>
      <c r="B550" s="331"/>
    </row>
    <row r="551" spans="1:2" x14ac:dyDescent="0.2">
      <c r="A551" s="331"/>
      <c r="B551" s="331"/>
    </row>
    <row r="552" spans="1:2" x14ac:dyDescent="0.2">
      <c r="A552" s="331"/>
      <c r="B552" s="331"/>
    </row>
    <row r="553" spans="1:2" x14ac:dyDescent="0.2">
      <c r="A553" s="331"/>
      <c r="B553" s="331"/>
    </row>
    <row r="554" spans="1:2" x14ac:dyDescent="0.2">
      <c r="A554" s="331"/>
      <c r="B554" s="331"/>
    </row>
    <row r="555" spans="1:2" x14ac:dyDescent="0.2">
      <c r="A555" s="331"/>
      <c r="B555" s="331"/>
    </row>
    <row r="556" spans="1:2" x14ac:dyDescent="0.2">
      <c r="A556" s="331"/>
      <c r="B556" s="331"/>
    </row>
    <row r="557" spans="1:2" x14ac:dyDescent="0.2">
      <c r="A557" s="331"/>
      <c r="B557" s="331"/>
    </row>
    <row r="558" spans="1:2" x14ac:dyDescent="0.2">
      <c r="A558" s="331"/>
      <c r="B558" s="331"/>
    </row>
    <row r="559" spans="1:2" x14ac:dyDescent="0.2">
      <c r="A559" s="331"/>
      <c r="B559" s="331"/>
    </row>
    <row r="560" spans="1:2" x14ac:dyDescent="0.2">
      <c r="A560" s="331"/>
      <c r="B560" s="331"/>
    </row>
    <row r="561" spans="1:2" x14ac:dyDescent="0.2">
      <c r="A561" s="331"/>
      <c r="B561" s="331"/>
    </row>
    <row r="562" spans="1:2" x14ac:dyDescent="0.2">
      <c r="A562" s="331"/>
      <c r="B562" s="331"/>
    </row>
    <row r="563" spans="1:2" x14ac:dyDescent="0.2">
      <c r="A563" s="331"/>
      <c r="B563" s="331"/>
    </row>
    <row r="564" spans="1:2" x14ac:dyDescent="0.2">
      <c r="A564" s="331"/>
      <c r="B564" s="331"/>
    </row>
    <row r="565" spans="1:2" x14ac:dyDescent="0.2">
      <c r="A565" s="331"/>
      <c r="B565" s="331"/>
    </row>
    <row r="566" spans="1:2" x14ac:dyDescent="0.2">
      <c r="A566" s="331"/>
      <c r="B566" s="331"/>
    </row>
    <row r="567" spans="1:2" x14ac:dyDescent="0.2">
      <c r="A567" s="331"/>
      <c r="B567" s="331"/>
    </row>
    <row r="568" spans="1:2" x14ac:dyDescent="0.2">
      <c r="A568" s="331"/>
      <c r="B568" s="331"/>
    </row>
    <row r="569" spans="1:2" x14ac:dyDescent="0.2">
      <c r="A569" s="331"/>
      <c r="B569" s="331"/>
    </row>
    <row r="570" spans="1:2" x14ac:dyDescent="0.2">
      <c r="A570" s="331"/>
      <c r="B570" s="331"/>
    </row>
    <row r="571" spans="1:2" x14ac:dyDescent="0.2">
      <c r="A571" s="331"/>
      <c r="B571" s="331"/>
    </row>
    <row r="572" spans="1:2" x14ac:dyDescent="0.2">
      <c r="A572" s="331"/>
      <c r="B572" s="331"/>
    </row>
    <row r="573" spans="1:2" x14ac:dyDescent="0.2">
      <c r="A573" s="331"/>
      <c r="B573" s="331"/>
    </row>
    <row r="574" spans="1:2" x14ac:dyDescent="0.2">
      <c r="A574" s="331"/>
      <c r="B574" s="331"/>
    </row>
    <row r="575" spans="1:2" x14ac:dyDescent="0.2">
      <c r="A575" s="331"/>
      <c r="B575" s="331"/>
    </row>
    <row r="576" spans="1:2" x14ac:dyDescent="0.2">
      <c r="A576" s="331"/>
      <c r="B576" s="331"/>
    </row>
    <row r="577" spans="1:2" x14ac:dyDescent="0.2">
      <c r="A577" s="331"/>
      <c r="B577" s="331"/>
    </row>
    <row r="578" spans="1:2" x14ac:dyDescent="0.2">
      <c r="A578" s="331"/>
      <c r="B578" s="331"/>
    </row>
    <row r="579" spans="1:2" x14ac:dyDescent="0.2">
      <c r="A579" s="331"/>
      <c r="B579" s="331"/>
    </row>
    <row r="580" spans="1:2" x14ac:dyDescent="0.2">
      <c r="A580" s="331"/>
      <c r="B580" s="331"/>
    </row>
    <row r="581" spans="1:2" x14ac:dyDescent="0.2">
      <c r="A581" s="331"/>
      <c r="B581" s="331"/>
    </row>
    <row r="582" spans="1:2" x14ac:dyDescent="0.2">
      <c r="A582" s="331"/>
      <c r="B582" s="331"/>
    </row>
    <row r="583" spans="1:2" x14ac:dyDescent="0.2">
      <c r="A583" s="331"/>
      <c r="B583" s="331"/>
    </row>
    <row r="584" spans="1:2" x14ac:dyDescent="0.2">
      <c r="A584" s="331"/>
      <c r="B584" s="331"/>
    </row>
    <row r="585" spans="1:2" x14ac:dyDescent="0.2">
      <c r="A585" s="331"/>
      <c r="B585" s="331"/>
    </row>
    <row r="586" spans="1:2" x14ac:dyDescent="0.2">
      <c r="A586" s="331"/>
      <c r="B586" s="331"/>
    </row>
    <row r="587" spans="1:2" x14ac:dyDescent="0.2">
      <c r="A587" s="331"/>
      <c r="B587" s="331"/>
    </row>
    <row r="588" spans="1:2" x14ac:dyDescent="0.2">
      <c r="A588" s="331"/>
      <c r="B588" s="331"/>
    </row>
    <row r="589" spans="1:2" x14ac:dyDescent="0.2">
      <c r="A589" s="331"/>
      <c r="B589" s="331"/>
    </row>
    <row r="590" spans="1:2" x14ac:dyDescent="0.2">
      <c r="A590" s="331"/>
      <c r="B590" s="331"/>
    </row>
    <row r="591" spans="1:2" x14ac:dyDescent="0.2">
      <c r="A591" s="331"/>
      <c r="B591" s="331"/>
    </row>
    <row r="592" spans="1:2" x14ac:dyDescent="0.2">
      <c r="A592" s="331"/>
      <c r="B592" s="331"/>
    </row>
    <row r="593" spans="1:2" x14ac:dyDescent="0.2">
      <c r="A593" s="331"/>
      <c r="B593" s="331"/>
    </row>
    <row r="594" spans="1:2" x14ac:dyDescent="0.2">
      <c r="A594" s="331"/>
      <c r="B594" s="331"/>
    </row>
    <row r="595" spans="1:2" x14ac:dyDescent="0.2">
      <c r="A595" s="331"/>
      <c r="B595" s="331"/>
    </row>
    <row r="596" spans="1:2" x14ac:dyDescent="0.2">
      <c r="A596" s="331"/>
      <c r="B596" s="331"/>
    </row>
    <row r="597" spans="1:2" x14ac:dyDescent="0.2">
      <c r="A597" s="331"/>
      <c r="B597" s="331"/>
    </row>
    <row r="598" spans="1:2" x14ac:dyDescent="0.2">
      <c r="A598" s="331"/>
      <c r="B598" s="331"/>
    </row>
    <row r="599" spans="1:2" x14ac:dyDescent="0.2">
      <c r="A599" s="331"/>
      <c r="B599" s="331"/>
    </row>
    <row r="600" spans="1:2" x14ac:dyDescent="0.2">
      <c r="A600" s="331"/>
      <c r="B600" s="331"/>
    </row>
    <row r="601" spans="1:2" x14ac:dyDescent="0.2">
      <c r="A601" s="331"/>
      <c r="B601" s="331"/>
    </row>
    <row r="602" spans="1:2" x14ac:dyDescent="0.2">
      <c r="A602" s="331"/>
      <c r="B602" s="331"/>
    </row>
    <row r="603" spans="1:2" x14ac:dyDescent="0.2">
      <c r="A603" s="331"/>
      <c r="B603" s="331"/>
    </row>
    <row r="604" spans="1:2" x14ac:dyDescent="0.2">
      <c r="A604" s="331"/>
      <c r="B604" s="331"/>
    </row>
    <row r="605" spans="1:2" x14ac:dyDescent="0.2">
      <c r="A605" s="331"/>
      <c r="B605" s="331"/>
    </row>
    <row r="606" spans="1:2" x14ac:dyDescent="0.2">
      <c r="A606" s="331"/>
      <c r="B606" s="331"/>
    </row>
    <row r="607" spans="1:2" x14ac:dyDescent="0.2">
      <c r="A607" s="331"/>
      <c r="B607" s="331"/>
    </row>
    <row r="608" spans="1:2" x14ac:dyDescent="0.2">
      <c r="A608" s="331"/>
      <c r="B608" s="331"/>
    </row>
    <row r="609" spans="1:2" x14ac:dyDescent="0.2">
      <c r="A609" s="331"/>
      <c r="B609" s="331"/>
    </row>
    <row r="610" spans="1:2" x14ac:dyDescent="0.2">
      <c r="A610" s="331"/>
      <c r="B610" s="331"/>
    </row>
    <row r="611" spans="1:2" x14ac:dyDescent="0.2">
      <c r="A611" s="331"/>
      <c r="B611" s="331"/>
    </row>
    <row r="612" spans="1:2" x14ac:dyDescent="0.2">
      <c r="A612" s="331"/>
      <c r="B612" s="331"/>
    </row>
    <row r="613" spans="1:2" x14ac:dyDescent="0.2">
      <c r="A613" s="331"/>
      <c r="B613" s="331"/>
    </row>
    <row r="614" spans="1:2" x14ac:dyDescent="0.2">
      <c r="A614" s="331"/>
      <c r="B614" s="331"/>
    </row>
    <row r="615" spans="1:2" x14ac:dyDescent="0.2">
      <c r="A615" s="331"/>
      <c r="B615" s="331"/>
    </row>
    <row r="616" spans="1:2" x14ac:dyDescent="0.2">
      <c r="A616" s="331"/>
      <c r="B616" s="331"/>
    </row>
    <row r="617" spans="1:2" x14ac:dyDescent="0.2">
      <c r="A617" s="331"/>
      <c r="B617" s="331"/>
    </row>
    <row r="618" spans="1:2" x14ac:dyDescent="0.2">
      <c r="A618" s="331"/>
      <c r="B618" s="331"/>
    </row>
    <row r="619" spans="1:2" x14ac:dyDescent="0.2">
      <c r="A619" s="331"/>
      <c r="B619" s="331"/>
    </row>
    <row r="620" spans="1:2" x14ac:dyDescent="0.2">
      <c r="A620" s="331"/>
      <c r="B620" s="331"/>
    </row>
    <row r="621" spans="1:2" x14ac:dyDescent="0.2">
      <c r="A621" s="331"/>
      <c r="B621" s="331"/>
    </row>
    <row r="622" spans="1:2" x14ac:dyDescent="0.2">
      <c r="A622" s="331"/>
      <c r="B622" s="331"/>
    </row>
    <row r="623" spans="1:2" x14ac:dyDescent="0.2">
      <c r="A623" s="331"/>
      <c r="B623" s="331"/>
    </row>
    <row r="624" spans="1:2" x14ac:dyDescent="0.2">
      <c r="A624" s="331"/>
      <c r="B624" s="331"/>
    </row>
    <row r="625" spans="1:2" x14ac:dyDescent="0.2">
      <c r="A625" s="331"/>
      <c r="B625" s="331"/>
    </row>
    <row r="626" spans="1:2" x14ac:dyDescent="0.2">
      <c r="A626" s="331"/>
      <c r="B626" s="331"/>
    </row>
    <row r="627" spans="1:2" x14ac:dyDescent="0.2">
      <c r="A627" s="331"/>
      <c r="B627" s="331"/>
    </row>
    <row r="628" spans="1:2" x14ac:dyDescent="0.2">
      <c r="A628" s="331"/>
      <c r="B628" s="331"/>
    </row>
    <row r="629" spans="1:2" x14ac:dyDescent="0.2">
      <c r="A629" s="331"/>
      <c r="B629" s="331"/>
    </row>
    <row r="630" spans="1:2" x14ac:dyDescent="0.2">
      <c r="A630" s="331"/>
      <c r="B630" s="331"/>
    </row>
    <row r="631" spans="1:2" x14ac:dyDescent="0.2">
      <c r="A631" s="331"/>
      <c r="B631" s="331"/>
    </row>
    <row r="632" spans="1:2" x14ac:dyDescent="0.2">
      <c r="A632" s="331"/>
      <c r="B632" s="331"/>
    </row>
    <row r="633" spans="1:2" x14ac:dyDescent="0.2">
      <c r="A633" s="331"/>
      <c r="B633" s="331"/>
    </row>
    <row r="634" spans="1:2" x14ac:dyDescent="0.2">
      <c r="A634" s="331"/>
      <c r="B634" s="331"/>
    </row>
    <row r="635" spans="1:2" x14ac:dyDescent="0.2">
      <c r="A635" s="331"/>
      <c r="B635" s="331"/>
    </row>
    <row r="636" spans="1:2" x14ac:dyDescent="0.2">
      <c r="A636" s="331"/>
      <c r="B636" s="331"/>
    </row>
    <row r="637" spans="1:2" x14ac:dyDescent="0.2">
      <c r="A637" s="331"/>
      <c r="B637" s="331"/>
    </row>
    <row r="638" spans="1:2" x14ac:dyDescent="0.2">
      <c r="A638" s="331"/>
      <c r="B638" s="331"/>
    </row>
    <row r="639" spans="1:2" x14ac:dyDescent="0.2">
      <c r="A639" s="331"/>
      <c r="B639" s="331"/>
    </row>
    <row r="640" spans="1:2" x14ac:dyDescent="0.2">
      <c r="A640" s="331"/>
      <c r="B640" s="331"/>
    </row>
    <row r="641" spans="1:2" x14ac:dyDescent="0.2">
      <c r="A641" s="331"/>
      <c r="B641" s="331"/>
    </row>
    <row r="642" spans="1:2" x14ac:dyDescent="0.2">
      <c r="A642" s="331"/>
      <c r="B642" s="331"/>
    </row>
    <row r="643" spans="1:2" x14ac:dyDescent="0.2">
      <c r="A643" s="331"/>
      <c r="B643" s="331"/>
    </row>
    <row r="644" spans="1:2" x14ac:dyDescent="0.2">
      <c r="A644" s="331"/>
      <c r="B644" s="331"/>
    </row>
    <row r="645" spans="1:2" x14ac:dyDescent="0.2">
      <c r="A645" s="331"/>
      <c r="B645" s="331"/>
    </row>
    <row r="646" spans="1:2" x14ac:dyDescent="0.2">
      <c r="A646" s="331"/>
      <c r="B646" s="331"/>
    </row>
    <row r="647" spans="1:2" x14ac:dyDescent="0.2">
      <c r="A647" s="331"/>
      <c r="B647" s="331"/>
    </row>
    <row r="648" spans="1:2" x14ac:dyDescent="0.2">
      <c r="A648" s="331"/>
      <c r="B648" s="331"/>
    </row>
    <row r="649" spans="1:2" x14ac:dyDescent="0.2">
      <c r="A649" s="331"/>
      <c r="B649" s="331"/>
    </row>
    <row r="650" spans="1:2" x14ac:dyDescent="0.2">
      <c r="A650" s="331"/>
      <c r="B650" s="331"/>
    </row>
    <row r="651" spans="1:2" x14ac:dyDescent="0.2">
      <c r="A651" s="331"/>
      <c r="B651" s="331"/>
    </row>
    <row r="652" spans="1:2" x14ac:dyDescent="0.2">
      <c r="A652" s="331"/>
      <c r="B652" s="331"/>
    </row>
    <row r="653" spans="1:2" x14ac:dyDescent="0.2">
      <c r="A653" s="331"/>
      <c r="B653" s="331"/>
    </row>
    <row r="654" spans="1:2" x14ac:dyDescent="0.2">
      <c r="A654" s="331"/>
      <c r="B654" s="331"/>
    </row>
    <row r="655" spans="1:2" x14ac:dyDescent="0.2">
      <c r="A655" s="331"/>
      <c r="B655" s="331"/>
    </row>
    <row r="656" spans="1:2" x14ac:dyDescent="0.2">
      <c r="A656" s="331"/>
      <c r="B656" s="331"/>
    </row>
    <row r="657" spans="1:2" x14ac:dyDescent="0.2">
      <c r="A657" s="331"/>
      <c r="B657" s="331"/>
    </row>
    <row r="658" spans="1:2" x14ac:dyDescent="0.2">
      <c r="A658" s="331"/>
      <c r="B658" s="331"/>
    </row>
    <row r="659" spans="1:2" x14ac:dyDescent="0.2">
      <c r="A659" s="331"/>
      <c r="B659" s="331"/>
    </row>
    <row r="660" spans="1:2" x14ac:dyDescent="0.2">
      <c r="A660" s="331"/>
      <c r="B660" s="331"/>
    </row>
    <row r="661" spans="1:2" x14ac:dyDescent="0.2">
      <c r="A661" s="331"/>
      <c r="B661" s="331"/>
    </row>
    <row r="662" spans="1:2" x14ac:dyDescent="0.2">
      <c r="A662" s="331"/>
      <c r="B662" s="331"/>
    </row>
    <row r="663" spans="1:2" x14ac:dyDescent="0.2">
      <c r="A663" s="331"/>
      <c r="B663" s="331"/>
    </row>
    <row r="664" spans="1:2" x14ac:dyDescent="0.2">
      <c r="A664" s="331"/>
      <c r="B664" s="331"/>
    </row>
    <row r="665" spans="1:2" x14ac:dyDescent="0.2">
      <c r="A665" s="331"/>
      <c r="B665" s="331"/>
    </row>
    <row r="666" spans="1:2" x14ac:dyDescent="0.2">
      <c r="A666" s="331"/>
      <c r="B666" s="331"/>
    </row>
    <row r="667" spans="1:2" x14ac:dyDescent="0.2">
      <c r="A667" s="331"/>
      <c r="B667" s="331"/>
    </row>
    <row r="668" spans="1:2" x14ac:dyDescent="0.2">
      <c r="A668" s="331"/>
      <c r="B668" s="331"/>
    </row>
    <row r="669" spans="1:2" x14ac:dyDescent="0.2">
      <c r="A669" s="331"/>
      <c r="B669" s="331"/>
    </row>
    <row r="670" spans="1:2" x14ac:dyDescent="0.2">
      <c r="A670" s="331"/>
      <c r="B670" s="331"/>
    </row>
    <row r="671" spans="1:2" x14ac:dyDescent="0.2">
      <c r="A671" s="331"/>
      <c r="B671" s="331"/>
    </row>
    <row r="672" spans="1:2" x14ac:dyDescent="0.2">
      <c r="A672" s="331"/>
      <c r="B672" s="331"/>
    </row>
    <row r="673" spans="1:2" x14ac:dyDescent="0.2">
      <c r="A673" s="331"/>
      <c r="B673" s="331"/>
    </row>
    <row r="674" spans="1:2" x14ac:dyDescent="0.2">
      <c r="A674" s="331"/>
      <c r="B674" s="331"/>
    </row>
    <row r="675" spans="1:2" x14ac:dyDescent="0.2">
      <c r="A675" s="331"/>
      <c r="B675" s="331"/>
    </row>
    <row r="676" spans="1:2" x14ac:dyDescent="0.2">
      <c r="A676" s="331"/>
      <c r="B676" s="331"/>
    </row>
    <row r="677" spans="1:2" x14ac:dyDescent="0.2">
      <c r="A677" s="331"/>
      <c r="B677" s="331"/>
    </row>
    <row r="678" spans="1:2" x14ac:dyDescent="0.2">
      <c r="A678" s="331"/>
      <c r="B678" s="331"/>
    </row>
    <row r="679" spans="1:2" x14ac:dyDescent="0.2">
      <c r="A679" s="331"/>
      <c r="B679" s="331"/>
    </row>
    <row r="680" spans="1:2" x14ac:dyDescent="0.2">
      <c r="A680" s="331"/>
      <c r="B680" s="331"/>
    </row>
    <row r="681" spans="1:2" x14ac:dyDescent="0.2">
      <c r="A681" s="331"/>
      <c r="B681" s="331"/>
    </row>
    <row r="682" spans="1:2" x14ac:dyDescent="0.2">
      <c r="A682" s="331"/>
      <c r="B682" s="331"/>
    </row>
    <row r="683" spans="1:2" x14ac:dyDescent="0.2">
      <c r="A683" s="331"/>
      <c r="B683" s="331"/>
    </row>
    <row r="684" spans="1:2" x14ac:dyDescent="0.2">
      <c r="A684" s="331"/>
      <c r="B684" s="331"/>
    </row>
    <row r="685" spans="1:2" x14ac:dyDescent="0.2">
      <c r="A685" s="331"/>
      <c r="B685" s="331"/>
    </row>
    <row r="686" spans="1:2" x14ac:dyDescent="0.2">
      <c r="A686" s="331"/>
      <c r="B686" s="331"/>
    </row>
    <row r="687" spans="1:2" x14ac:dyDescent="0.2">
      <c r="A687" s="331"/>
      <c r="B687" s="331"/>
    </row>
    <row r="688" spans="1:2" x14ac:dyDescent="0.2">
      <c r="A688" s="331"/>
      <c r="B688" s="331"/>
    </row>
    <row r="689" spans="1:2" x14ac:dyDescent="0.2">
      <c r="A689" s="331"/>
      <c r="B689" s="331"/>
    </row>
    <row r="690" spans="1:2" x14ac:dyDescent="0.2">
      <c r="A690" s="331"/>
      <c r="B690" s="331"/>
    </row>
    <row r="691" spans="1:2" x14ac:dyDescent="0.2">
      <c r="A691" s="331"/>
      <c r="B691" s="331"/>
    </row>
    <row r="692" spans="1:2" x14ac:dyDescent="0.2">
      <c r="A692" s="331"/>
      <c r="B692" s="331"/>
    </row>
    <row r="693" spans="1:2" x14ac:dyDescent="0.2">
      <c r="A693" s="331"/>
      <c r="B693" s="331"/>
    </row>
    <row r="694" spans="1:2" x14ac:dyDescent="0.2">
      <c r="A694" s="331"/>
      <c r="B694" s="331"/>
    </row>
    <row r="695" spans="1:2" x14ac:dyDescent="0.2">
      <c r="A695" s="331"/>
      <c r="B695" s="331"/>
    </row>
    <row r="696" spans="1:2" x14ac:dyDescent="0.2">
      <c r="A696" s="331"/>
      <c r="B696" s="331"/>
    </row>
    <row r="697" spans="1:2" x14ac:dyDescent="0.2">
      <c r="A697" s="331"/>
      <c r="B697" s="331"/>
    </row>
    <row r="698" spans="1:2" x14ac:dyDescent="0.2">
      <c r="A698" s="331"/>
      <c r="B698" s="331"/>
    </row>
    <row r="699" spans="1:2" x14ac:dyDescent="0.2">
      <c r="A699" s="331"/>
      <c r="B699" s="331"/>
    </row>
    <row r="700" spans="1:2" x14ac:dyDescent="0.2">
      <c r="A700" s="331"/>
      <c r="B700" s="331"/>
    </row>
    <row r="701" spans="1:2" x14ac:dyDescent="0.2">
      <c r="A701" s="331"/>
      <c r="B701" s="331"/>
    </row>
    <row r="702" spans="1:2" x14ac:dyDescent="0.2">
      <c r="A702" s="331"/>
      <c r="B702" s="331"/>
    </row>
    <row r="703" spans="1:2" x14ac:dyDescent="0.2">
      <c r="A703" s="331"/>
      <c r="B703" s="331"/>
    </row>
    <row r="704" spans="1:2" x14ac:dyDescent="0.2">
      <c r="A704" s="331"/>
      <c r="B704" s="331"/>
    </row>
    <row r="705" spans="1:2" x14ac:dyDescent="0.2">
      <c r="A705" s="331"/>
      <c r="B705" s="331"/>
    </row>
    <row r="706" spans="1:2" x14ac:dyDescent="0.2">
      <c r="A706" s="331"/>
      <c r="B706" s="331"/>
    </row>
    <row r="707" spans="1:2" x14ac:dyDescent="0.2">
      <c r="A707" s="331"/>
      <c r="B707" s="331"/>
    </row>
    <row r="708" spans="1:2" x14ac:dyDescent="0.2">
      <c r="A708" s="331"/>
      <c r="B708" s="331"/>
    </row>
    <row r="709" spans="1:2" x14ac:dyDescent="0.2">
      <c r="A709" s="331"/>
      <c r="B709" s="331"/>
    </row>
    <row r="710" spans="1:2" x14ac:dyDescent="0.2">
      <c r="A710" s="331"/>
      <c r="B710" s="331"/>
    </row>
    <row r="711" spans="1:2" x14ac:dyDescent="0.2">
      <c r="A711" s="331"/>
      <c r="B711" s="331"/>
    </row>
    <row r="712" spans="1:2" x14ac:dyDescent="0.2">
      <c r="A712" s="331"/>
      <c r="B712" s="331"/>
    </row>
    <row r="713" spans="1:2" x14ac:dyDescent="0.2">
      <c r="A713" s="331"/>
      <c r="B713" s="331"/>
    </row>
    <row r="714" spans="1:2" x14ac:dyDescent="0.2">
      <c r="A714" s="331"/>
      <c r="B714" s="331"/>
    </row>
    <row r="715" spans="1:2" x14ac:dyDescent="0.2">
      <c r="A715" s="331"/>
      <c r="B715" s="331"/>
    </row>
    <row r="716" spans="1:2" x14ac:dyDescent="0.2">
      <c r="A716" s="331"/>
      <c r="B716" s="331"/>
    </row>
    <row r="717" spans="1:2" x14ac:dyDescent="0.2">
      <c r="A717" s="331"/>
      <c r="B717" s="331"/>
    </row>
    <row r="718" spans="1:2" x14ac:dyDescent="0.2">
      <c r="A718" s="331"/>
      <c r="B718" s="331"/>
    </row>
    <row r="719" spans="1:2" x14ac:dyDescent="0.2">
      <c r="A719" s="331"/>
      <c r="B719" s="331"/>
    </row>
    <row r="720" spans="1:2" x14ac:dyDescent="0.2">
      <c r="A720" s="331"/>
      <c r="B720" s="331"/>
    </row>
    <row r="721" spans="1:2" x14ac:dyDescent="0.2">
      <c r="A721" s="331"/>
      <c r="B721" s="331"/>
    </row>
    <row r="722" spans="1:2" x14ac:dyDescent="0.2">
      <c r="A722" s="331"/>
      <c r="B722" s="331"/>
    </row>
    <row r="723" spans="1:2" x14ac:dyDescent="0.2">
      <c r="A723" s="331"/>
      <c r="B723" s="331"/>
    </row>
    <row r="724" spans="1:2" x14ac:dyDescent="0.2">
      <c r="A724" s="331"/>
      <c r="B724" s="331"/>
    </row>
    <row r="725" spans="1:2" x14ac:dyDescent="0.2">
      <c r="A725" s="331"/>
      <c r="B725" s="331"/>
    </row>
    <row r="726" spans="1:2" x14ac:dyDescent="0.2">
      <c r="A726" s="331"/>
      <c r="B726" s="331"/>
    </row>
    <row r="727" spans="1:2" x14ac:dyDescent="0.2">
      <c r="A727" s="331"/>
      <c r="B727" s="331"/>
    </row>
    <row r="728" spans="1:2" x14ac:dyDescent="0.2">
      <c r="A728" s="331"/>
      <c r="B728" s="331"/>
    </row>
    <row r="729" spans="1:2" x14ac:dyDescent="0.2">
      <c r="A729" s="331"/>
      <c r="B729" s="331"/>
    </row>
    <row r="730" spans="1:2" x14ac:dyDescent="0.2">
      <c r="A730" s="331"/>
      <c r="B730" s="331"/>
    </row>
    <row r="731" spans="1:2" x14ac:dyDescent="0.2">
      <c r="A731" s="331"/>
      <c r="B731" s="331"/>
    </row>
    <row r="732" spans="1:2" x14ac:dyDescent="0.2">
      <c r="A732" s="331"/>
      <c r="B732" s="331"/>
    </row>
    <row r="733" spans="1:2" x14ac:dyDescent="0.2">
      <c r="A733" s="331"/>
      <c r="B733" s="331"/>
    </row>
    <row r="734" spans="1:2" x14ac:dyDescent="0.2">
      <c r="A734" s="331"/>
      <c r="B734" s="331"/>
    </row>
    <row r="735" spans="1:2" x14ac:dyDescent="0.2">
      <c r="A735" s="331"/>
      <c r="B735" s="331"/>
    </row>
    <row r="736" spans="1:2" x14ac:dyDescent="0.2">
      <c r="A736" s="331"/>
      <c r="B736" s="331"/>
    </row>
    <row r="737" spans="1:2" x14ac:dyDescent="0.2">
      <c r="A737" s="331"/>
      <c r="B737" s="331"/>
    </row>
    <row r="738" spans="1:2" x14ac:dyDescent="0.2">
      <c r="A738" s="331"/>
      <c r="B738" s="331"/>
    </row>
    <row r="739" spans="1:2" x14ac:dyDescent="0.2">
      <c r="A739" s="331"/>
      <c r="B739" s="331"/>
    </row>
    <row r="740" spans="1:2" x14ac:dyDescent="0.2">
      <c r="A740" s="331"/>
      <c r="B740" s="331"/>
    </row>
    <row r="741" spans="1:2" x14ac:dyDescent="0.2">
      <c r="A741" s="331"/>
      <c r="B741" s="331"/>
    </row>
    <row r="742" spans="1:2" x14ac:dyDescent="0.2">
      <c r="A742" s="331"/>
      <c r="B742" s="331"/>
    </row>
    <row r="743" spans="1:2" x14ac:dyDescent="0.2">
      <c r="A743" s="331"/>
      <c r="B743" s="331"/>
    </row>
    <row r="744" spans="1:2" x14ac:dyDescent="0.2">
      <c r="A744" s="331"/>
      <c r="B744" s="331"/>
    </row>
    <row r="745" spans="1:2" x14ac:dyDescent="0.2">
      <c r="A745" s="331"/>
      <c r="B745" s="331"/>
    </row>
    <row r="746" spans="1:2" x14ac:dyDescent="0.2">
      <c r="A746" s="331"/>
      <c r="B746" s="331"/>
    </row>
    <row r="747" spans="1:2" x14ac:dyDescent="0.2">
      <c r="A747" s="331"/>
      <c r="B747" s="331"/>
    </row>
    <row r="748" spans="1:2" x14ac:dyDescent="0.2">
      <c r="A748" s="331"/>
      <c r="B748" s="331"/>
    </row>
    <row r="749" spans="1:2" x14ac:dyDescent="0.2">
      <c r="A749" s="331"/>
      <c r="B749" s="331"/>
    </row>
    <row r="750" spans="1:2" x14ac:dyDescent="0.2">
      <c r="A750" s="331"/>
      <c r="B750" s="331"/>
    </row>
    <row r="751" spans="1:2" x14ac:dyDescent="0.2">
      <c r="A751" s="331"/>
      <c r="B751" s="331"/>
    </row>
    <row r="752" spans="1:2" x14ac:dyDescent="0.2">
      <c r="A752" s="331"/>
      <c r="B752" s="331"/>
    </row>
    <row r="753" spans="1:2" x14ac:dyDescent="0.2">
      <c r="A753" s="331"/>
      <c r="B753" s="331"/>
    </row>
    <row r="754" spans="1:2" x14ac:dyDescent="0.2">
      <c r="A754" s="331"/>
      <c r="B754" s="331"/>
    </row>
    <row r="755" spans="1:2" x14ac:dyDescent="0.2">
      <c r="A755" s="331"/>
      <c r="B755" s="331"/>
    </row>
    <row r="756" spans="1:2" x14ac:dyDescent="0.2">
      <c r="A756" s="331"/>
      <c r="B756" s="331"/>
    </row>
    <row r="757" spans="1:2" x14ac:dyDescent="0.2">
      <c r="A757" s="331"/>
      <c r="B757" s="331"/>
    </row>
    <row r="758" spans="1:2" x14ac:dyDescent="0.2">
      <c r="A758" s="331"/>
      <c r="B758" s="331"/>
    </row>
    <row r="759" spans="1:2" x14ac:dyDescent="0.2">
      <c r="A759" s="331"/>
      <c r="B759" s="331"/>
    </row>
    <row r="760" spans="1:2" x14ac:dyDescent="0.2">
      <c r="A760" s="331"/>
      <c r="B760" s="331"/>
    </row>
    <row r="761" spans="1:2" x14ac:dyDescent="0.2">
      <c r="A761" s="331"/>
      <c r="B761" s="331"/>
    </row>
    <row r="762" spans="1:2" x14ac:dyDescent="0.2">
      <c r="A762" s="331"/>
      <c r="B762" s="331"/>
    </row>
    <row r="763" spans="1:2" x14ac:dyDescent="0.2">
      <c r="A763" s="331"/>
      <c r="B763" s="331"/>
    </row>
    <row r="764" spans="1:2" x14ac:dyDescent="0.2">
      <c r="A764" s="331"/>
      <c r="B764" s="331"/>
    </row>
    <row r="765" spans="1:2" x14ac:dyDescent="0.2">
      <c r="A765" s="331"/>
      <c r="B765" s="331"/>
    </row>
    <row r="766" spans="1:2" x14ac:dyDescent="0.2">
      <c r="A766" s="331"/>
      <c r="B766" s="331"/>
    </row>
    <row r="767" spans="1:2" x14ac:dyDescent="0.2">
      <c r="A767" s="331"/>
      <c r="B767" s="331"/>
    </row>
    <row r="768" spans="1:2" x14ac:dyDescent="0.2">
      <c r="A768" s="331"/>
      <c r="B768" s="331"/>
    </row>
    <row r="769" spans="1:2" x14ac:dyDescent="0.2">
      <c r="A769" s="331"/>
      <c r="B769" s="331"/>
    </row>
    <row r="770" spans="1:2" x14ac:dyDescent="0.2">
      <c r="A770" s="331"/>
      <c r="B770" s="331"/>
    </row>
    <row r="771" spans="1:2" x14ac:dyDescent="0.2">
      <c r="A771" s="331"/>
      <c r="B771" s="331"/>
    </row>
    <row r="772" spans="1:2" x14ac:dyDescent="0.2">
      <c r="A772" s="331"/>
      <c r="B772" s="331"/>
    </row>
    <row r="773" spans="1:2" x14ac:dyDescent="0.2">
      <c r="A773" s="331"/>
      <c r="B773" s="331"/>
    </row>
    <row r="774" spans="1:2" x14ac:dyDescent="0.2">
      <c r="A774" s="331"/>
      <c r="B774" s="331"/>
    </row>
    <row r="775" spans="1:2" x14ac:dyDescent="0.2">
      <c r="A775" s="331"/>
      <c r="B775" s="331"/>
    </row>
    <row r="776" spans="1:2" x14ac:dyDescent="0.2">
      <c r="A776" s="331"/>
      <c r="B776" s="331"/>
    </row>
    <row r="777" spans="1:2" x14ac:dyDescent="0.2">
      <c r="A777" s="331"/>
      <c r="B777" s="331"/>
    </row>
    <row r="778" spans="1:2" x14ac:dyDescent="0.2">
      <c r="A778" s="331"/>
      <c r="B778" s="331"/>
    </row>
    <row r="779" spans="1:2" x14ac:dyDescent="0.2">
      <c r="A779" s="331"/>
      <c r="B779" s="331"/>
    </row>
    <row r="780" spans="1:2" x14ac:dyDescent="0.2">
      <c r="A780" s="331"/>
      <c r="B780" s="331"/>
    </row>
    <row r="781" spans="1:2" x14ac:dyDescent="0.2">
      <c r="A781" s="331"/>
      <c r="B781" s="331"/>
    </row>
    <row r="782" spans="1:2" x14ac:dyDescent="0.2">
      <c r="A782" s="331"/>
      <c r="B782" s="331"/>
    </row>
    <row r="783" spans="1:2" x14ac:dyDescent="0.2">
      <c r="A783" s="331"/>
      <c r="B783" s="331"/>
    </row>
    <row r="784" spans="1:2" x14ac:dyDescent="0.2">
      <c r="A784" s="331"/>
      <c r="B784" s="331"/>
    </row>
    <row r="785" spans="1:2" x14ac:dyDescent="0.2">
      <c r="A785" s="331"/>
      <c r="B785" s="331"/>
    </row>
    <row r="786" spans="1:2" x14ac:dyDescent="0.2">
      <c r="A786" s="331"/>
      <c r="B786" s="331"/>
    </row>
    <row r="787" spans="1:2" x14ac:dyDescent="0.2">
      <c r="A787" s="331"/>
      <c r="B787" s="331"/>
    </row>
    <row r="788" spans="1:2" x14ac:dyDescent="0.2">
      <c r="A788" s="331"/>
      <c r="B788" s="331"/>
    </row>
    <row r="789" spans="1:2" x14ac:dyDescent="0.2">
      <c r="A789" s="331"/>
      <c r="B789" s="331"/>
    </row>
    <row r="790" spans="1:2" x14ac:dyDescent="0.2">
      <c r="A790" s="331"/>
      <c r="B790" s="331"/>
    </row>
    <row r="791" spans="1:2" x14ac:dyDescent="0.2">
      <c r="A791" s="331"/>
      <c r="B791" s="331"/>
    </row>
    <row r="792" spans="1:2" x14ac:dyDescent="0.2">
      <c r="A792" s="331"/>
      <c r="B792" s="331"/>
    </row>
    <row r="793" spans="1:2" x14ac:dyDescent="0.2">
      <c r="A793" s="331"/>
      <c r="B793" s="331"/>
    </row>
    <row r="794" spans="1:2" x14ac:dyDescent="0.2">
      <c r="A794" s="331"/>
      <c r="B794" s="331"/>
    </row>
    <row r="795" spans="1:2" x14ac:dyDescent="0.2">
      <c r="A795" s="331"/>
      <c r="B795" s="331"/>
    </row>
    <row r="796" spans="1:2" x14ac:dyDescent="0.2">
      <c r="A796" s="331"/>
      <c r="B796" s="331"/>
    </row>
    <row r="797" spans="1:2" x14ac:dyDescent="0.2">
      <c r="A797" s="331"/>
      <c r="B797" s="331"/>
    </row>
    <row r="798" spans="1:2" x14ac:dyDescent="0.2">
      <c r="A798" s="331"/>
      <c r="B798" s="331"/>
    </row>
    <row r="799" spans="1:2" x14ac:dyDescent="0.2">
      <c r="A799" s="331"/>
      <c r="B799" s="331"/>
    </row>
    <row r="800" spans="1:2" x14ac:dyDescent="0.2">
      <c r="A800" s="331"/>
      <c r="B800" s="331"/>
    </row>
    <row r="801" spans="1:2" x14ac:dyDescent="0.2">
      <c r="A801" s="331"/>
      <c r="B801" s="331"/>
    </row>
    <row r="802" spans="1:2" x14ac:dyDescent="0.2">
      <c r="A802" s="331"/>
      <c r="B802" s="331"/>
    </row>
    <row r="803" spans="1:2" x14ac:dyDescent="0.2">
      <c r="A803" s="331"/>
      <c r="B803" s="331"/>
    </row>
    <row r="804" spans="1:2" x14ac:dyDescent="0.2">
      <c r="A804" s="331"/>
      <c r="B804" s="331"/>
    </row>
    <row r="805" spans="1:2" x14ac:dyDescent="0.2">
      <c r="A805" s="331"/>
      <c r="B805" s="331"/>
    </row>
    <row r="806" spans="1:2" x14ac:dyDescent="0.2">
      <c r="A806" s="331"/>
      <c r="B806" s="331"/>
    </row>
    <row r="807" spans="1:2" x14ac:dyDescent="0.2">
      <c r="A807" s="331"/>
      <c r="B807" s="331"/>
    </row>
    <row r="808" spans="1:2" x14ac:dyDescent="0.2">
      <c r="A808" s="331"/>
      <c r="B808" s="331"/>
    </row>
    <row r="809" spans="1:2" x14ac:dyDescent="0.2">
      <c r="A809" s="331"/>
      <c r="B809" s="331"/>
    </row>
    <row r="810" spans="1:2" x14ac:dyDescent="0.2">
      <c r="A810" s="331"/>
      <c r="B810" s="331"/>
    </row>
    <row r="811" spans="1:2" x14ac:dyDescent="0.2">
      <c r="A811" s="331"/>
      <c r="B811" s="331"/>
    </row>
    <row r="812" spans="1:2" x14ac:dyDescent="0.2">
      <c r="A812" s="331"/>
      <c r="B812" s="331"/>
    </row>
    <row r="813" spans="1:2" x14ac:dyDescent="0.2">
      <c r="A813" s="331"/>
      <c r="B813" s="331"/>
    </row>
    <row r="814" spans="1:2" x14ac:dyDescent="0.2">
      <c r="A814" s="331"/>
      <c r="B814" s="331"/>
    </row>
    <row r="815" spans="1:2" x14ac:dyDescent="0.2">
      <c r="A815" s="331"/>
      <c r="B815" s="331"/>
    </row>
    <row r="816" spans="1:2" x14ac:dyDescent="0.2">
      <c r="A816" s="331"/>
      <c r="B816" s="331"/>
    </row>
    <row r="817" spans="1:2" x14ac:dyDescent="0.2">
      <c r="A817" s="331"/>
      <c r="B817" s="331"/>
    </row>
    <row r="818" spans="1:2" x14ac:dyDescent="0.2">
      <c r="A818" s="331"/>
      <c r="B818" s="331"/>
    </row>
    <row r="819" spans="1:2" x14ac:dyDescent="0.2">
      <c r="A819" s="331"/>
      <c r="B819" s="331"/>
    </row>
    <row r="820" spans="1:2" x14ac:dyDescent="0.2">
      <c r="A820" s="331"/>
      <c r="B820" s="331"/>
    </row>
    <row r="821" spans="1:2" x14ac:dyDescent="0.2">
      <c r="A821" s="331"/>
      <c r="B821" s="331"/>
    </row>
    <row r="822" spans="1:2" x14ac:dyDescent="0.2">
      <c r="A822" s="331"/>
      <c r="B822" s="331"/>
    </row>
    <row r="823" spans="1:2" x14ac:dyDescent="0.2">
      <c r="A823" s="331"/>
      <c r="B823" s="331"/>
    </row>
    <row r="824" spans="1:2" x14ac:dyDescent="0.2">
      <c r="A824" s="331"/>
      <c r="B824" s="331"/>
    </row>
    <row r="825" spans="1:2" x14ac:dyDescent="0.2">
      <c r="A825" s="331"/>
      <c r="B825" s="331"/>
    </row>
    <row r="826" spans="1:2" x14ac:dyDescent="0.2">
      <c r="A826" s="331"/>
      <c r="B826" s="331"/>
    </row>
    <row r="827" spans="1:2" x14ac:dyDescent="0.2">
      <c r="A827" s="331"/>
      <c r="B827" s="331"/>
    </row>
    <row r="828" spans="1:2" x14ac:dyDescent="0.2">
      <c r="A828" s="331"/>
      <c r="B828" s="331"/>
    </row>
    <row r="829" spans="1:2" x14ac:dyDescent="0.2">
      <c r="A829" s="331"/>
      <c r="B829" s="331"/>
    </row>
    <row r="830" spans="1:2" x14ac:dyDescent="0.2">
      <c r="A830" s="331"/>
      <c r="B830" s="331"/>
    </row>
    <row r="831" spans="1:2" x14ac:dyDescent="0.2">
      <c r="A831" s="331"/>
      <c r="B831" s="331"/>
    </row>
    <row r="832" spans="1:2" x14ac:dyDescent="0.2">
      <c r="A832" s="331"/>
      <c r="B832" s="331"/>
    </row>
    <row r="833" spans="1:2" x14ac:dyDescent="0.2">
      <c r="A833" s="331"/>
      <c r="B833" s="331"/>
    </row>
    <row r="834" spans="1:2" x14ac:dyDescent="0.2">
      <c r="A834" s="331"/>
      <c r="B834" s="331"/>
    </row>
    <row r="835" spans="1:2" x14ac:dyDescent="0.2">
      <c r="A835" s="331"/>
      <c r="B835" s="331"/>
    </row>
    <row r="836" spans="1:2" x14ac:dyDescent="0.2">
      <c r="A836" s="331"/>
      <c r="B836" s="331"/>
    </row>
    <row r="837" spans="1:2" x14ac:dyDescent="0.2">
      <c r="A837" s="331"/>
      <c r="B837" s="331"/>
    </row>
    <row r="838" spans="1:2" x14ac:dyDescent="0.2">
      <c r="A838" s="331"/>
      <c r="B838" s="331"/>
    </row>
    <row r="839" spans="1:2" x14ac:dyDescent="0.2">
      <c r="A839" s="331"/>
      <c r="B839" s="331"/>
    </row>
    <row r="840" spans="1:2" x14ac:dyDescent="0.2">
      <c r="A840" s="331"/>
      <c r="B840" s="331"/>
    </row>
    <row r="841" spans="1:2" x14ac:dyDescent="0.2">
      <c r="A841" s="331"/>
      <c r="B841" s="331"/>
    </row>
    <row r="842" spans="1:2" x14ac:dyDescent="0.2">
      <c r="A842" s="331"/>
      <c r="B842" s="331"/>
    </row>
    <row r="843" spans="1:2" x14ac:dyDescent="0.2">
      <c r="A843" s="331"/>
      <c r="B843" s="331"/>
    </row>
    <row r="844" spans="1:2" x14ac:dyDescent="0.2">
      <c r="A844" s="331"/>
      <c r="B844" s="331"/>
    </row>
    <row r="845" spans="1:2" x14ac:dyDescent="0.2">
      <c r="A845" s="331"/>
      <c r="B845" s="331"/>
    </row>
    <row r="846" spans="1:2" x14ac:dyDescent="0.2">
      <c r="A846" s="331"/>
      <c r="B846" s="331"/>
    </row>
    <row r="847" spans="1:2" x14ac:dyDescent="0.2">
      <c r="A847" s="331"/>
      <c r="B847" s="331"/>
    </row>
    <row r="848" spans="1:2" x14ac:dyDescent="0.2">
      <c r="A848" s="331"/>
      <c r="B848" s="331"/>
    </row>
    <row r="849" spans="1:2" x14ac:dyDescent="0.2">
      <c r="A849" s="331"/>
      <c r="B849" s="331"/>
    </row>
    <row r="850" spans="1:2" x14ac:dyDescent="0.2">
      <c r="A850" s="331"/>
      <c r="B850" s="331"/>
    </row>
    <row r="851" spans="1:2" x14ac:dyDescent="0.2">
      <c r="A851" s="331"/>
      <c r="B851" s="331"/>
    </row>
    <row r="852" spans="1:2" x14ac:dyDescent="0.2">
      <c r="A852" s="331"/>
      <c r="B852" s="331"/>
    </row>
    <row r="853" spans="1:2" x14ac:dyDescent="0.2">
      <c r="A853" s="331"/>
      <c r="B853" s="331"/>
    </row>
    <row r="854" spans="1:2" x14ac:dyDescent="0.2">
      <c r="A854" s="331"/>
      <c r="B854" s="331"/>
    </row>
    <row r="855" spans="1:2" x14ac:dyDescent="0.2">
      <c r="A855" s="331"/>
      <c r="B855" s="331"/>
    </row>
    <row r="856" spans="1:2" x14ac:dyDescent="0.2">
      <c r="A856" s="331"/>
      <c r="B856" s="331"/>
    </row>
    <row r="857" spans="1:2" x14ac:dyDescent="0.2">
      <c r="A857" s="331"/>
      <c r="B857" s="331"/>
    </row>
    <row r="858" spans="1:2" x14ac:dyDescent="0.2">
      <c r="A858" s="331"/>
      <c r="B858" s="331"/>
    </row>
    <row r="859" spans="1:2" x14ac:dyDescent="0.2">
      <c r="A859" s="331"/>
      <c r="B859" s="331"/>
    </row>
    <row r="860" spans="1:2" x14ac:dyDescent="0.2">
      <c r="A860" s="331"/>
      <c r="B860" s="331"/>
    </row>
    <row r="861" spans="1:2" x14ac:dyDescent="0.2">
      <c r="A861" s="331"/>
      <c r="B861" s="331"/>
    </row>
    <row r="862" spans="1:2" x14ac:dyDescent="0.2">
      <c r="A862" s="331"/>
      <c r="B862" s="331"/>
    </row>
    <row r="863" spans="1:2" x14ac:dyDescent="0.2">
      <c r="A863" s="331"/>
      <c r="B863" s="331"/>
    </row>
    <row r="864" spans="1:2" x14ac:dyDescent="0.2">
      <c r="A864" s="331"/>
      <c r="B864" s="331"/>
    </row>
    <row r="865" spans="1:2" x14ac:dyDescent="0.2">
      <c r="A865" s="331"/>
      <c r="B865" s="331"/>
    </row>
    <row r="866" spans="1:2" x14ac:dyDescent="0.2">
      <c r="A866" s="331"/>
      <c r="B866" s="331"/>
    </row>
    <row r="867" spans="1:2" x14ac:dyDescent="0.2">
      <c r="A867" s="331"/>
      <c r="B867" s="331"/>
    </row>
    <row r="868" spans="1:2" x14ac:dyDescent="0.2">
      <c r="A868" s="331"/>
      <c r="B868" s="331"/>
    </row>
    <row r="869" spans="1:2" x14ac:dyDescent="0.2">
      <c r="A869" s="331"/>
      <c r="B869" s="331"/>
    </row>
    <row r="870" spans="1:2" x14ac:dyDescent="0.2">
      <c r="A870" s="331"/>
      <c r="B870" s="331"/>
    </row>
    <row r="871" spans="1:2" x14ac:dyDescent="0.2">
      <c r="A871" s="331"/>
      <c r="B871" s="331"/>
    </row>
    <row r="872" spans="1:2" x14ac:dyDescent="0.2">
      <c r="A872" s="331"/>
      <c r="B872" s="331"/>
    </row>
    <row r="873" spans="1:2" x14ac:dyDescent="0.2">
      <c r="A873" s="331"/>
      <c r="B873" s="331"/>
    </row>
    <row r="874" spans="1:2" x14ac:dyDescent="0.2">
      <c r="A874" s="331"/>
      <c r="B874" s="331"/>
    </row>
    <row r="875" spans="1:2" x14ac:dyDescent="0.2">
      <c r="A875" s="331"/>
      <c r="B875" s="331"/>
    </row>
    <row r="876" spans="1:2" x14ac:dyDescent="0.2">
      <c r="A876" s="331"/>
      <c r="B876" s="331"/>
    </row>
    <row r="877" spans="1:2" x14ac:dyDescent="0.2">
      <c r="A877" s="331"/>
      <c r="B877" s="331"/>
    </row>
    <row r="878" spans="1:2" x14ac:dyDescent="0.2">
      <c r="A878" s="331"/>
      <c r="B878" s="331"/>
    </row>
    <row r="879" spans="1:2" x14ac:dyDescent="0.2">
      <c r="A879" s="331"/>
      <c r="B879" s="331"/>
    </row>
    <row r="880" spans="1:2" x14ac:dyDescent="0.2">
      <c r="A880" s="331"/>
      <c r="B880" s="331"/>
    </row>
    <row r="881" spans="1:2" x14ac:dyDescent="0.2">
      <c r="A881" s="331"/>
      <c r="B881" s="331"/>
    </row>
    <row r="882" spans="1:2" x14ac:dyDescent="0.2">
      <c r="A882" s="331"/>
      <c r="B882" s="331"/>
    </row>
    <row r="883" spans="1:2" x14ac:dyDescent="0.2">
      <c r="A883" s="331"/>
      <c r="B883" s="331"/>
    </row>
    <row r="884" spans="1:2" x14ac:dyDescent="0.2">
      <c r="A884" s="331"/>
      <c r="B884" s="331"/>
    </row>
    <row r="885" spans="1:2" x14ac:dyDescent="0.2">
      <c r="A885" s="331"/>
      <c r="B885" s="331"/>
    </row>
    <row r="886" spans="1:2" x14ac:dyDescent="0.2">
      <c r="A886" s="331"/>
      <c r="B886" s="331"/>
    </row>
    <row r="887" spans="1:2" x14ac:dyDescent="0.2">
      <c r="A887" s="331"/>
      <c r="B887" s="331"/>
    </row>
    <row r="888" spans="1:2" x14ac:dyDescent="0.2">
      <c r="A888" s="331"/>
      <c r="B888" s="331"/>
    </row>
    <row r="889" spans="1:2" x14ac:dyDescent="0.2">
      <c r="A889" s="331"/>
      <c r="B889" s="331"/>
    </row>
    <row r="890" spans="1:2" x14ac:dyDescent="0.2">
      <c r="A890" s="331"/>
      <c r="B890" s="331"/>
    </row>
    <row r="891" spans="1:2" x14ac:dyDescent="0.2">
      <c r="A891" s="331"/>
      <c r="B891" s="331"/>
    </row>
    <row r="892" spans="1:2" x14ac:dyDescent="0.2">
      <c r="A892" s="331"/>
      <c r="B892" s="331"/>
    </row>
    <row r="893" spans="1:2" x14ac:dyDescent="0.2">
      <c r="A893" s="331"/>
      <c r="B893" s="331"/>
    </row>
    <row r="894" spans="1:2" x14ac:dyDescent="0.2">
      <c r="A894" s="331"/>
      <c r="B894" s="331"/>
    </row>
    <row r="895" spans="1:2" x14ac:dyDescent="0.2">
      <c r="A895" s="331"/>
      <c r="B895" s="331"/>
    </row>
    <row r="896" spans="1:2" x14ac:dyDescent="0.2">
      <c r="A896" s="331"/>
      <c r="B896" s="331"/>
    </row>
    <row r="897" spans="1:2" x14ac:dyDescent="0.2">
      <c r="A897" s="331"/>
      <c r="B897" s="331"/>
    </row>
    <row r="898" spans="1:2" x14ac:dyDescent="0.2">
      <c r="A898" s="331"/>
      <c r="B898" s="331"/>
    </row>
    <row r="899" spans="1:2" x14ac:dyDescent="0.2">
      <c r="A899" s="331"/>
      <c r="B899" s="331"/>
    </row>
    <row r="900" spans="1:2" x14ac:dyDescent="0.2">
      <c r="A900" s="331"/>
      <c r="B900" s="331"/>
    </row>
    <row r="901" spans="1:2" x14ac:dyDescent="0.2">
      <c r="A901" s="331"/>
      <c r="B901" s="331"/>
    </row>
    <row r="902" spans="1:2" x14ac:dyDescent="0.2">
      <c r="A902" s="331"/>
      <c r="B902" s="331"/>
    </row>
    <row r="903" spans="1:2" x14ac:dyDescent="0.2">
      <c r="A903" s="331"/>
      <c r="B903" s="331"/>
    </row>
    <row r="904" spans="1:2" x14ac:dyDescent="0.2">
      <c r="A904" s="331"/>
      <c r="B904" s="331"/>
    </row>
    <row r="905" spans="1:2" x14ac:dyDescent="0.2">
      <c r="A905" s="331"/>
      <c r="B905" s="331"/>
    </row>
    <row r="906" spans="1:2" x14ac:dyDescent="0.2">
      <c r="A906" s="331"/>
      <c r="B906" s="331"/>
    </row>
    <row r="907" spans="1:2" x14ac:dyDescent="0.2">
      <c r="A907" s="331"/>
      <c r="B907" s="331"/>
    </row>
    <row r="908" spans="1:2" x14ac:dyDescent="0.2">
      <c r="A908" s="331"/>
      <c r="B908" s="331"/>
    </row>
    <row r="909" spans="1:2" x14ac:dyDescent="0.2">
      <c r="A909" s="331"/>
      <c r="B909" s="331"/>
    </row>
    <row r="910" spans="1:2" x14ac:dyDescent="0.2">
      <c r="A910" s="331"/>
      <c r="B910" s="331"/>
    </row>
    <row r="911" spans="1:2" x14ac:dyDescent="0.2">
      <c r="A911" s="331"/>
      <c r="B911" s="331"/>
    </row>
    <row r="912" spans="1:2" x14ac:dyDescent="0.2">
      <c r="A912" s="331"/>
      <c r="B912" s="331"/>
    </row>
    <row r="913" spans="1:2" x14ac:dyDescent="0.2">
      <c r="A913" s="331"/>
      <c r="B913" s="331"/>
    </row>
    <row r="914" spans="1:2" x14ac:dyDescent="0.2">
      <c r="A914" s="331"/>
      <c r="B914" s="331"/>
    </row>
    <row r="915" spans="1:2" x14ac:dyDescent="0.2">
      <c r="A915" s="331"/>
      <c r="B915" s="331"/>
    </row>
    <row r="916" spans="1:2" x14ac:dyDescent="0.2">
      <c r="A916" s="331"/>
      <c r="B916" s="331"/>
    </row>
    <row r="917" spans="1:2" x14ac:dyDescent="0.2">
      <c r="A917" s="331"/>
      <c r="B917" s="331"/>
    </row>
    <row r="918" spans="1:2" x14ac:dyDescent="0.2">
      <c r="A918" s="331"/>
      <c r="B918" s="331"/>
    </row>
    <row r="919" spans="1:2" x14ac:dyDescent="0.2">
      <c r="A919" s="331"/>
      <c r="B919" s="331"/>
    </row>
    <row r="920" spans="1:2" x14ac:dyDescent="0.2">
      <c r="A920" s="331"/>
      <c r="B920" s="331"/>
    </row>
    <row r="921" spans="1:2" x14ac:dyDescent="0.2">
      <c r="A921" s="331"/>
      <c r="B921" s="331"/>
    </row>
    <row r="922" spans="1:2" x14ac:dyDescent="0.2">
      <c r="A922" s="331"/>
      <c r="B922" s="331"/>
    </row>
    <row r="923" spans="1:2" x14ac:dyDescent="0.2">
      <c r="A923" s="331"/>
      <c r="B923" s="331"/>
    </row>
    <row r="924" spans="1:2" x14ac:dyDescent="0.2">
      <c r="A924" s="331"/>
      <c r="B924" s="331"/>
    </row>
    <row r="925" spans="1:2" x14ac:dyDescent="0.2">
      <c r="A925" s="331"/>
      <c r="B925" s="331"/>
    </row>
    <row r="926" spans="1:2" x14ac:dyDescent="0.2">
      <c r="A926" s="331"/>
      <c r="B926" s="331"/>
    </row>
    <row r="927" spans="1:2" x14ac:dyDescent="0.2">
      <c r="A927" s="331"/>
      <c r="B927" s="331"/>
    </row>
    <row r="928" spans="1:2" x14ac:dyDescent="0.2">
      <c r="A928" s="331"/>
      <c r="B928" s="331"/>
    </row>
    <row r="929" spans="1:2" x14ac:dyDescent="0.2">
      <c r="A929" s="331"/>
      <c r="B929" s="331"/>
    </row>
    <row r="930" spans="1:2" x14ac:dyDescent="0.2">
      <c r="A930" s="331"/>
      <c r="B930" s="331"/>
    </row>
    <row r="931" spans="1:2" x14ac:dyDescent="0.2">
      <c r="A931" s="331"/>
      <c r="B931" s="331"/>
    </row>
    <row r="932" spans="1:2" x14ac:dyDescent="0.2">
      <c r="A932" s="331"/>
      <c r="B932" s="331"/>
    </row>
    <row r="933" spans="1:2" x14ac:dyDescent="0.2">
      <c r="A933" s="331"/>
      <c r="B933" s="331"/>
    </row>
    <row r="934" spans="1:2" x14ac:dyDescent="0.2">
      <c r="A934" s="331"/>
      <c r="B934" s="331"/>
    </row>
    <row r="935" spans="1:2" x14ac:dyDescent="0.2">
      <c r="A935" s="331"/>
      <c r="B935" s="331"/>
    </row>
    <row r="936" spans="1:2" x14ac:dyDescent="0.2">
      <c r="A936" s="331"/>
      <c r="B936" s="331"/>
    </row>
    <row r="937" spans="1:2" x14ac:dyDescent="0.2">
      <c r="A937" s="331"/>
      <c r="B937" s="331"/>
    </row>
    <row r="938" spans="1:2" x14ac:dyDescent="0.2">
      <c r="A938" s="331"/>
      <c r="B938" s="331"/>
    </row>
    <row r="939" spans="1:2" x14ac:dyDescent="0.2">
      <c r="A939" s="331"/>
      <c r="B939" s="331"/>
    </row>
    <row r="940" spans="1:2" x14ac:dyDescent="0.2">
      <c r="A940" s="331"/>
      <c r="B940" s="331"/>
    </row>
    <row r="941" spans="1:2" x14ac:dyDescent="0.2">
      <c r="A941" s="331"/>
      <c r="B941" s="331"/>
    </row>
    <row r="942" spans="1:2" x14ac:dyDescent="0.2">
      <c r="A942" s="331"/>
      <c r="B942" s="331"/>
    </row>
    <row r="943" spans="1:2" x14ac:dyDescent="0.2">
      <c r="A943" s="331"/>
      <c r="B943" s="331"/>
    </row>
    <row r="944" spans="1:2" x14ac:dyDescent="0.2">
      <c r="A944" s="331"/>
      <c r="B944" s="331"/>
    </row>
    <row r="945" spans="1:2" x14ac:dyDescent="0.2">
      <c r="A945" s="331"/>
      <c r="B945" s="331"/>
    </row>
    <row r="946" spans="1:2" x14ac:dyDescent="0.2">
      <c r="A946" s="331"/>
      <c r="B946" s="331"/>
    </row>
    <row r="947" spans="1:2" x14ac:dyDescent="0.2">
      <c r="A947" s="331"/>
      <c r="B947" s="331"/>
    </row>
    <row r="948" spans="1:2" x14ac:dyDescent="0.2">
      <c r="A948" s="331"/>
      <c r="B948" s="331"/>
    </row>
    <row r="949" spans="1:2" x14ac:dyDescent="0.2">
      <c r="A949" s="331"/>
      <c r="B949" s="331"/>
    </row>
    <row r="950" spans="1:2" x14ac:dyDescent="0.2">
      <c r="A950" s="331"/>
      <c r="B950" s="331"/>
    </row>
    <row r="951" spans="1:2" x14ac:dyDescent="0.2">
      <c r="A951" s="331"/>
      <c r="B951" s="331"/>
    </row>
    <row r="952" spans="1:2" x14ac:dyDescent="0.2">
      <c r="A952" s="331"/>
      <c r="B952" s="331"/>
    </row>
    <row r="953" spans="1:2" x14ac:dyDescent="0.2">
      <c r="A953" s="331"/>
      <c r="B953" s="331"/>
    </row>
    <row r="954" spans="1:2" x14ac:dyDescent="0.2">
      <c r="A954" s="331"/>
      <c r="B954" s="331"/>
    </row>
    <row r="955" spans="1:2" x14ac:dyDescent="0.2">
      <c r="A955" s="331"/>
      <c r="B955" s="331"/>
    </row>
    <row r="956" spans="1:2" x14ac:dyDescent="0.2">
      <c r="A956" s="331"/>
      <c r="B956" s="331"/>
    </row>
    <row r="957" spans="1:2" x14ac:dyDescent="0.2">
      <c r="A957" s="331"/>
      <c r="B957" s="331"/>
    </row>
    <row r="958" spans="1:2" x14ac:dyDescent="0.2">
      <c r="A958" s="331"/>
      <c r="B958" s="331"/>
    </row>
    <row r="959" spans="1:2" x14ac:dyDescent="0.2">
      <c r="A959" s="331"/>
      <c r="B959" s="331"/>
    </row>
    <row r="960" spans="1:2" x14ac:dyDescent="0.2">
      <c r="A960" s="331"/>
      <c r="B960" s="331"/>
    </row>
    <row r="961" spans="1:2" x14ac:dyDescent="0.2">
      <c r="A961" s="331"/>
      <c r="B961" s="331"/>
    </row>
    <row r="962" spans="1:2" x14ac:dyDescent="0.2">
      <c r="A962" s="331"/>
      <c r="B962" s="331"/>
    </row>
    <row r="963" spans="1:2" x14ac:dyDescent="0.2">
      <c r="A963" s="331"/>
      <c r="B963" s="331"/>
    </row>
    <row r="964" spans="1:2" x14ac:dyDescent="0.2">
      <c r="A964" s="331"/>
      <c r="B964" s="331"/>
    </row>
    <row r="965" spans="1:2" x14ac:dyDescent="0.2">
      <c r="A965" s="331"/>
      <c r="B965" s="331"/>
    </row>
    <row r="966" spans="1:2" x14ac:dyDescent="0.2">
      <c r="A966" s="331"/>
      <c r="B966" s="331"/>
    </row>
    <row r="967" spans="1:2" x14ac:dyDescent="0.2">
      <c r="A967" s="331"/>
      <c r="B967" s="331"/>
    </row>
    <row r="968" spans="1:2" x14ac:dyDescent="0.2">
      <c r="A968" s="331"/>
      <c r="B968" s="331"/>
    </row>
    <row r="969" spans="1:2" x14ac:dyDescent="0.2">
      <c r="A969" s="331"/>
      <c r="B969" s="331"/>
    </row>
    <row r="970" spans="1:2" x14ac:dyDescent="0.2">
      <c r="A970" s="331"/>
      <c r="B970" s="331"/>
    </row>
    <row r="971" spans="1:2" x14ac:dyDescent="0.2">
      <c r="A971" s="331"/>
      <c r="B971" s="331"/>
    </row>
    <row r="972" spans="1:2" x14ac:dyDescent="0.2">
      <c r="A972" s="331"/>
      <c r="B972" s="331"/>
    </row>
    <row r="973" spans="1:2" x14ac:dyDescent="0.2">
      <c r="A973" s="331"/>
      <c r="B973" s="331"/>
    </row>
    <row r="974" spans="1:2" x14ac:dyDescent="0.2">
      <c r="A974" s="331"/>
      <c r="B974" s="331"/>
    </row>
    <row r="975" spans="1:2" x14ac:dyDescent="0.2">
      <c r="A975" s="331"/>
      <c r="B975" s="331"/>
    </row>
    <row r="976" spans="1:2" x14ac:dyDescent="0.2">
      <c r="A976" s="331"/>
      <c r="B976" s="331"/>
    </row>
    <row r="977" spans="1:2" x14ac:dyDescent="0.2">
      <c r="A977" s="331"/>
      <c r="B977" s="331"/>
    </row>
    <row r="978" spans="1:2" x14ac:dyDescent="0.2">
      <c r="A978" s="331"/>
      <c r="B978" s="331"/>
    </row>
    <row r="979" spans="1:2" x14ac:dyDescent="0.2">
      <c r="A979" s="331"/>
      <c r="B979" s="331"/>
    </row>
    <row r="980" spans="1:2" x14ac:dyDescent="0.2">
      <c r="A980" s="331"/>
      <c r="B980" s="331"/>
    </row>
    <row r="981" spans="1:2" x14ac:dyDescent="0.2">
      <c r="A981" s="331"/>
      <c r="B981" s="331"/>
    </row>
    <row r="982" spans="1:2" x14ac:dyDescent="0.2">
      <c r="A982" s="331"/>
      <c r="B982" s="331"/>
    </row>
    <row r="983" spans="1:2" x14ac:dyDescent="0.2">
      <c r="A983" s="331"/>
      <c r="B983" s="331"/>
    </row>
    <row r="984" spans="1:2" x14ac:dyDescent="0.2">
      <c r="A984" s="331"/>
      <c r="B984" s="331"/>
    </row>
    <row r="985" spans="1:2" x14ac:dyDescent="0.2">
      <c r="A985" s="331"/>
      <c r="B985" s="331"/>
    </row>
    <row r="986" spans="1:2" x14ac:dyDescent="0.2">
      <c r="A986" s="331"/>
      <c r="B986" s="331"/>
    </row>
    <row r="987" spans="1:2" x14ac:dyDescent="0.2">
      <c r="A987" s="331"/>
      <c r="B987" s="331"/>
    </row>
    <row r="988" spans="1:2" x14ac:dyDescent="0.2">
      <c r="A988" s="331"/>
      <c r="B988" s="331"/>
    </row>
    <row r="989" spans="1:2" x14ac:dyDescent="0.2">
      <c r="A989" s="331"/>
      <c r="B989" s="331"/>
    </row>
    <row r="990" spans="1:2" x14ac:dyDescent="0.2">
      <c r="A990" s="331"/>
      <c r="B990" s="331"/>
    </row>
    <row r="991" spans="1:2" x14ac:dyDescent="0.2">
      <c r="A991" s="331"/>
      <c r="B991" s="331"/>
    </row>
    <row r="992" spans="1:2" x14ac:dyDescent="0.2">
      <c r="A992" s="331"/>
      <c r="B992" s="331"/>
    </row>
    <row r="993" spans="1:2" x14ac:dyDescent="0.2">
      <c r="A993" s="331"/>
      <c r="B993" s="331"/>
    </row>
    <row r="994" spans="1:2" x14ac:dyDescent="0.2">
      <c r="A994" s="331"/>
      <c r="B994" s="331"/>
    </row>
    <row r="995" spans="1:2" x14ac:dyDescent="0.2">
      <c r="A995" s="331"/>
      <c r="B995" s="331"/>
    </row>
    <row r="996" spans="1:2" x14ac:dyDescent="0.2">
      <c r="A996" s="331"/>
      <c r="B996" s="331"/>
    </row>
    <row r="997" spans="1:2" x14ac:dyDescent="0.2">
      <c r="A997" s="331"/>
      <c r="B997" s="331"/>
    </row>
    <row r="998" spans="1:2" x14ac:dyDescent="0.2">
      <c r="A998" s="331"/>
      <c r="B998" s="331"/>
    </row>
    <row r="999" spans="1:2" x14ac:dyDescent="0.2">
      <c r="A999" s="331"/>
      <c r="B999" s="331"/>
    </row>
    <row r="1000" spans="1:2" x14ac:dyDescent="0.2">
      <c r="A1000" s="331"/>
      <c r="B1000" s="331"/>
    </row>
    <row r="1001" spans="1:2" x14ac:dyDescent="0.2">
      <c r="A1001" s="331"/>
      <c r="B1001" s="331"/>
    </row>
    <row r="1002" spans="1:2" x14ac:dyDescent="0.2">
      <c r="A1002" s="331"/>
      <c r="B1002" s="331"/>
    </row>
    <row r="1003" spans="1:2" x14ac:dyDescent="0.2">
      <c r="A1003" s="331"/>
      <c r="B1003" s="331"/>
    </row>
    <row r="1004" spans="1:2" x14ac:dyDescent="0.2">
      <c r="A1004" s="331"/>
      <c r="B1004" s="331"/>
    </row>
    <row r="1005" spans="1:2" x14ac:dyDescent="0.2">
      <c r="A1005" s="331"/>
      <c r="B1005" s="331"/>
    </row>
    <row r="1006" spans="1:2" x14ac:dyDescent="0.2">
      <c r="A1006" s="331"/>
      <c r="B1006" s="331"/>
    </row>
    <row r="1007" spans="1:2" x14ac:dyDescent="0.2">
      <c r="A1007" s="331"/>
      <c r="B1007" s="331"/>
    </row>
    <row r="1008" spans="1:2" x14ac:dyDescent="0.2">
      <c r="A1008" s="331"/>
      <c r="B1008" s="331"/>
    </row>
    <row r="1009" spans="1:2" x14ac:dyDescent="0.2">
      <c r="A1009" s="331"/>
      <c r="B1009" s="331"/>
    </row>
    <row r="1010" spans="1:2" x14ac:dyDescent="0.2">
      <c r="A1010" s="331"/>
      <c r="B1010" s="331"/>
    </row>
    <row r="1011" spans="1:2" x14ac:dyDescent="0.2">
      <c r="A1011" s="331"/>
      <c r="B1011" s="331"/>
    </row>
    <row r="1012" spans="1:2" x14ac:dyDescent="0.2">
      <c r="A1012" s="331"/>
      <c r="B1012" s="331"/>
    </row>
    <row r="1013" spans="1:2" x14ac:dyDescent="0.2">
      <c r="A1013" s="331"/>
      <c r="B1013" s="331"/>
    </row>
    <row r="1014" spans="1:2" x14ac:dyDescent="0.2">
      <c r="A1014" s="331"/>
      <c r="B1014" s="331"/>
    </row>
    <row r="1015" spans="1:2" x14ac:dyDescent="0.2">
      <c r="A1015" s="331"/>
      <c r="B1015" s="331"/>
    </row>
    <row r="1016" spans="1:2" x14ac:dyDescent="0.2">
      <c r="A1016" s="331"/>
      <c r="B1016" s="331"/>
    </row>
    <row r="1017" spans="1:2" x14ac:dyDescent="0.2">
      <c r="A1017" s="331"/>
      <c r="B1017" s="331"/>
    </row>
    <row r="1018" spans="1:2" x14ac:dyDescent="0.2">
      <c r="A1018" s="331"/>
      <c r="B1018" s="331"/>
    </row>
    <row r="1019" spans="1:2" x14ac:dyDescent="0.2">
      <c r="A1019" s="331"/>
      <c r="B1019" s="331"/>
    </row>
    <row r="1020" spans="1:2" x14ac:dyDescent="0.2">
      <c r="A1020" s="331"/>
      <c r="B1020" s="331"/>
    </row>
    <row r="1021" spans="1:2" x14ac:dyDescent="0.2">
      <c r="A1021" s="331"/>
      <c r="B1021" s="331"/>
    </row>
    <row r="1022" spans="1:2" x14ac:dyDescent="0.2">
      <c r="A1022" s="331"/>
      <c r="B1022" s="331"/>
    </row>
    <row r="1023" spans="1:2" x14ac:dyDescent="0.2">
      <c r="A1023" s="331"/>
      <c r="B1023" s="331"/>
    </row>
    <row r="1024" spans="1:2" x14ac:dyDescent="0.2">
      <c r="A1024" s="331"/>
      <c r="B1024" s="331"/>
    </row>
    <row r="1025" spans="1:2" x14ac:dyDescent="0.2">
      <c r="A1025" s="331"/>
      <c r="B1025" s="331"/>
    </row>
    <row r="1026" spans="1:2" x14ac:dyDescent="0.2">
      <c r="A1026" s="331"/>
      <c r="B1026" s="331"/>
    </row>
    <row r="1027" spans="1:2" x14ac:dyDescent="0.2">
      <c r="A1027" s="331"/>
      <c r="B1027" s="331"/>
    </row>
    <row r="1028" spans="1:2" x14ac:dyDescent="0.2">
      <c r="A1028" s="331"/>
      <c r="B1028" s="331"/>
    </row>
    <row r="1029" spans="1:2" x14ac:dyDescent="0.2">
      <c r="A1029" s="331"/>
      <c r="B1029" s="331"/>
    </row>
    <row r="1030" spans="1:2" x14ac:dyDescent="0.2">
      <c r="A1030" s="331"/>
      <c r="B1030" s="331"/>
    </row>
    <row r="1031" spans="1:2" x14ac:dyDescent="0.2">
      <c r="A1031" s="331"/>
      <c r="B1031" s="331"/>
    </row>
    <row r="1032" spans="1:2" x14ac:dyDescent="0.2">
      <c r="A1032" s="331"/>
      <c r="B1032" s="331"/>
    </row>
    <row r="1033" spans="1:2" x14ac:dyDescent="0.2">
      <c r="A1033" s="331"/>
      <c r="B1033" s="331"/>
    </row>
    <row r="1034" spans="1:2" x14ac:dyDescent="0.2">
      <c r="A1034" s="331"/>
      <c r="B1034" s="331"/>
    </row>
    <row r="1035" spans="1:2" x14ac:dyDescent="0.2">
      <c r="A1035" s="331"/>
      <c r="B1035" s="331"/>
    </row>
    <row r="1036" spans="1:2" x14ac:dyDescent="0.2">
      <c r="A1036" s="331"/>
      <c r="B1036" s="331"/>
    </row>
    <row r="1037" spans="1:2" x14ac:dyDescent="0.2">
      <c r="A1037" s="331"/>
      <c r="B1037" s="331"/>
    </row>
    <row r="1038" spans="1:2" x14ac:dyDescent="0.2">
      <c r="A1038" s="331"/>
      <c r="B1038" s="331"/>
    </row>
    <row r="1039" spans="1:2" x14ac:dyDescent="0.2">
      <c r="A1039" s="331"/>
      <c r="B1039" s="331"/>
    </row>
    <row r="1040" spans="1:2" x14ac:dyDescent="0.2">
      <c r="A1040" s="331"/>
      <c r="B1040" s="331"/>
    </row>
    <row r="1041" spans="1:2" x14ac:dyDescent="0.2">
      <c r="A1041" s="331"/>
      <c r="B1041" s="331"/>
    </row>
    <row r="1042" spans="1:2" x14ac:dyDescent="0.2">
      <c r="A1042" s="331"/>
      <c r="B1042" s="331"/>
    </row>
    <row r="1043" spans="1:2" x14ac:dyDescent="0.2">
      <c r="A1043" s="331"/>
      <c r="B1043" s="331"/>
    </row>
    <row r="1044" spans="1:2" x14ac:dyDescent="0.2">
      <c r="A1044" s="331"/>
      <c r="B1044" s="331"/>
    </row>
    <row r="1045" spans="1:2" x14ac:dyDescent="0.2">
      <c r="A1045" s="331"/>
      <c r="B1045" s="331"/>
    </row>
    <row r="1046" spans="1:2" x14ac:dyDescent="0.2">
      <c r="A1046" s="331"/>
      <c r="B1046" s="331"/>
    </row>
    <row r="1047" spans="1:2" x14ac:dyDescent="0.2">
      <c r="A1047" s="331"/>
      <c r="B1047" s="331"/>
    </row>
    <row r="1048" spans="1:2" x14ac:dyDescent="0.2">
      <c r="A1048" s="331"/>
      <c r="B1048" s="331"/>
    </row>
    <row r="1049" spans="1:2" x14ac:dyDescent="0.2">
      <c r="A1049" s="331"/>
      <c r="B1049" s="331"/>
    </row>
    <row r="1050" spans="1:2" x14ac:dyDescent="0.2">
      <c r="A1050" s="331"/>
      <c r="B1050" s="331"/>
    </row>
    <row r="1051" spans="1:2" x14ac:dyDescent="0.2">
      <c r="A1051" s="331"/>
      <c r="B1051" s="331"/>
    </row>
    <row r="1052" spans="1:2" x14ac:dyDescent="0.2">
      <c r="A1052" s="331"/>
      <c r="B1052" s="331"/>
    </row>
    <row r="1053" spans="1:2" x14ac:dyDescent="0.2">
      <c r="A1053" s="331"/>
      <c r="B1053" s="331"/>
    </row>
    <row r="1054" spans="1:2" x14ac:dyDescent="0.2">
      <c r="A1054" s="331"/>
      <c r="B1054" s="331"/>
    </row>
    <row r="1055" spans="1:2" x14ac:dyDescent="0.2">
      <c r="A1055" s="331"/>
      <c r="B1055" s="331"/>
    </row>
    <row r="1056" spans="1:2" x14ac:dyDescent="0.2">
      <c r="A1056" s="331"/>
      <c r="B1056" s="331"/>
    </row>
    <row r="1057" spans="1:2" x14ac:dyDescent="0.2">
      <c r="A1057" s="331"/>
      <c r="B1057" s="331"/>
    </row>
    <row r="1058" spans="1:2" x14ac:dyDescent="0.2">
      <c r="A1058" s="331"/>
      <c r="B1058" s="331"/>
    </row>
    <row r="1059" spans="1:2" x14ac:dyDescent="0.2">
      <c r="A1059" s="331"/>
      <c r="B1059" s="331"/>
    </row>
    <row r="1060" spans="1:2" x14ac:dyDescent="0.2">
      <c r="A1060" s="331"/>
      <c r="B1060" s="331"/>
    </row>
    <row r="1061" spans="1:2" x14ac:dyDescent="0.2">
      <c r="A1061" s="331"/>
      <c r="B1061" s="331"/>
    </row>
    <row r="1062" spans="1:2" x14ac:dyDescent="0.2">
      <c r="A1062" s="331"/>
      <c r="B1062" s="331"/>
    </row>
    <row r="1063" spans="1:2" x14ac:dyDescent="0.2">
      <c r="A1063" s="331"/>
      <c r="B1063" s="331"/>
    </row>
    <row r="1064" spans="1:2" x14ac:dyDescent="0.2">
      <c r="A1064" s="331"/>
      <c r="B1064" s="331"/>
    </row>
    <row r="1065" spans="1:2" x14ac:dyDescent="0.2">
      <c r="A1065" s="331"/>
      <c r="B1065" s="331"/>
    </row>
    <row r="1066" spans="1:2" x14ac:dyDescent="0.2">
      <c r="A1066" s="331"/>
      <c r="B1066" s="331"/>
    </row>
    <row r="1067" spans="1:2" x14ac:dyDescent="0.2">
      <c r="A1067" s="331"/>
      <c r="B1067" s="331"/>
    </row>
    <row r="1068" spans="1:2" x14ac:dyDescent="0.2">
      <c r="A1068" s="331"/>
      <c r="B1068" s="331"/>
    </row>
    <row r="1069" spans="1:2" x14ac:dyDescent="0.2">
      <c r="A1069" s="331"/>
      <c r="B1069" s="331"/>
    </row>
    <row r="1070" spans="1:2" x14ac:dyDescent="0.2">
      <c r="A1070" s="331"/>
      <c r="B1070" s="331"/>
    </row>
    <row r="1071" spans="1:2" x14ac:dyDescent="0.2">
      <c r="A1071" s="331"/>
      <c r="B1071" s="331"/>
    </row>
    <row r="1072" spans="1:2" x14ac:dyDescent="0.2">
      <c r="A1072" s="331"/>
      <c r="B1072" s="331"/>
    </row>
    <row r="1073" spans="1:2" x14ac:dyDescent="0.2">
      <c r="A1073" s="331"/>
      <c r="B1073" s="331"/>
    </row>
    <row r="1074" spans="1:2" x14ac:dyDescent="0.2">
      <c r="A1074" s="331"/>
      <c r="B1074" s="331"/>
    </row>
    <row r="1075" spans="1:2" x14ac:dyDescent="0.2">
      <c r="A1075" s="331"/>
      <c r="B1075" s="331"/>
    </row>
    <row r="1076" spans="1:2" x14ac:dyDescent="0.2">
      <c r="A1076" s="331"/>
      <c r="B1076" s="331"/>
    </row>
    <row r="1077" spans="1:2" x14ac:dyDescent="0.2">
      <c r="A1077" s="331"/>
      <c r="B1077" s="331"/>
    </row>
    <row r="1078" spans="1:2" x14ac:dyDescent="0.2">
      <c r="A1078" s="331"/>
      <c r="B1078" s="331"/>
    </row>
    <row r="1079" spans="1:2" x14ac:dyDescent="0.2">
      <c r="A1079" s="331"/>
      <c r="B1079" s="331"/>
    </row>
    <row r="1080" spans="1:2" x14ac:dyDescent="0.2">
      <c r="A1080" s="331"/>
      <c r="B1080" s="331"/>
    </row>
    <row r="1081" spans="1:2" x14ac:dyDescent="0.2">
      <c r="A1081" s="331"/>
      <c r="B1081" s="331"/>
    </row>
    <row r="1082" spans="1:2" x14ac:dyDescent="0.2">
      <c r="A1082" s="331"/>
      <c r="B1082" s="331"/>
    </row>
    <row r="1083" spans="1:2" x14ac:dyDescent="0.2">
      <c r="A1083" s="331"/>
      <c r="B1083" s="331"/>
    </row>
    <row r="1084" spans="1:2" x14ac:dyDescent="0.2">
      <c r="A1084" s="331"/>
      <c r="B1084" s="331"/>
    </row>
    <row r="1085" spans="1:2" x14ac:dyDescent="0.2">
      <c r="A1085" s="331"/>
      <c r="B1085" s="331"/>
    </row>
    <row r="1086" spans="1:2" x14ac:dyDescent="0.2">
      <c r="A1086" s="331"/>
      <c r="B1086" s="331"/>
    </row>
    <row r="1087" spans="1:2" x14ac:dyDescent="0.2">
      <c r="A1087" s="331"/>
      <c r="B1087" s="331"/>
    </row>
    <row r="1088" spans="1:2" x14ac:dyDescent="0.2">
      <c r="A1088" s="331"/>
      <c r="B1088" s="331"/>
    </row>
    <row r="1089" spans="1:2" x14ac:dyDescent="0.2">
      <c r="A1089" s="331"/>
      <c r="B1089" s="331"/>
    </row>
    <row r="1090" spans="1:2" x14ac:dyDescent="0.2">
      <c r="A1090" s="331"/>
      <c r="B1090" s="331"/>
    </row>
    <row r="1091" spans="1:2" x14ac:dyDescent="0.2">
      <c r="A1091" s="331"/>
      <c r="B1091" s="331"/>
    </row>
    <row r="1092" spans="1:2" x14ac:dyDescent="0.2">
      <c r="A1092" s="331"/>
      <c r="B1092" s="331"/>
    </row>
    <row r="1093" spans="1:2" x14ac:dyDescent="0.2">
      <c r="A1093" s="331"/>
      <c r="B1093" s="331"/>
    </row>
    <row r="1094" spans="1:2" x14ac:dyDescent="0.2">
      <c r="A1094" s="331"/>
      <c r="B1094" s="331"/>
    </row>
    <row r="1095" spans="1:2" x14ac:dyDescent="0.2">
      <c r="A1095" s="331"/>
      <c r="B1095" s="331"/>
    </row>
    <row r="1096" spans="1:2" x14ac:dyDescent="0.2">
      <c r="A1096" s="331"/>
      <c r="B1096" s="331"/>
    </row>
    <row r="1097" spans="1:2" x14ac:dyDescent="0.2">
      <c r="A1097" s="331"/>
      <c r="B1097" s="331"/>
    </row>
    <row r="1098" spans="1:2" x14ac:dyDescent="0.2">
      <c r="A1098" s="331"/>
      <c r="B1098" s="331"/>
    </row>
    <row r="1099" spans="1:2" x14ac:dyDescent="0.2">
      <c r="A1099" s="331"/>
      <c r="B1099" s="331"/>
    </row>
    <row r="1100" spans="1:2" x14ac:dyDescent="0.2">
      <c r="A1100" s="331"/>
      <c r="B1100" s="331"/>
    </row>
    <row r="1101" spans="1:2" x14ac:dyDescent="0.2">
      <c r="A1101" s="331"/>
      <c r="B1101" s="331"/>
    </row>
    <row r="1102" spans="1:2" x14ac:dyDescent="0.2">
      <c r="A1102" s="331"/>
      <c r="B1102" s="331"/>
    </row>
    <row r="1103" spans="1:2" x14ac:dyDescent="0.2">
      <c r="A1103" s="331"/>
      <c r="B1103" s="331"/>
    </row>
    <row r="1104" spans="1:2" x14ac:dyDescent="0.2">
      <c r="A1104" s="331"/>
      <c r="B1104" s="331"/>
    </row>
    <row r="1105" spans="1:2" x14ac:dyDescent="0.2">
      <c r="A1105" s="331"/>
      <c r="B1105" s="331"/>
    </row>
    <row r="1106" spans="1:2" x14ac:dyDescent="0.2">
      <c r="A1106" s="331"/>
      <c r="B1106" s="331"/>
    </row>
    <row r="1107" spans="1:2" x14ac:dyDescent="0.2">
      <c r="A1107" s="331"/>
      <c r="B1107" s="331"/>
    </row>
    <row r="1108" spans="1:2" x14ac:dyDescent="0.2">
      <c r="A1108" s="331"/>
      <c r="B1108" s="331"/>
    </row>
    <row r="1109" spans="1:2" x14ac:dyDescent="0.2">
      <c r="A1109" s="331"/>
      <c r="B1109" s="331"/>
    </row>
    <row r="1110" spans="1:2" x14ac:dyDescent="0.2">
      <c r="A1110" s="331"/>
      <c r="B1110" s="331"/>
    </row>
    <row r="1111" spans="1:2" x14ac:dyDescent="0.2">
      <c r="A1111" s="331"/>
      <c r="B1111" s="331"/>
    </row>
    <row r="1112" spans="1:2" x14ac:dyDescent="0.2">
      <c r="A1112" s="331"/>
      <c r="B1112" s="331"/>
    </row>
    <row r="1113" spans="1:2" x14ac:dyDescent="0.2">
      <c r="A1113" s="331"/>
      <c r="B1113" s="331"/>
    </row>
    <row r="1114" spans="1:2" x14ac:dyDescent="0.2">
      <c r="A1114" s="331"/>
      <c r="B1114" s="331"/>
    </row>
    <row r="1115" spans="1:2" x14ac:dyDescent="0.2">
      <c r="A1115" s="331"/>
      <c r="B1115" s="331"/>
    </row>
    <row r="1116" spans="1:2" x14ac:dyDescent="0.2">
      <c r="A1116" s="331"/>
      <c r="B1116" s="331"/>
    </row>
    <row r="1117" spans="1:2" x14ac:dyDescent="0.2">
      <c r="A1117" s="331"/>
      <c r="B1117" s="331"/>
    </row>
    <row r="1118" spans="1:2" x14ac:dyDescent="0.2">
      <c r="A1118" s="331"/>
      <c r="B1118" s="331"/>
    </row>
    <row r="1119" spans="1:2" x14ac:dyDescent="0.2">
      <c r="A1119" s="331"/>
      <c r="B1119" s="331"/>
    </row>
    <row r="1120" spans="1:2" x14ac:dyDescent="0.2">
      <c r="A1120" s="331"/>
      <c r="B1120" s="331"/>
    </row>
    <row r="1121" spans="1:2" x14ac:dyDescent="0.2">
      <c r="A1121" s="331"/>
      <c r="B1121" s="331"/>
    </row>
    <row r="1122" spans="1:2" x14ac:dyDescent="0.2">
      <c r="A1122" s="331"/>
      <c r="B1122" s="331"/>
    </row>
    <row r="1123" spans="1:2" x14ac:dyDescent="0.2">
      <c r="A1123" s="331"/>
      <c r="B1123" s="331"/>
    </row>
    <row r="1124" spans="1:2" x14ac:dyDescent="0.2">
      <c r="A1124" s="331"/>
      <c r="B1124" s="331"/>
    </row>
    <row r="1125" spans="1:2" x14ac:dyDescent="0.2">
      <c r="A1125" s="331"/>
      <c r="B1125" s="331"/>
    </row>
    <row r="1126" spans="1:2" x14ac:dyDescent="0.2">
      <c r="A1126" s="331"/>
      <c r="B1126" s="331"/>
    </row>
    <row r="1127" spans="1:2" x14ac:dyDescent="0.2">
      <c r="A1127" s="331"/>
      <c r="B1127" s="331"/>
    </row>
    <row r="1128" spans="1:2" x14ac:dyDescent="0.2">
      <c r="A1128" s="331"/>
      <c r="B1128" s="331"/>
    </row>
    <row r="1129" spans="1:2" x14ac:dyDescent="0.2">
      <c r="A1129" s="331"/>
      <c r="B1129" s="331"/>
    </row>
    <row r="1130" spans="1:2" x14ac:dyDescent="0.2">
      <c r="A1130" s="331"/>
      <c r="B1130" s="331"/>
    </row>
    <row r="1131" spans="1:2" x14ac:dyDescent="0.2">
      <c r="A1131" s="331"/>
      <c r="B1131" s="331"/>
    </row>
    <row r="1132" spans="1:2" x14ac:dyDescent="0.2">
      <c r="A1132" s="331"/>
      <c r="B1132" s="331"/>
    </row>
    <row r="1133" spans="1:2" x14ac:dyDescent="0.2">
      <c r="A1133" s="331"/>
      <c r="B1133" s="331"/>
    </row>
    <row r="1134" spans="1:2" x14ac:dyDescent="0.2">
      <c r="A1134" s="331"/>
      <c r="B1134" s="331"/>
    </row>
    <row r="1135" spans="1:2" x14ac:dyDescent="0.2">
      <c r="A1135" s="331"/>
      <c r="B1135" s="331"/>
    </row>
    <row r="1136" spans="1:2" x14ac:dyDescent="0.2">
      <c r="A1136" s="331"/>
      <c r="B1136" s="331"/>
    </row>
    <row r="1137" spans="1:2" x14ac:dyDescent="0.2">
      <c r="A1137" s="331"/>
      <c r="B1137" s="331"/>
    </row>
    <row r="1138" spans="1:2" x14ac:dyDescent="0.2">
      <c r="A1138" s="331"/>
      <c r="B1138" s="331"/>
    </row>
    <row r="1139" spans="1:2" x14ac:dyDescent="0.2">
      <c r="A1139" s="331"/>
      <c r="B1139" s="331"/>
    </row>
    <row r="1140" spans="1:2" x14ac:dyDescent="0.2">
      <c r="A1140" s="331"/>
      <c r="B1140" s="331"/>
    </row>
    <row r="1141" spans="1:2" x14ac:dyDescent="0.2">
      <c r="A1141" s="331"/>
      <c r="B1141" s="331"/>
    </row>
    <row r="1142" spans="1:2" x14ac:dyDescent="0.2">
      <c r="A1142" s="331"/>
      <c r="B1142" s="331"/>
    </row>
    <row r="1143" spans="1:2" x14ac:dyDescent="0.2">
      <c r="A1143" s="331"/>
      <c r="B1143" s="331"/>
    </row>
    <row r="1144" spans="1:2" x14ac:dyDescent="0.2">
      <c r="A1144" s="331"/>
      <c r="B1144" s="331"/>
    </row>
    <row r="1145" spans="1:2" x14ac:dyDescent="0.2">
      <c r="A1145" s="331"/>
      <c r="B1145" s="331"/>
    </row>
    <row r="1146" spans="1:2" x14ac:dyDescent="0.2">
      <c r="A1146" s="331"/>
      <c r="B1146" s="331"/>
    </row>
    <row r="1147" spans="1:2" x14ac:dyDescent="0.2">
      <c r="A1147" s="331"/>
      <c r="B1147" s="331"/>
    </row>
    <row r="1148" spans="1:2" x14ac:dyDescent="0.2">
      <c r="A1148" s="331"/>
      <c r="B1148" s="331"/>
    </row>
    <row r="1149" spans="1:2" x14ac:dyDescent="0.2">
      <c r="A1149" s="331"/>
      <c r="B1149" s="331"/>
    </row>
    <row r="1150" spans="1:2" x14ac:dyDescent="0.2">
      <c r="A1150" s="331"/>
      <c r="B1150" s="331"/>
    </row>
    <row r="1151" spans="1:2" x14ac:dyDescent="0.2">
      <c r="A1151" s="331"/>
      <c r="B1151" s="331"/>
    </row>
    <row r="1152" spans="1:2" x14ac:dyDescent="0.2">
      <c r="A1152" s="331"/>
      <c r="B1152" s="331"/>
    </row>
    <row r="1153" spans="1:2" x14ac:dyDescent="0.2">
      <c r="A1153" s="331"/>
      <c r="B1153" s="331"/>
    </row>
    <row r="1154" spans="1:2" x14ac:dyDescent="0.2">
      <c r="A1154" s="331"/>
      <c r="B1154" s="331"/>
    </row>
    <row r="1155" spans="1:2" x14ac:dyDescent="0.2">
      <c r="A1155" s="331"/>
      <c r="B1155" s="331"/>
    </row>
    <row r="1156" spans="1:2" x14ac:dyDescent="0.2">
      <c r="A1156" s="331"/>
      <c r="B1156" s="331"/>
    </row>
    <row r="1157" spans="1:2" x14ac:dyDescent="0.2">
      <c r="A1157" s="331"/>
      <c r="B1157" s="331"/>
    </row>
    <row r="1158" spans="1:2" x14ac:dyDescent="0.2">
      <c r="A1158" s="331"/>
      <c r="B1158" s="331"/>
    </row>
    <row r="1159" spans="1:2" x14ac:dyDescent="0.2">
      <c r="A1159" s="331"/>
      <c r="B1159" s="331"/>
    </row>
    <row r="1160" spans="1:2" x14ac:dyDescent="0.2">
      <c r="A1160" s="331"/>
      <c r="B1160" s="331"/>
    </row>
    <row r="1161" spans="1:2" x14ac:dyDescent="0.2">
      <c r="A1161" s="331"/>
      <c r="B1161" s="331"/>
    </row>
    <row r="1162" spans="1:2" x14ac:dyDescent="0.2">
      <c r="A1162" s="331"/>
      <c r="B1162" s="331"/>
    </row>
    <row r="1163" spans="1:2" x14ac:dyDescent="0.2">
      <c r="A1163" s="331"/>
      <c r="B1163" s="331"/>
    </row>
    <row r="1164" spans="1:2" x14ac:dyDescent="0.2">
      <c r="A1164" s="331"/>
      <c r="B1164" s="331"/>
    </row>
    <row r="1165" spans="1:2" x14ac:dyDescent="0.2">
      <c r="A1165" s="331"/>
      <c r="B1165" s="331"/>
    </row>
    <row r="1166" spans="1:2" x14ac:dyDescent="0.2">
      <c r="A1166" s="331"/>
      <c r="B1166" s="331"/>
    </row>
    <row r="1167" spans="1:2" x14ac:dyDescent="0.2">
      <c r="A1167" s="331"/>
      <c r="B1167" s="331"/>
    </row>
    <row r="1168" spans="1:2" x14ac:dyDescent="0.2">
      <c r="A1168" s="331"/>
      <c r="B1168" s="331"/>
    </row>
    <row r="1169" spans="1:2" x14ac:dyDescent="0.2">
      <c r="A1169" s="331"/>
      <c r="B1169" s="331"/>
    </row>
    <row r="1170" spans="1:2" x14ac:dyDescent="0.2">
      <c r="A1170" s="331"/>
      <c r="B1170" s="331"/>
    </row>
    <row r="1171" spans="1:2" x14ac:dyDescent="0.2">
      <c r="A1171" s="331"/>
      <c r="B1171" s="331"/>
    </row>
    <row r="1172" spans="1:2" x14ac:dyDescent="0.2">
      <c r="A1172" s="331"/>
      <c r="B1172" s="331"/>
    </row>
    <row r="1173" spans="1:2" x14ac:dyDescent="0.2">
      <c r="A1173" s="331"/>
      <c r="B1173" s="331"/>
    </row>
    <row r="1174" spans="1:2" x14ac:dyDescent="0.2">
      <c r="A1174" s="331"/>
      <c r="B1174" s="331"/>
    </row>
    <row r="1175" spans="1:2" x14ac:dyDescent="0.2">
      <c r="A1175" s="331"/>
      <c r="B1175" s="331"/>
    </row>
    <row r="1176" spans="1:2" x14ac:dyDescent="0.2">
      <c r="A1176" s="331"/>
      <c r="B1176" s="331"/>
    </row>
    <row r="1177" spans="1:2" x14ac:dyDescent="0.2">
      <c r="A1177" s="331"/>
      <c r="B1177" s="331"/>
    </row>
    <row r="1178" spans="1:2" x14ac:dyDescent="0.2">
      <c r="A1178" s="331"/>
      <c r="B1178" s="331"/>
    </row>
    <row r="1179" spans="1:2" x14ac:dyDescent="0.2">
      <c r="A1179" s="331"/>
      <c r="B1179" s="331"/>
    </row>
    <row r="1180" spans="1:2" x14ac:dyDescent="0.2">
      <c r="A1180" s="331"/>
      <c r="B1180" s="331"/>
    </row>
    <row r="1181" spans="1:2" x14ac:dyDescent="0.2">
      <c r="A1181" s="331"/>
      <c r="B1181" s="331"/>
    </row>
    <row r="1182" spans="1:2" x14ac:dyDescent="0.2">
      <c r="A1182" s="331"/>
      <c r="B1182" s="331"/>
    </row>
    <row r="1183" spans="1:2" x14ac:dyDescent="0.2">
      <c r="A1183" s="331"/>
      <c r="B1183" s="331"/>
    </row>
    <row r="1184" spans="1:2" x14ac:dyDescent="0.2">
      <c r="A1184" s="331"/>
      <c r="B1184" s="331"/>
    </row>
    <row r="1185" spans="1:2" x14ac:dyDescent="0.2">
      <c r="A1185" s="331"/>
      <c r="B1185" s="331"/>
    </row>
    <row r="1186" spans="1:2" x14ac:dyDescent="0.2">
      <c r="A1186" s="331"/>
      <c r="B1186" s="331"/>
    </row>
    <row r="1187" spans="1:2" x14ac:dyDescent="0.2">
      <c r="A1187" s="331"/>
      <c r="B1187" s="331"/>
    </row>
    <row r="1188" spans="1:2" x14ac:dyDescent="0.2">
      <c r="A1188" s="331"/>
      <c r="B1188" s="331"/>
    </row>
    <row r="1189" spans="1:2" x14ac:dyDescent="0.2">
      <c r="A1189" s="331"/>
      <c r="B1189" s="331"/>
    </row>
    <row r="1190" spans="1:2" x14ac:dyDescent="0.2">
      <c r="A1190" s="331"/>
      <c r="B1190" s="331"/>
    </row>
    <row r="1191" spans="1:2" x14ac:dyDescent="0.2">
      <c r="A1191" s="331"/>
      <c r="B1191" s="331"/>
    </row>
    <row r="1192" spans="1:2" x14ac:dyDescent="0.2">
      <c r="A1192" s="331"/>
      <c r="B1192" s="331"/>
    </row>
    <row r="1193" spans="1:2" x14ac:dyDescent="0.2">
      <c r="A1193" s="331"/>
      <c r="B1193" s="331"/>
    </row>
    <row r="1194" spans="1:2" x14ac:dyDescent="0.2">
      <c r="A1194" s="331"/>
      <c r="B1194" s="331"/>
    </row>
    <row r="1195" spans="1:2" x14ac:dyDescent="0.2">
      <c r="A1195" s="331"/>
      <c r="B1195" s="331"/>
    </row>
    <row r="1196" spans="1:2" x14ac:dyDescent="0.2">
      <c r="A1196" s="331"/>
      <c r="B1196" s="331"/>
    </row>
    <row r="1197" spans="1:2" x14ac:dyDescent="0.2">
      <c r="A1197" s="331"/>
      <c r="B1197" s="331"/>
    </row>
    <row r="1198" spans="1:2" x14ac:dyDescent="0.2">
      <c r="A1198" s="331"/>
      <c r="B1198" s="331"/>
    </row>
    <row r="1199" spans="1:2" x14ac:dyDescent="0.2">
      <c r="A1199" s="331"/>
      <c r="B1199" s="331"/>
    </row>
    <row r="1200" spans="1:2" x14ac:dyDescent="0.2">
      <c r="A1200" s="331"/>
      <c r="B1200" s="331"/>
    </row>
    <row r="1201" spans="1:2" x14ac:dyDescent="0.2">
      <c r="A1201" s="331"/>
      <c r="B1201" s="331"/>
    </row>
    <row r="1202" spans="1:2" x14ac:dyDescent="0.2">
      <c r="A1202" s="331"/>
      <c r="B1202" s="331"/>
    </row>
    <row r="1203" spans="1:2" x14ac:dyDescent="0.2">
      <c r="A1203" s="331"/>
      <c r="B1203" s="331"/>
    </row>
    <row r="1204" spans="1:2" x14ac:dyDescent="0.2">
      <c r="A1204" s="331"/>
      <c r="B1204" s="331"/>
    </row>
    <row r="1205" spans="1:2" x14ac:dyDescent="0.2">
      <c r="A1205" s="331"/>
      <c r="B1205" s="331"/>
    </row>
    <row r="1206" spans="1:2" x14ac:dyDescent="0.2">
      <c r="A1206" s="331"/>
      <c r="B1206" s="331"/>
    </row>
    <row r="1207" spans="1:2" x14ac:dyDescent="0.2">
      <c r="A1207" s="331"/>
      <c r="B1207" s="331"/>
    </row>
    <row r="1208" spans="1:2" x14ac:dyDescent="0.2">
      <c r="A1208" s="331"/>
      <c r="B1208" s="331"/>
    </row>
    <row r="1209" spans="1:2" x14ac:dyDescent="0.2">
      <c r="A1209" s="331"/>
      <c r="B1209" s="331"/>
    </row>
    <row r="1210" spans="1:2" x14ac:dyDescent="0.2">
      <c r="A1210" s="331"/>
      <c r="B1210" s="331"/>
    </row>
    <row r="1211" spans="1:2" x14ac:dyDescent="0.2">
      <c r="A1211" s="331"/>
      <c r="B1211" s="331"/>
    </row>
    <row r="1212" spans="1:2" x14ac:dyDescent="0.2">
      <c r="A1212" s="331"/>
      <c r="B1212" s="331"/>
    </row>
    <row r="1213" spans="1:2" x14ac:dyDescent="0.2">
      <c r="A1213" s="331"/>
      <c r="B1213" s="331"/>
    </row>
    <row r="1214" spans="1:2" x14ac:dyDescent="0.2">
      <c r="A1214" s="331"/>
      <c r="B1214" s="331"/>
    </row>
    <row r="1215" spans="1:2" x14ac:dyDescent="0.2">
      <c r="A1215" s="331"/>
      <c r="B1215" s="331"/>
    </row>
    <row r="1216" spans="1:2" x14ac:dyDescent="0.2">
      <c r="A1216" s="331"/>
      <c r="B1216" s="331"/>
    </row>
    <row r="1217" spans="1:2" x14ac:dyDescent="0.2">
      <c r="A1217" s="331"/>
      <c r="B1217" s="331"/>
    </row>
    <row r="1218" spans="1:2" x14ac:dyDescent="0.2">
      <c r="A1218" s="331"/>
      <c r="B1218" s="331"/>
    </row>
    <row r="1219" spans="1:2" x14ac:dyDescent="0.2">
      <c r="A1219" s="331"/>
      <c r="B1219" s="331"/>
    </row>
    <row r="1220" spans="1:2" x14ac:dyDescent="0.2">
      <c r="A1220" s="331"/>
      <c r="B1220" s="331"/>
    </row>
    <row r="1221" spans="1:2" x14ac:dyDescent="0.2">
      <c r="A1221" s="331"/>
      <c r="B1221" s="331"/>
    </row>
    <row r="1222" spans="1:2" x14ac:dyDescent="0.2">
      <c r="A1222" s="331"/>
      <c r="B1222" s="331"/>
    </row>
    <row r="1223" spans="1:2" x14ac:dyDescent="0.2">
      <c r="A1223" s="331"/>
      <c r="B1223" s="331"/>
    </row>
    <row r="1224" spans="1:2" x14ac:dyDescent="0.2">
      <c r="A1224" s="331"/>
      <c r="B1224" s="331"/>
    </row>
    <row r="1225" spans="1:2" x14ac:dyDescent="0.2">
      <c r="A1225" s="331"/>
      <c r="B1225" s="331"/>
    </row>
    <row r="1226" spans="1:2" x14ac:dyDescent="0.2">
      <c r="A1226" s="331"/>
      <c r="B1226" s="331"/>
    </row>
    <row r="1227" spans="1:2" x14ac:dyDescent="0.2">
      <c r="A1227" s="331"/>
      <c r="B1227" s="331"/>
    </row>
    <row r="1228" spans="1:2" x14ac:dyDescent="0.2">
      <c r="A1228" s="331"/>
      <c r="B1228" s="331"/>
    </row>
    <row r="1229" spans="1:2" x14ac:dyDescent="0.2">
      <c r="A1229" s="331"/>
      <c r="B1229" s="331"/>
    </row>
    <row r="1230" spans="1:2" x14ac:dyDescent="0.2">
      <c r="A1230" s="331"/>
      <c r="B1230" s="331"/>
    </row>
    <row r="1231" spans="1:2" x14ac:dyDescent="0.2">
      <c r="A1231" s="331"/>
      <c r="B1231" s="331"/>
    </row>
    <row r="1232" spans="1:2" x14ac:dyDescent="0.2">
      <c r="A1232" s="331"/>
      <c r="B1232" s="331"/>
    </row>
    <row r="1233" spans="1:2" x14ac:dyDescent="0.2">
      <c r="A1233" s="331"/>
      <c r="B1233" s="331"/>
    </row>
    <row r="1234" spans="1:2" x14ac:dyDescent="0.2">
      <c r="A1234" s="331"/>
      <c r="B1234" s="331"/>
    </row>
    <row r="1235" spans="1:2" x14ac:dyDescent="0.2">
      <c r="A1235" s="331"/>
      <c r="B1235" s="331"/>
    </row>
    <row r="1236" spans="1:2" x14ac:dyDescent="0.2">
      <c r="A1236" s="331"/>
      <c r="B1236" s="331"/>
    </row>
    <row r="1237" spans="1:2" x14ac:dyDescent="0.2">
      <c r="A1237" s="331"/>
      <c r="B1237" s="331"/>
    </row>
    <row r="1238" spans="1:2" x14ac:dyDescent="0.2">
      <c r="A1238" s="331"/>
      <c r="B1238" s="331"/>
    </row>
    <row r="1239" spans="1:2" x14ac:dyDescent="0.2">
      <c r="A1239" s="331"/>
      <c r="B1239" s="331"/>
    </row>
    <row r="1240" spans="1:2" x14ac:dyDescent="0.2">
      <c r="A1240" s="331"/>
      <c r="B1240" s="331"/>
    </row>
    <row r="1241" spans="1:2" x14ac:dyDescent="0.2">
      <c r="A1241" s="331"/>
      <c r="B1241" s="331"/>
    </row>
    <row r="1242" spans="1:2" x14ac:dyDescent="0.2">
      <c r="A1242" s="331"/>
      <c r="B1242" s="331"/>
    </row>
    <row r="1243" spans="1:2" x14ac:dyDescent="0.2">
      <c r="A1243" s="331"/>
      <c r="B1243" s="331"/>
    </row>
    <row r="1244" spans="1:2" x14ac:dyDescent="0.2">
      <c r="A1244" s="331"/>
      <c r="B1244" s="331"/>
    </row>
    <row r="1245" spans="1:2" x14ac:dyDescent="0.2">
      <c r="A1245" s="331"/>
      <c r="B1245" s="331"/>
    </row>
    <row r="1246" spans="1:2" x14ac:dyDescent="0.2">
      <c r="A1246" s="331"/>
      <c r="B1246" s="331"/>
    </row>
    <row r="1247" spans="1:2" x14ac:dyDescent="0.2">
      <c r="A1247" s="331"/>
      <c r="B1247" s="331"/>
    </row>
    <row r="1248" spans="1:2" x14ac:dyDescent="0.2">
      <c r="A1248" s="331"/>
      <c r="B1248" s="331"/>
    </row>
    <row r="1249" spans="1:2" x14ac:dyDescent="0.2">
      <c r="A1249" s="331"/>
      <c r="B1249" s="331"/>
    </row>
    <row r="1250" spans="1:2" x14ac:dyDescent="0.2">
      <c r="A1250" s="331"/>
      <c r="B1250" s="331"/>
    </row>
    <row r="1251" spans="1:2" x14ac:dyDescent="0.2">
      <c r="A1251" s="331"/>
      <c r="B1251" s="331"/>
    </row>
    <row r="1252" spans="1:2" x14ac:dyDescent="0.2">
      <c r="A1252" s="331"/>
      <c r="B1252" s="331"/>
    </row>
    <row r="1253" spans="1:2" x14ac:dyDescent="0.2">
      <c r="A1253" s="331"/>
      <c r="B1253" s="331"/>
    </row>
    <row r="1254" spans="1:2" x14ac:dyDescent="0.2">
      <c r="A1254" s="331"/>
      <c r="B1254" s="331"/>
    </row>
    <row r="1255" spans="1:2" x14ac:dyDescent="0.2">
      <c r="A1255" s="331"/>
      <c r="B1255" s="331"/>
    </row>
    <row r="1256" spans="1:2" x14ac:dyDescent="0.2">
      <c r="A1256" s="331"/>
      <c r="B1256" s="331"/>
    </row>
    <row r="1257" spans="1:2" x14ac:dyDescent="0.2">
      <c r="A1257" s="331"/>
      <c r="B1257" s="331"/>
    </row>
    <row r="1258" spans="1:2" x14ac:dyDescent="0.2">
      <c r="A1258" s="331"/>
      <c r="B1258" s="331"/>
    </row>
    <row r="1259" spans="1:2" x14ac:dyDescent="0.2">
      <c r="A1259" s="331"/>
      <c r="B1259" s="331"/>
    </row>
    <row r="1260" spans="1:2" x14ac:dyDescent="0.2">
      <c r="A1260" s="331"/>
      <c r="B1260" s="331"/>
    </row>
    <row r="1261" spans="1:2" x14ac:dyDescent="0.2">
      <c r="A1261" s="331"/>
      <c r="B1261" s="331"/>
    </row>
    <row r="1262" spans="1:2" x14ac:dyDescent="0.2">
      <c r="A1262" s="331"/>
      <c r="B1262" s="331"/>
    </row>
    <row r="1263" spans="1:2" x14ac:dyDescent="0.2">
      <c r="A1263" s="331"/>
      <c r="B1263" s="331"/>
    </row>
    <row r="1264" spans="1:2" x14ac:dyDescent="0.2">
      <c r="A1264" s="331"/>
      <c r="B1264" s="331"/>
    </row>
    <row r="1265" spans="1:2" x14ac:dyDescent="0.2">
      <c r="A1265" s="331"/>
      <c r="B1265" s="331"/>
    </row>
    <row r="1266" spans="1:2" x14ac:dyDescent="0.2">
      <c r="A1266" s="331"/>
      <c r="B1266" s="331"/>
    </row>
    <row r="1267" spans="1:2" x14ac:dyDescent="0.2">
      <c r="A1267" s="331"/>
      <c r="B1267" s="331"/>
    </row>
    <row r="1268" spans="1:2" x14ac:dyDescent="0.2">
      <c r="A1268" s="331"/>
      <c r="B1268" s="331"/>
    </row>
    <row r="1269" spans="1:2" x14ac:dyDescent="0.2">
      <c r="A1269" s="331"/>
      <c r="B1269" s="331"/>
    </row>
    <row r="1270" spans="1:2" x14ac:dyDescent="0.2">
      <c r="A1270" s="331"/>
      <c r="B1270" s="331"/>
    </row>
    <row r="1271" spans="1:2" x14ac:dyDescent="0.2">
      <c r="A1271" s="331"/>
      <c r="B1271" s="331"/>
    </row>
    <row r="1272" spans="1:2" x14ac:dyDescent="0.2">
      <c r="A1272" s="331"/>
      <c r="B1272" s="331"/>
    </row>
    <row r="1273" spans="1:2" x14ac:dyDescent="0.2">
      <c r="A1273" s="331"/>
      <c r="B1273" s="331"/>
    </row>
    <row r="1274" spans="1:2" x14ac:dyDescent="0.2">
      <c r="A1274" s="331"/>
      <c r="B1274" s="331"/>
    </row>
    <row r="1275" spans="1:2" x14ac:dyDescent="0.2">
      <c r="A1275" s="331"/>
      <c r="B1275" s="331"/>
    </row>
    <row r="1276" spans="1:2" x14ac:dyDescent="0.2">
      <c r="A1276" s="331"/>
      <c r="B1276" s="331"/>
    </row>
    <row r="1277" spans="1:2" x14ac:dyDescent="0.2">
      <c r="A1277" s="331"/>
      <c r="B1277" s="331"/>
    </row>
    <row r="1278" spans="1:2" x14ac:dyDescent="0.2">
      <c r="A1278" s="331"/>
      <c r="B1278" s="331"/>
    </row>
    <row r="1279" spans="1:2" x14ac:dyDescent="0.2">
      <c r="A1279" s="331"/>
      <c r="B1279" s="331"/>
    </row>
    <row r="1280" spans="1:2" x14ac:dyDescent="0.2">
      <c r="A1280" s="331"/>
      <c r="B1280" s="331"/>
    </row>
    <row r="1281" spans="1:2" x14ac:dyDescent="0.2">
      <c r="A1281" s="331"/>
      <c r="B1281" s="331"/>
    </row>
    <row r="1282" spans="1:2" x14ac:dyDescent="0.2">
      <c r="A1282" s="331"/>
      <c r="B1282" s="331"/>
    </row>
    <row r="1283" spans="1:2" x14ac:dyDescent="0.2">
      <c r="A1283" s="331"/>
      <c r="B1283" s="331"/>
    </row>
    <row r="1284" spans="1:2" x14ac:dyDescent="0.2">
      <c r="A1284" s="331"/>
      <c r="B1284" s="331"/>
    </row>
    <row r="1285" spans="1:2" x14ac:dyDescent="0.2">
      <c r="A1285" s="331"/>
      <c r="B1285" s="331"/>
    </row>
    <row r="1286" spans="1:2" x14ac:dyDescent="0.2">
      <c r="A1286" s="331"/>
      <c r="B1286" s="331"/>
    </row>
    <row r="1287" spans="1:2" x14ac:dyDescent="0.2">
      <c r="A1287" s="331"/>
      <c r="B1287" s="331"/>
    </row>
    <row r="1288" spans="1:2" x14ac:dyDescent="0.2">
      <c r="A1288" s="331"/>
      <c r="B1288" s="331"/>
    </row>
    <row r="1289" spans="1:2" x14ac:dyDescent="0.2">
      <c r="A1289" s="331"/>
      <c r="B1289" s="331"/>
    </row>
    <row r="1290" spans="1:2" x14ac:dyDescent="0.2">
      <c r="A1290" s="331"/>
      <c r="B1290" s="331"/>
    </row>
    <row r="1291" spans="1:2" x14ac:dyDescent="0.2">
      <c r="A1291" s="331"/>
      <c r="B1291" s="331"/>
    </row>
    <row r="1292" spans="1:2" x14ac:dyDescent="0.2">
      <c r="A1292" s="331"/>
      <c r="B1292" s="331"/>
    </row>
    <row r="1293" spans="1:2" x14ac:dyDescent="0.2">
      <c r="A1293" s="331"/>
      <c r="B1293" s="331"/>
    </row>
    <row r="1294" spans="1:2" x14ac:dyDescent="0.2">
      <c r="A1294" s="331"/>
      <c r="B1294" s="331"/>
    </row>
    <row r="1295" spans="1:2" x14ac:dyDescent="0.2">
      <c r="A1295" s="331"/>
      <c r="B1295" s="331"/>
    </row>
    <row r="1296" spans="1:2" x14ac:dyDescent="0.2">
      <c r="A1296" s="331"/>
      <c r="B1296" s="331"/>
    </row>
    <row r="1297" spans="1:2" x14ac:dyDescent="0.2">
      <c r="A1297" s="331"/>
      <c r="B1297" s="331"/>
    </row>
    <row r="1298" spans="1:2" x14ac:dyDescent="0.2">
      <c r="A1298" s="331"/>
      <c r="B1298" s="331"/>
    </row>
    <row r="1299" spans="1:2" x14ac:dyDescent="0.2">
      <c r="A1299" s="331"/>
      <c r="B1299" s="331"/>
    </row>
    <row r="1300" spans="1:2" x14ac:dyDescent="0.2">
      <c r="A1300" s="331"/>
      <c r="B1300" s="331"/>
    </row>
    <row r="1301" spans="1:2" x14ac:dyDescent="0.2">
      <c r="A1301" s="331"/>
      <c r="B1301" s="331"/>
    </row>
    <row r="1302" spans="1:2" x14ac:dyDescent="0.2">
      <c r="A1302" s="331"/>
      <c r="B1302" s="331"/>
    </row>
    <row r="1303" spans="1:2" x14ac:dyDescent="0.2">
      <c r="A1303" s="331"/>
      <c r="B1303" s="331"/>
    </row>
    <row r="1304" spans="1:2" x14ac:dyDescent="0.2">
      <c r="A1304" s="331"/>
      <c r="B1304" s="331"/>
    </row>
    <row r="1305" spans="1:2" x14ac:dyDescent="0.2">
      <c r="A1305" s="331"/>
      <c r="B1305" s="331"/>
    </row>
    <row r="1306" spans="1:2" x14ac:dyDescent="0.2">
      <c r="A1306" s="331"/>
      <c r="B1306" s="331"/>
    </row>
    <row r="1307" spans="1:2" x14ac:dyDescent="0.2">
      <c r="A1307" s="331"/>
      <c r="B1307" s="331"/>
    </row>
    <row r="1308" spans="1:2" x14ac:dyDescent="0.2">
      <c r="A1308" s="331"/>
      <c r="B1308" s="331"/>
    </row>
    <row r="1309" spans="1:2" x14ac:dyDescent="0.2">
      <c r="A1309" s="331"/>
      <c r="B1309" s="331"/>
    </row>
    <row r="1310" spans="1:2" x14ac:dyDescent="0.2">
      <c r="A1310" s="331"/>
      <c r="B1310" s="331"/>
    </row>
    <row r="1311" spans="1:2" x14ac:dyDescent="0.2">
      <c r="A1311" s="331"/>
      <c r="B1311" s="331"/>
    </row>
    <row r="1312" spans="1:2" x14ac:dyDescent="0.2">
      <c r="A1312" s="331"/>
      <c r="B1312" s="331"/>
    </row>
    <row r="1313" spans="1:2" x14ac:dyDescent="0.2">
      <c r="A1313" s="331"/>
      <c r="B1313" s="331"/>
    </row>
    <row r="1314" spans="1:2" x14ac:dyDescent="0.2">
      <c r="A1314" s="331"/>
      <c r="B1314" s="331"/>
    </row>
    <row r="1315" spans="1:2" x14ac:dyDescent="0.2">
      <c r="A1315" s="331"/>
      <c r="B1315" s="331"/>
    </row>
    <row r="1316" spans="1:2" x14ac:dyDescent="0.2">
      <c r="A1316" s="331"/>
      <c r="B1316" s="331"/>
    </row>
    <row r="1317" spans="1:2" x14ac:dyDescent="0.2">
      <c r="A1317" s="331"/>
      <c r="B1317" s="331"/>
    </row>
    <row r="1318" spans="1:2" x14ac:dyDescent="0.2">
      <c r="A1318" s="331"/>
      <c r="B1318" s="331"/>
    </row>
    <row r="1319" spans="1:2" x14ac:dyDescent="0.2">
      <c r="A1319" s="331"/>
      <c r="B1319" s="331"/>
    </row>
    <row r="1320" spans="1:2" x14ac:dyDescent="0.2">
      <c r="A1320" s="331"/>
      <c r="B1320" s="331"/>
    </row>
    <row r="1321" spans="1:2" x14ac:dyDescent="0.2">
      <c r="A1321" s="331"/>
      <c r="B1321" s="331"/>
    </row>
    <row r="1322" spans="1:2" x14ac:dyDescent="0.2">
      <c r="A1322" s="331"/>
      <c r="B1322" s="331"/>
    </row>
    <row r="1323" spans="1:2" x14ac:dyDescent="0.2">
      <c r="A1323" s="331"/>
      <c r="B1323" s="331"/>
    </row>
    <row r="1324" spans="1:2" x14ac:dyDescent="0.2">
      <c r="A1324" s="331"/>
      <c r="B1324" s="331"/>
    </row>
    <row r="1325" spans="1:2" x14ac:dyDescent="0.2">
      <c r="A1325" s="331"/>
      <c r="B1325" s="331"/>
    </row>
    <row r="1326" spans="1:2" x14ac:dyDescent="0.2">
      <c r="A1326" s="331"/>
      <c r="B1326" s="331"/>
    </row>
    <row r="1327" spans="1:2" x14ac:dyDescent="0.2">
      <c r="A1327" s="331"/>
      <c r="B1327" s="331"/>
    </row>
    <row r="1328" spans="1:2" x14ac:dyDescent="0.2">
      <c r="A1328" s="331"/>
      <c r="B1328" s="331"/>
    </row>
    <row r="1329" spans="1:2" x14ac:dyDescent="0.2">
      <c r="A1329" s="331"/>
      <c r="B1329" s="331"/>
    </row>
    <row r="1330" spans="1:2" x14ac:dyDescent="0.2">
      <c r="A1330" s="331"/>
      <c r="B1330" s="331"/>
    </row>
    <row r="1331" spans="1:2" x14ac:dyDescent="0.2">
      <c r="A1331" s="331"/>
      <c r="B1331" s="331"/>
    </row>
    <row r="1332" spans="1:2" x14ac:dyDescent="0.2">
      <c r="A1332" s="331"/>
      <c r="B1332" s="331"/>
    </row>
    <row r="1333" spans="1:2" x14ac:dyDescent="0.2">
      <c r="A1333" s="331"/>
      <c r="B1333" s="331"/>
    </row>
    <row r="1334" spans="1:2" x14ac:dyDescent="0.2">
      <c r="A1334" s="331"/>
      <c r="B1334" s="331"/>
    </row>
    <row r="1335" spans="1:2" x14ac:dyDescent="0.2">
      <c r="A1335" s="331"/>
      <c r="B1335" s="331"/>
    </row>
    <row r="1336" spans="1:2" x14ac:dyDescent="0.2">
      <c r="A1336" s="331"/>
      <c r="B1336" s="331"/>
    </row>
    <row r="1337" spans="1:2" x14ac:dyDescent="0.2">
      <c r="A1337" s="331"/>
      <c r="B1337" s="331"/>
    </row>
    <row r="1338" spans="1:2" x14ac:dyDescent="0.2">
      <c r="A1338" s="331"/>
      <c r="B1338" s="331"/>
    </row>
    <row r="1339" spans="1:2" x14ac:dyDescent="0.2">
      <c r="A1339" s="331"/>
      <c r="B1339" s="331"/>
    </row>
    <row r="1340" spans="1:2" x14ac:dyDescent="0.2">
      <c r="A1340" s="331"/>
      <c r="B1340" s="331"/>
    </row>
    <row r="1341" spans="1:2" x14ac:dyDescent="0.2">
      <c r="A1341" s="331"/>
      <c r="B1341" s="331"/>
    </row>
    <row r="1342" spans="1:2" x14ac:dyDescent="0.2">
      <c r="A1342" s="331"/>
      <c r="B1342" s="331"/>
    </row>
    <row r="1343" spans="1:2" x14ac:dyDescent="0.2">
      <c r="A1343" s="331"/>
      <c r="B1343" s="331"/>
    </row>
    <row r="1344" spans="1:2" x14ac:dyDescent="0.2">
      <c r="A1344" s="331"/>
      <c r="B1344" s="331"/>
    </row>
    <row r="1345" spans="1:2" x14ac:dyDescent="0.2">
      <c r="A1345" s="331"/>
      <c r="B1345" s="331"/>
    </row>
    <row r="1346" spans="1:2" x14ac:dyDescent="0.2">
      <c r="A1346" s="331"/>
      <c r="B1346" s="331"/>
    </row>
    <row r="1347" spans="1:2" x14ac:dyDescent="0.2">
      <c r="A1347" s="331"/>
      <c r="B1347" s="331"/>
    </row>
    <row r="1348" spans="1:2" x14ac:dyDescent="0.2">
      <c r="A1348" s="331"/>
      <c r="B1348" s="331"/>
    </row>
    <row r="1349" spans="1:2" x14ac:dyDescent="0.2">
      <c r="A1349" s="331"/>
      <c r="B1349" s="331"/>
    </row>
    <row r="1350" spans="1:2" x14ac:dyDescent="0.2">
      <c r="A1350" s="331"/>
      <c r="B1350" s="331"/>
    </row>
    <row r="1351" spans="1:2" x14ac:dyDescent="0.2">
      <c r="A1351" s="331"/>
      <c r="B1351" s="331"/>
    </row>
    <row r="1352" spans="1:2" x14ac:dyDescent="0.2">
      <c r="A1352" s="331"/>
      <c r="B1352" s="331"/>
    </row>
    <row r="1353" spans="1:2" x14ac:dyDescent="0.2">
      <c r="A1353" s="331"/>
      <c r="B1353" s="331"/>
    </row>
    <row r="1354" spans="1:2" x14ac:dyDescent="0.2">
      <c r="A1354" s="331"/>
      <c r="B1354" s="331"/>
    </row>
    <row r="1355" spans="1:2" x14ac:dyDescent="0.2">
      <c r="A1355" s="331"/>
      <c r="B1355" s="331"/>
    </row>
    <row r="1356" spans="1:2" x14ac:dyDescent="0.2">
      <c r="A1356" s="331"/>
      <c r="B1356" s="331"/>
    </row>
    <row r="1357" spans="1:2" x14ac:dyDescent="0.2">
      <c r="A1357" s="331"/>
      <c r="B1357" s="331"/>
    </row>
    <row r="1358" spans="1:2" x14ac:dyDescent="0.2">
      <c r="A1358" s="331"/>
      <c r="B1358" s="331"/>
    </row>
    <row r="1359" spans="1:2" x14ac:dyDescent="0.2">
      <c r="A1359" s="331"/>
      <c r="B1359" s="331"/>
    </row>
    <row r="1360" spans="1:2" x14ac:dyDescent="0.2">
      <c r="A1360" s="331"/>
      <c r="B1360" s="331"/>
    </row>
    <row r="1361" spans="1:2" x14ac:dyDescent="0.2">
      <c r="A1361" s="331"/>
      <c r="B1361" s="331"/>
    </row>
    <row r="1362" spans="1:2" x14ac:dyDescent="0.2">
      <c r="A1362" s="331"/>
      <c r="B1362" s="331"/>
    </row>
    <row r="1363" spans="1:2" x14ac:dyDescent="0.2">
      <c r="A1363" s="331"/>
      <c r="B1363" s="331"/>
    </row>
    <row r="1364" spans="1:2" x14ac:dyDescent="0.2">
      <c r="A1364" s="331"/>
      <c r="B1364" s="331"/>
    </row>
    <row r="1365" spans="1:2" x14ac:dyDescent="0.2">
      <c r="A1365" s="331"/>
      <c r="B1365" s="331"/>
    </row>
    <row r="1366" spans="1:2" x14ac:dyDescent="0.2">
      <c r="A1366" s="331"/>
      <c r="B1366" s="331"/>
    </row>
    <row r="1367" spans="1:2" x14ac:dyDescent="0.2">
      <c r="A1367" s="331"/>
      <c r="B1367" s="331"/>
    </row>
    <row r="1368" spans="1:2" x14ac:dyDescent="0.2">
      <c r="A1368" s="331"/>
      <c r="B1368" s="331"/>
    </row>
    <row r="1369" spans="1:2" x14ac:dyDescent="0.2">
      <c r="A1369" s="331"/>
      <c r="B1369" s="331"/>
    </row>
    <row r="1370" spans="1:2" x14ac:dyDescent="0.2">
      <c r="A1370" s="331"/>
      <c r="B1370" s="331"/>
    </row>
    <row r="1371" spans="1:2" x14ac:dyDescent="0.2">
      <c r="A1371" s="331"/>
      <c r="B1371" s="331"/>
    </row>
    <row r="1372" spans="1:2" x14ac:dyDescent="0.2">
      <c r="A1372" s="331"/>
      <c r="B1372" s="331"/>
    </row>
    <row r="1373" spans="1:2" x14ac:dyDescent="0.2">
      <c r="A1373" s="331"/>
      <c r="B1373" s="331"/>
    </row>
    <row r="1374" spans="1:2" x14ac:dyDescent="0.2">
      <c r="A1374" s="331"/>
      <c r="B1374" s="331"/>
    </row>
    <row r="1375" spans="1:2" x14ac:dyDescent="0.2">
      <c r="A1375" s="331"/>
      <c r="B1375" s="331"/>
    </row>
    <row r="1376" spans="1:2" x14ac:dyDescent="0.2">
      <c r="A1376" s="331"/>
      <c r="B1376" s="331"/>
    </row>
    <row r="1377" spans="1:2" x14ac:dyDescent="0.2">
      <c r="A1377" s="331"/>
      <c r="B1377" s="331"/>
    </row>
    <row r="1378" spans="1:2" x14ac:dyDescent="0.2">
      <c r="A1378" s="331"/>
      <c r="B1378" s="331"/>
    </row>
    <row r="1379" spans="1:2" x14ac:dyDescent="0.2">
      <c r="A1379" s="331"/>
      <c r="B1379" s="331"/>
    </row>
    <row r="1380" spans="1:2" x14ac:dyDescent="0.2">
      <c r="A1380" s="331"/>
      <c r="B1380" s="331"/>
    </row>
    <row r="1381" spans="1:2" x14ac:dyDescent="0.2">
      <c r="A1381" s="331"/>
      <c r="B1381" s="331"/>
    </row>
    <row r="1382" spans="1:2" x14ac:dyDescent="0.2">
      <c r="A1382" s="331"/>
      <c r="B1382" s="331"/>
    </row>
    <row r="1383" spans="1:2" x14ac:dyDescent="0.2">
      <c r="A1383" s="331"/>
      <c r="B1383" s="331"/>
    </row>
    <row r="1384" spans="1:2" x14ac:dyDescent="0.2">
      <c r="A1384" s="331"/>
      <c r="B1384" s="331"/>
    </row>
    <row r="1385" spans="1:2" x14ac:dyDescent="0.2">
      <c r="A1385" s="331"/>
      <c r="B1385" s="331"/>
    </row>
    <row r="1386" spans="1:2" x14ac:dyDescent="0.2">
      <c r="A1386" s="331"/>
      <c r="B1386" s="331"/>
    </row>
    <row r="1387" spans="1:2" x14ac:dyDescent="0.2">
      <c r="A1387" s="331"/>
      <c r="B1387" s="331"/>
    </row>
    <row r="1388" spans="1:2" x14ac:dyDescent="0.2">
      <c r="A1388" s="331"/>
      <c r="B1388" s="331"/>
    </row>
    <row r="1389" spans="1:2" x14ac:dyDescent="0.2">
      <c r="A1389" s="331"/>
      <c r="B1389" s="331"/>
    </row>
    <row r="1390" spans="1:2" x14ac:dyDescent="0.2">
      <c r="A1390" s="331"/>
      <c r="B1390" s="331"/>
    </row>
    <row r="1391" spans="1:2" x14ac:dyDescent="0.2">
      <c r="A1391" s="331"/>
      <c r="B1391" s="331"/>
    </row>
    <row r="1392" spans="1:2" x14ac:dyDescent="0.2">
      <c r="A1392" s="331"/>
      <c r="B1392" s="331"/>
    </row>
    <row r="1393" spans="1:2" x14ac:dyDescent="0.2">
      <c r="A1393" s="331"/>
      <c r="B1393" s="331"/>
    </row>
    <row r="1394" spans="1:2" x14ac:dyDescent="0.2">
      <c r="A1394" s="331"/>
      <c r="B1394" s="331"/>
    </row>
    <row r="1395" spans="1:2" x14ac:dyDescent="0.2">
      <c r="A1395" s="331"/>
      <c r="B1395" s="331"/>
    </row>
    <row r="1396" spans="1:2" x14ac:dyDescent="0.2">
      <c r="A1396" s="331"/>
      <c r="B1396" s="331"/>
    </row>
    <row r="1397" spans="1:2" x14ac:dyDescent="0.2">
      <c r="A1397" s="331"/>
      <c r="B1397" s="331"/>
    </row>
    <row r="1398" spans="1:2" x14ac:dyDescent="0.2">
      <c r="A1398" s="331"/>
      <c r="B1398" s="331"/>
    </row>
    <row r="1399" spans="1:2" x14ac:dyDescent="0.2">
      <c r="A1399" s="331"/>
      <c r="B1399" s="331"/>
    </row>
    <row r="1400" spans="1:2" x14ac:dyDescent="0.2">
      <c r="A1400" s="331"/>
      <c r="B1400" s="331"/>
    </row>
    <row r="1401" spans="1:2" x14ac:dyDescent="0.2">
      <c r="A1401" s="331"/>
      <c r="B1401" s="331"/>
    </row>
    <row r="1402" spans="1:2" x14ac:dyDescent="0.2">
      <c r="A1402" s="331"/>
      <c r="B1402" s="331"/>
    </row>
    <row r="1403" spans="1:2" x14ac:dyDescent="0.2">
      <c r="A1403" s="331"/>
      <c r="B1403" s="331"/>
    </row>
    <row r="1404" spans="1:2" x14ac:dyDescent="0.2">
      <c r="A1404" s="331"/>
      <c r="B1404" s="331"/>
    </row>
    <row r="1405" spans="1:2" x14ac:dyDescent="0.2">
      <c r="A1405" s="331"/>
      <c r="B1405" s="331"/>
    </row>
    <row r="1406" spans="1:2" x14ac:dyDescent="0.2">
      <c r="A1406" s="331"/>
      <c r="B1406" s="331"/>
    </row>
    <row r="1407" spans="1:2" x14ac:dyDescent="0.2">
      <c r="A1407" s="331"/>
      <c r="B1407" s="331"/>
    </row>
    <row r="1408" spans="1:2" x14ac:dyDescent="0.2">
      <c r="A1408" s="331"/>
      <c r="B1408" s="331"/>
    </row>
    <row r="1409" spans="1:2" x14ac:dyDescent="0.2">
      <c r="A1409" s="331"/>
      <c r="B1409" s="331"/>
    </row>
    <row r="1410" spans="1:2" x14ac:dyDescent="0.2">
      <c r="A1410" s="331"/>
      <c r="B1410" s="331"/>
    </row>
    <row r="1411" spans="1:2" x14ac:dyDescent="0.2">
      <c r="A1411" s="331"/>
      <c r="B1411" s="331"/>
    </row>
    <row r="1412" spans="1:2" x14ac:dyDescent="0.2">
      <c r="A1412" s="331"/>
      <c r="B1412" s="331"/>
    </row>
    <row r="1413" spans="1:2" x14ac:dyDescent="0.2">
      <c r="A1413" s="331"/>
      <c r="B1413" s="331"/>
    </row>
    <row r="1414" spans="1:2" x14ac:dyDescent="0.2">
      <c r="A1414" s="331"/>
      <c r="B1414" s="331"/>
    </row>
    <row r="1415" spans="1:2" x14ac:dyDescent="0.2">
      <c r="A1415" s="331"/>
      <c r="B1415" s="331"/>
    </row>
    <row r="1416" spans="1:2" x14ac:dyDescent="0.2">
      <c r="A1416" s="331"/>
      <c r="B1416" s="331"/>
    </row>
    <row r="1417" spans="1:2" x14ac:dyDescent="0.2">
      <c r="A1417" s="331"/>
      <c r="B1417" s="331"/>
    </row>
    <row r="1418" spans="1:2" x14ac:dyDescent="0.2">
      <c r="A1418" s="331"/>
      <c r="B1418" s="331"/>
    </row>
    <row r="1419" spans="1:2" x14ac:dyDescent="0.2">
      <c r="A1419" s="331"/>
      <c r="B1419" s="331"/>
    </row>
    <row r="1420" spans="1:2" x14ac:dyDescent="0.2">
      <c r="A1420" s="331"/>
      <c r="B1420" s="331"/>
    </row>
    <row r="1421" spans="1:2" x14ac:dyDescent="0.2">
      <c r="A1421" s="331"/>
      <c r="B1421" s="331"/>
    </row>
    <row r="1422" spans="1:2" x14ac:dyDescent="0.2">
      <c r="A1422" s="331"/>
      <c r="B1422" s="331"/>
    </row>
    <row r="1423" spans="1:2" x14ac:dyDescent="0.2">
      <c r="A1423" s="331"/>
      <c r="B1423" s="331"/>
    </row>
    <row r="1424" spans="1:2" x14ac:dyDescent="0.2">
      <c r="A1424" s="331"/>
      <c r="B1424" s="331"/>
    </row>
    <row r="1425" spans="1:2" x14ac:dyDescent="0.2">
      <c r="A1425" s="331"/>
      <c r="B1425" s="331"/>
    </row>
    <row r="1426" spans="1:2" x14ac:dyDescent="0.2">
      <c r="A1426" s="331"/>
      <c r="B1426" s="331"/>
    </row>
    <row r="1427" spans="1:2" x14ac:dyDescent="0.2">
      <c r="A1427" s="331"/>
      <c r="B1427" s="331"/>
    </row>
    <row r="1428" spans="1:2" x14ac:dyDescent="0.2">
      <c r="A1428" s="331"/>
      <c r="B1428" s="331"/>
    </row>
    <row r="1429" spans="1:2" x14ac:dyDescent="0.2">
      <c r="A1429" s="331"/>
      <c r="B1429" s="331"/>
    </row>
    <row r="1430" spans="1:2" x14ac:dyDescent="0.2">
      <c r="A1430" s="331"/>
      <c r="B1430" s="331"/>
    </row>
    <row r="1431" spans="1:2" x14ac:dyDescent="0.2">
      <c r="A1431" s="331"/>
      <c r="B1431" s="331"/>
    </row>
    <row r="1432" spans="1:2" x14ac:dyDescent="0.2">
      <c r="A1432" s="331"/>
      <c r="B1432" s="331"/>
    </row>
    <row r="1433" spans="1:2" x14ac:dyDescent="0.2">
      <c r="A1433" s="331"/>
      <c r="B1433" s="331"/>
    </row>
    <row r="1434" spans="1:2" x14ac:dyDescent="0.2">
      <c r="A1434" s="331"/>
      <c r="B1434" s="331"/>
    </row>
    <row r="1435" spans="1:2" x14ac:dyDescent="0.2">
      <c r="A1435" s="331"/>
      <c r="B1435" s="331"/>
    </row>
    <row r="1436" spans="1:2" x14ac:dyDescent="0.2">
      <c r="A1436" s="331"/>
      <c r="B1436" s="331"/>
    </row>
    <row r="1437" spans="1:2" x14ac:dyDescent="0.2">
      <c r="A1437" s="331"/>
      <c r="B1437" s="331"/>
    </row>
    <row r="1438" spans="1:2" x14ac:dyDescent="0.2">
      <c r="A1438" s="331"/>
      <c r="B1438" s="331"/>
    </row>
    <row r="1439" spans="1:2" x14ac:dyDescent="0.2">
      <c r="A1439" s="331"/>
      <c r="B1439" s="331"/>
    </row>
    <row r="1440" spans="1:2" x14ac:dyDescent="0.2">
      <c r="A1440" s="331"/>
      <c r="B1440" s="331"/>
    </row>
    <row r="1441" spans="1:2" x14ac:dyDescent="0.2">
      <c r="A1441" s="331"/>
      <c r="B1441" s="331"/>
    </row>
    <row r="1442" spans="1:2" x14ac:dyDescent="0.2">
      <c r="A1442" s="331"/>
      <c r="B1442" s="331"/>
    </row>
    <row r="1443" spans="1:2" x14ac:dyDescent="0.2">
      <c r="A1443" s="331"/>
      <c r="B1443" s="331"/>
    </row>
    <row r="1444" spans="1:2" x14ac:dyDescent="0.2">
      <c r="A1444" s="331"/>
      <c r="B1444" s="331"/>
    </row>
    <row r="1445" spans="1:2" x14ac:dyDescent="0.2">
      <c r="A1445" s="331"/>
      <c r="B1445" s="331"/>
    </row>
    <row r="1446" spans="1:2" x14ac:dyDescent="0.2">
      <c r="A1446" s="331"/>
      <c r="B1446" s="331"/>
    </row>
    <row r="1447" spans="1:2" x14ac:dyDescent="0.2">
      <c r="A1447" s="331"/>
      <c r="B1447" s="331"/>
    </row>
    <row r="1448" spans="1:2" x14ac:dyDescent="0.2">
      <c r="A1448" s="331"/>
      <c r="B1448" s="331"/>
    </row>
    <row r="1449" spans="1:2" x14ac:dyDescent="0.2">
      <c r="A1449" s="331"/>
      <c r="B1449" s="331"/>
    </row>
    <row r="1450" spans="1:2" x14ac:dyDescent="0.2">
      <c r="A1450" s="331"/>
      <c r="B1450" s="331"/>
    </row>
    <row r="1451" spans="1:2" x14ac:dyDescent="0.2">
      <c r="A1451" s="331"/>
      <c r="B1451" s="331"/>
    </row>
    <row r="1452" spans="1:2" x14ac:dyDescent="0.2">
      <c r="A1452" s="331"/>
      <c r="B1452" s="331"/>
    </row>
    <row r="1453" spans="1:2" x14ac:dyDescent="0.2">
      <c r="A1453" s="331"/>
      <c r="B1453" s="331"/>
    </row>
    <row r="1454" spans="1:2" x14ac:dyDescent="0.2">
      <c r="A1454" s="331"/>
      <c r="B1454" s="331"/>
    </row>
    <row r="1455" spans="1:2" x14ac:dyDescent="0.2">
      <c r="A1455" s="331"/>
      <c r="B1455" s="331"/>
    </row>
    <row r="1456" spans="1:2" x14ac:dyDescent="0.2">
      <c r="A1456" s="331"/>
      <c r="B1456" s="331"/>
    </row>
    <row r="1457" spans="1:2" x14ac:dyDescent="0.2">
      <c r="A1457" s="331"/>
      <c r="B1457" s="331"/>
    </row>
    <row r="1458" spans="1:2" x14ac:dyDescent="0.2">
      <c r="A1458" s="331"/>
      <c r="B1458" s="331"/>
    </row>
    <row r="1459" spans="1:2" x14ac:dyDescent="0.2">
      <c r="A1459" s="331"/>
      <c r="B1459" s="331"/>
    </row>
    <row r="1460" spans="1:2" x14ac:dyDescent="0.2">
      <c r="A1460" s="331"/>
      <c r="B1460" s="331"/>
    </row>
    <row r="1461" spans="1:2" x14ac:dyDescent="0.2">
      <c r="A1461" s="331"/>
      <c r="B1461" s="331"/>
    </row>
    <row r="1462" spans="1:2" x14ac:dyDescent="0.2">
      <c r="A1462" s="331"/>
      <c r="B1462" s="331"/>
    </row>
    <row r="1463" spans="1:2" x14ac:dyDescent="0.2">
      <c r="A1463" s="331"/>
      <c r="B1463" s="331"/>
    </row>
    <row r="1464" spans="1:2" x14ac:dyDescent="0.2">
      <c r="A1464" s="331"/>
      <c r="B1464" s="331"/>
    </row>
    <row r="1465" spans="1:2" x14ac:dyDescent="0.2">
      <c r="A1465" s="331"/>
      <c r="B1465" s="331"/>
    </row>
    <row r="1466" spans="1:2" x14ac:dyDescent="0.2">
      <c r="A1466" s="331"/>
      <c r="B1466" s="331"/>
    </row>
    <row r="1467" spans="1:2" x14ac:dyDescent="0.2">
      <c r="A1467" s="331"/>
      <c r="B1467" s="331"/>
    </row>
    <row r="1468" spans="1:2" x14ac:dyDescent="0.2">
      <c r="A1468" s="331"/>
      <c r="B1468" s="331"/>
    </row>
    <row r="1469" spans="1:2" x14ac:dyDescent="0.2">
      <c r="A1469" s="331"/>
      <c r="B1469" s="331"/>
    </row>
    <row r="1470" spans="1:2" x14ac:dyDescent="0.2">
      <c r="A1470" s="331"/>
      <c r="B1470" s="331"/>
    </row>
    <row r="1471" spans="1:2" x14ac:dyDescent="0.2">
      <c r="A1471" s="331"/>
      <c r="B1471" s="331"/>
    </row>
    <row r="1472" spans="1:2" x14ac:dyDescent="0.2">
      <c r="A1472" s="331"/>
      <c r="B1472" s="331"/>
    </row>
    <row r="1473" spans="1:2" x14ac:dyDescent="0.2">
      <c r="A1473" s="331"/>
      <c r="B1473" s="331"/>
    </row>
    <row r="1474" spans="1:2" x14ac:dyDescent="0.2">
      <c r="A1474" s="331"/>
      <c r="B1474" s="331"/>
    </row>
    <row r="1475" spans="1:2" x14ac:dyDescent="0.2">
      <c r="A1475" s="331"/>
      <c r="B1475" s="331"/>
    </row>
    <row r="1476" spans="1:2" x14ac:dyDescent="0.2">
      <c r="A1476" s="331"/>
      <c r="B1476" s="331"/>
    </row>
    <row r="1477" spans="1:2" x14ac:dyDescent="0.2">
      <c r="A1477" s="331"/>
      <c r="B1477" s="331"/>
    </row>
    <row r="1478" spans="1:2" x14ac:dyDescent="0.2">
      <c r="A1478" s="331"/>
      <c r="B1478" s="331"/>
    </row>
    <row r="1479" spans="1:2" x14ac:dyDescent="0.2">
      <c r="A1479" s="331"/>
      <c r="B1479" s="331"/>
    </row>
    <row r="1480" spans="1:2" x14ac:dyDescent="0.2">
      <c r="A1480" s="331"/>
      <c r="B1480" s="331"/>
    </row>
    <row r="1481" spans="1:2" x14ac:dyDescent="0.2">
      <c r="A1481" s="331"/>
      <c r="B1481" s="331"/>
    </row>
    <row r="1482" spans="1:2" x14ac:dyDescent="0.2">
      <c r="A1482" s="331"/>
      <c r="B1482" s="331"/>
    </row>
    <row r="1483" spans="1:2" x14ac:dyDescent="0.2">
      <c r="A1483" s="331"/>
      <c r="B1483" s="331"/>
    </row>
    <row r="1484" spans="1:2" x14ac:dyDescent="0.2">
      <c r="A1484" s="331"/>
      <c r="B1484" s="331"/>
    </row>
    <row r="1485" spans="1:2" x14ac:dyDescent="0.2">
      <c r="A1485" s="331"/>
      <c r="B1485" s="331"/>
    </row>
    <row r="1486" spans="1:2" x14ac:dyDescent="0.2">
      <c r="A1486" s="331"/>
      <c r="B1486" s="331"/>
    </row>
    <row r="1487" spans="1:2" x14ac:dyDescent="0.2">
      <c r="A1487" s="331"/>
      <c r="B1487" s="331"/>
    </row>
    <row r="1488" spans="1:2" x14ac:dyDescent="0.2">
      <c r="A1488" s="331"/>
      <c r="B1488" s="331"/>
    </row>
    <row r="1489" spans="1:2" x14ac:dyDescent="0.2">
      <c r="A1489" s="331"/>
      <c r="B1489" s="331"/>
    </row>
    <row r="1490" spans="1:2" x14ac:dyDescent="0.2">
      <c r="A1490" s="331"/>
      <c r="B1490" s="331"/>
    </row>
    <row r="1491" spans="1:2" x14ac:dyDescent="0.2">
      <c r="A1491" s="331"/>
      <c r="B1491" s="331"/>
    </row>
    <row r="1492" spans="1:2" x14ac:dyDescent="0.2">
      <c r="A1492" s="331"/>
      <c r="B1492" s="331"/>
    </row>
    <row r="1493" spans="1:2" x14ac:dyDescent="0.2">
      <c r="A1493" s="331"/>
      <c r="B1493" s="331"/>
    </row>
    <row r="1494" spans="1:2" x14ac:dyDescent="0.2">
      <c r="A1494" s="331"/>
      <c r="B1494" s="331"/>
    </row>
    <row r="1495" spans="1:2" x14ac:dyDescent="0.2">
      <c r="A1495" s="331"/>
      <c r="B1495" s="331"/>
    </row>
    <row r="1496" spans="1:2" x14ac:dyDescent="0.2">
      <c r="A1496" s="331"/>
      <c r="B1496" s="331"/>
    </row>
    <row r="1497" spans="1:2" x14ac:dyDescent="0.2">
      <c r="A1497" s="331"/>
      <c r="B1497" s="331"/>
    </row>
    <row r="1498" spans="1:2" x14ac:dyDescent="0.2">
      <c r="A1498" s="331"/>
      <c r="B1498" s="331"/>
    </row>
    <row r="1499" spans="1:2" x14ac:dyDescent="0.2">
      <c r="A1499" s="331"/>
      <c r="B1499" s="331"/>
    </row>
    <row r="1500" spans="1:2" x14ac:dyDescent="0.2">
      <c r="A1500" s="331"/>
      <c r="B1500" s="331"/>
    </row>
    <row r="1501" spans="1:2" x14ac:dyDescent="0.2">
      <c r="A1501" s="331"/>
      <c r="B1501" s="331"/>
    </row>
    <row r="1502" spans="1:2" x14ac:dyDescent="0.2">
      <c r="A1502" s="331"/>
      <c r="B1502" s="331"/>
    </row>
    <row r="1503" spans="1:2" x14ac:dyDescent="0.2">
      <c r="A1503" s="331"/>
      <c r="B1503" s="331"/>
    </row>
    <row r="1504" spans="1:2" x14ac:dyDescent="0.2">
      <c r="A1504" s="331"/>
      <c r="B1504" s="331"/>
    </row>
    <row r="1505" spans="1:2" x14ac:dyDescent="0.2">
      <c r="A1505" s="331"/>
      <c r="B1505" s="331"/>
    </row>
    <row r="1506" spans="1:2" x14ac:dyDescent="0.2">
      <c r="A1506" s="331"/>
      <c r="B1506" s="331"/>
    </row>
    <row r="1507" spans="1:2" x14ac:dyDescent="0.2">
      <c r="A1507" s="331"/>
      <c r="B1507" s="331"/>
    </row>
    <row r="1508" spans="1:2" x14ac:dyDescent="0.2">
      <c r="A1508" s="331"/>
      <c r="B1508" s="331"/>
    </row>
    <row r="1509" spans="1:2" x14ac:dyDescent="0.2">
      <c r="A1509" s="331"/>
      <c r="B1509" s="331"/>
    </row>
    <row r="1510" spans="1:2" x14ac:dyDescent="0.2">
      <c r="A1510" s="331"/>
      <c r="B1510" s="331"/>
    </row>
    <row r="1511" spans="1:2" x14ac:dyDescent="0.2">
      <c r="A1511" s="331"/>
      <c r="B1511" s="331"/>
    </row>
    <row r="1512" spans="1:2" x14ac:dyDescent="0.2">
      <c r="A1512" s="331"/>
      <c r="B1512" s="331"/>
    </row>
    <row r="1513" spans="1:2" x14ac:dyDescent="0.2">
      <c r="A1513" s="331"/>
      <c r="B1513" s="331"/>
    </row>
    <row r="1514" spans="1:2" x14ac:dyDescent="0.2">
      <c r="A1514" s="331"/>
      <c r="B1514" s="331"/>
    </row>
    <row r="1515" spans="1:2" x14ac:dyDescent="0.2">
      <c r="A1515" s="331"/>
      <c r="B1515" s="331"/>
    </row>
    <row r="1516" spans="1:2" x14ac:dyDescent="0.2">
      <c r="A1516" s="331"/>
      <c r="B1516" s="331"/>
    </row>
    <row r="1517" spans="1:2" x14ac:dyDescent="0.2">
      <c r="A1517" s="331"/>
      <c r="B1517" s="331"/>
    </row>
    <row r="1518" spans="1:2" x14ac:dyDescent="0.2">
      <c r="A1518" s="331"/>
      <c r="B1518" s="331"/>
    </row>
    <row r="1519" spans="1:2" x14ac:dyDescent="0.2">
      <c r="A1519" s="331"/>
      <c r="B1519" s="331"/>
    </row>
    <row r="1520" spans="1:2" x14ac:dyDescent="0.2">
      <c r="A1520" s="331"/>
      <c r="B1520" s="331"/>
    </row>
    <row r="1521" spans="1:2" x14ac:dyDescent="0.2">
      <c r="A1521" s="331"/>
      <c r="B1521" s="331"/>
    </row>
    <row r="1522" spans="1:2" x14ac:dyDescent="0.2">
      <c r="A1522" s="331"/>
      <c r="B1522" s="331"/>
    </row>
    <row r="1523" spans="1:2" x14ac:dyDescent="0.2">
      <c r="A1523" s="331"/>
      <c r="B1523" s="331"/>
    </row>
    <row r="1524" spans="1:2" x14ac:dyDescent="0.2">
      <c r="A1524" s="331"/>
      <c r="B1524" s="331"/>
    </row>
    <row r="1525" spans="1:2" x14ac:dyDescent="0.2">
      <c r="A1525" s="331"/>
      <c r="B1525" s="331"/>
    </row>
    <row r="1526" spans="1:2" x14ac:dyDescent="0.2">
      <c r="A1526" s="331"/>
      <c r="B1526" s="331"/>
    </row>
    <row r="1527" spans="1:2" x14ac:dyDescent="0.2">
      <c r="A1527" s="331"/>
      <c r="B1527" s="331"/>
    </row>
    <row r="1528" spans="1:2" x14ac:dyDescent="0.2">
      <c r="A1528" s="331"/>
      <c r="B1528" s="331"/>
    </row>
    <row r="1529" spans="1:2" x14ac:dyDescent="0.2">
      <c r="A1529" s="331"/>
      <c r="B1529" s="331"/>
    </row>
    <row r="1530" spans="1:2" x14ac:dyDescent="0.2">
      <c r="A1530" s="331"/>
      <c r="B1530" s="331"/>
    </row>
    <row r="1531" spans="1:2" x14ac:dyDescent="0.2">
      <c r="A1531" s="331"/>
      <c r="B1531" s="331"/>
    </row>
    <row r="1532" spans="1:2" x14ac:dyDescent="0.2">
      <c r="A1532" s="331"/>
      <c r="B1532" s="331"/>
    </row>
    <row r="1533" spans="1:2" x14ac:dyDescent="0.2">
      <c r="A1533" s="331"/>
      <c r="B1533" s="331"/>
    </row>
    <row r="1534" spans="1:2" x14ac:dyDescent="0.2">
      <c r="A1534" s="331"/>
      <c r="B1534" s="331"/>
    </row>
    <row r="1535" spans="1:2" x14ac:dyDescent="0.2">
      <c r="A1535" s="331"/>
      <c r="B1535" s="331"/>
    </row>
    <row r="1536" spans="1:2" x14ac:dyDescent="0.2">
      <c r="A1536" s="331"/>
      <c r="B1536" s="331"/>
    </row>
    <row r="1537" spans="1:2" x14ac:dyDescent="0.2">
      <c r="A1537" s="331"/>
      <c r="B1537" s="331"/>
    </row>
    <row r="1538" spans="1:2" x14ac:dyDescent="0.2">
      <c r="A1538" s="331"/>
      <c r="B1538" s="331"/>
    </row>
    <row r="1539" spans="1:2" x14ac:dyDescent="0.2">
      <c r="A1539" s="331"/>
      <c r="B1539" s="331"/>
    </row>
    <row r="1540" spans="1:2" x14ac:dyDescent="0.2">
      <c r="A1540" s="331"/>
      <c r="B1540" s="331"/>
    </row>
    <row r="1541" spans="1:2" x14ac:dyDescent="0.2">
      <c r="A1541" s="331"/>
      <c r="B1541" s="331"/>
    </row>
    <row r="1542" spans="1:2" x14ac:dyDescent="0.2">
      <c r="A1542" s="331"/>
      <c r="B1542" s="331"/>
    </row>
    <row r="1543" spans="1:2" x14ac:dyDescent="0.2">
      <c r="A1543" s="331"/>
      <c r="B1543" s="331"/>
    </row>
    <row r="1544" spans="1:2" x14ac:dyDescent="0.2">
      <c r="A1544" s="331"/>
      <c r="B1544" s="331"/>
    </row>
    <row r="1545" spans="1:2" x14ac:dyDescent="0.2">
      <c r="A1545" s="331"/>
      <c r="B1545" s="331"/>
    </row>
    <row r="1546" spans="1:2" x14ac:dyDescent="0.2">
      <c r="A1546" s="331"/>
      <c r="B1546" s="331"/>
    </row>
    <row r="1547" spans="1:2" x14ac:dyDescent="0.2">
      <c r="A1547" s="331"/>
      <c r="B1547" s="331"/>
    </row>
    <row r="1548" spans="1:2" x14ac:dyDescent="0.2">
      <c r="A1548" s="331"/>
      <c r="B1548" s="331"/>
    </row>
    <row r="1549" spans="1:2" x14ac:dyDescent="0.2">
      <c r="A1549" s="331"/>
      <c r="B1549" s="331"/>
    </row>
    <row r="1550" spans="1:2" x14ac:dyDescent="0.2">
      <c r="A1550" s="331"/>
      <c r="B1550" s="331"/>
    </row>
    <row r="1551" spans="1:2" x14ac:dyDescent="0.2">
      <c r="A1551" s="331"/>
      <c r="B1551" s="331"/>
    </row>
    <row r="1552" spans="1:2" x14ac:dyDescent="0.2">
      <c r="A1552" s="331"/>
      <c r="B1552" s="331"/>
    </row>
    <row r="1553" spans="1:2" x14ac:dyDescent="0.2">
      <c r="A1553" s="331"/>
      <c r="B1553" s="331"/>
    </row>
    <row r="1554" spans="1:2" x14ac:dyDescent="0.2">
      <c r="A1554" s="331"/>
      <c r="B1554" s="331"/>
    </row>
    <row r="1555" spans="1:2" x14ac:dyDescent="0.2">
      <c r="A1555" s="331"/>
      <c r="B1555" s="331"/>
    </row>
    <row r="1556" spans="1:2" x14ac:dyDescent="0.2">
      <c r="A1556" s="331"/>
      <c r="B1556" s="331"/>
    </row>
    <row r="1557" spans="1:2" x14ac:dyDescent="0.2">
      <c r="A1557" s="331"/>
      <c r="B1557" s="331"/>
    </row>
    <row r="1558" spans="1:2" x14ac:dyDescent="0.2">
      <c r="A1558" s="331"/>
      <c r="B1558" s="331"/>
    </row>
    <row r="1559" spans="1:2" x14ac:dyDescent="0.2">
      <c r="A1559" s="331"/>
      <c r="B1559" s="331"/>
    </row>
    <row r="1560" spans="1:2" x14ac:dyDescent="0.2">
      <c r="A1560" s="331"/>
      <c r="B1560" s="331"/>
    </row>
    <row r="1561" spans="1:2" x14ac:dyDescent="0.2">
      <c r="A1561" s="331"/>
      <c r="B1561" s="331"/>
    </row>
    <row r="1562" spans="1:2" x14ac:dyDescent="0.2">
      <c r="A1562" s="331"/>
      <c r="B1562" s="331"/>
    </row>
    <row r="1563" spans="1:2" x14ac:dyDescent="0.2">
      <c r="A1563" s="331"/>
      <c r="B1563" s="331"/>
    </row>
    <row r="1564" spans="1:2" x14ac:dyDescent="0.2">
      <c r="A1564" s="331"/>
      <c r="B1564" s="331"/>
    </row>
    <row r="1565" spans="1:2" x14ac:dyDescent="0.2">
      <c r="A1565" s="331"/>
      <c r="B1565" s="331"/>
    </row>
    <row r="1566" spans="1:2" x14ac:dyDescent="0.2">
      <c r="A1566" s="331"/>
      <c r="B1566" s="331"/>
    </row>
    <row r="1567" spans="1:2" x14ac:dyDescent="0.2">
      <c r="A1567" s="331"/>
      <c r="B1567" s="331"/>
    </row>
    <row r="1568" spans="1:2" x14ac:dyDescent="0.2">
      <c r="A1568" s="331"/>
      <c r="B1568" s="331"/>
    </row>
    <row r="1569" spans="1:2" x14ac:dyDescent="0.2">
      <c r="A1569" s="331"/>
      <c r="B1569" s="331"/>
    </row>
    <row r="1570" spans="1:2" x14ac:dyDescent="0.2">
      <c r="A1570" s="331"/>
      <c r="B1570" s="331"/>
    </row>
    <row r="1571" spans="1:2" x14ac:dyDescent="0.2">
      <c r="A1571" s="331"/>
      <c r="B1571" s="331"/>
    </row>
    <row r="1572" spans="1:2" x14ac:dyDescent="0.2">
      <c r="A1572" s="331"/>
      <c r="B1572" s="331"/>
    </row>
    <row r="1573" spans="1:2" x14ac:dyDescent="0.2">
      <c r="A1573" s="331"/>
      <c r="B1573" s="331"/>
    </row>
    <row r="1574" spans="1:2" x14ac:dyDescent="0.2">
      <c r="A1574" s="331"/>
      <c r="B1574" s="331"/>
    </row>
    <row r="1575" spans="1:2" x14ac:dyDescent="0.2">
      <c r="A1575" s="331"/>
      <c r="B1575" s="331"/>
    </row>
    <row r="1576" spans="1:2" x14ac:dyDescent="0.2">
      <c r="A1576" s="331"/>
      <c r="B1576" s="331"/>
    </row>
    <row r="1577" spans="1:2" x14ac:dyDescent="0.2">
      <c r="A1577" s="331"/>
      <c r="B1577" s="331"/>
    </row>
    <row r="1578" spans="1:2" x14ac:dyDescent="0.2">
      <c r="A1578" s="331"/>
      <c r="B1578" s="331"/>
    </row>
    <row r="1579" spans="1:2" x14ac:dyDescent="0.2">
      <c r="A1579" s="331"/>
      <c r="B1579" s="331"/>
    </row>
    <row r="1580" spans="1:2" x14ac:dyDescent="0.2">
      <c r="A1580" s="331"/>
      <c r="B1580" s="331"/>
    </row>
    <row r="1581" spans="1:2" x14ac:dyDescent="0.2">
      <c r="A1581" s="331"/>
      <c r="B1581" s="331"/>
    </row>
    <row r="1582" spans="1:2" x14ac:dyDescent="0.2">
      <c r="A1582" s="331"/>
      <c r="B1582" s="331"/>
    </row>
    <row r="1583" spans="1:2" x14ac:dyDescent="0.2">
      <c r="A1583" s="331"/>
      <c r="B1583" s="331"/>
    </row>
    <row r="1584" spans="1:2" x14ac:dyDescent="0.2">
      <c r="A1584" s="331"/>
      <c r="B1584" s="331"/>
    </row>
    <row r="1585" spans="1:2" x14ac:dyDescent="0.2">
      <c r="A1585" s="331"/>
      <c r="B1585" s="331"/>
    </row>
    <row r="1586" spans="1:2" x14ac:dyDescent="0.2">
      <c r="A1586" s="331"/>
      <c r="B1586" s="331"/>
    </row>
    <row r="1587" spans="1:2" x14ac:dyDescent="0.2">
      <c r="A1587" s="331"/>
      <c r="B1587" s="331"/>
    </row>
    <row r="1588" spans="1:2" x14ac:dyDescent="0.2">
      <c r="A1588" s="331"/>
      <c r="B1588" s="331"/>
    </row>
    <row r="1589" spans="1:2" x14ac:dyDescent="0.2">
      <c r="A1589" s="331"/>
      <c r="B1589" s="331"/>
    </row>
    <row r="1590" spans="1:2" x14ac:dyDescent="0.2">
      <c r="A1590" s="331"/>
      <c r="B1590" s="331"/>
    </row>
    <row r="1591" spans="1:2" x14ac:dyDescent="0.2">
      <c r="A1591" s="331"/>
      <c r="B1591" s="331"/>
    </row>
    <row r="1592" spans="1:2" x14ac:dyDescent="0.2">
      <c r="A1592" s="331"/>
      <c r="B1592" s="331"/>
    </row>
    <row r="1593" spans="1:2" x14ac:dyDescent="0.2">
      <c r="A1593" s="331"/>
      <c r="B1593" s="331"/>
    </row>
    <row r="1594" spans="1:2" x14ac:dyDescent="0.2">
      <c r="A1594" s="331"/>
      <c r="B1594" s="331"/>
    </row>
    <row r="1595" spans="1:2" x14ac:dyDescent="0.2">
      <c r="A1595" s="331"/>
      <c r="B1595" s="331"/>
    </row>
    <row r="1596" spans="1:2" x14ac:dyDescent="0.2">
      <c r="A1596" s="331"/>
      <c r="B1596" s="331"/>
    </row>
    <row r="1597" spans="1:2" x14ac:dyDescent="0.2">
      <c r="A1597" s="331"/>
      <c r="B1597" s="331"/>
    </row>
    <row r="1598" spans="1:2" x14ac:dyDescent="0.2">
      <c r="A1598" s="331"/>
      <c r="B1598" s="331"/>
    </row>
    <row r="1599" spans="1:2" x14ac:dyDescent="0.2">
      <c r="A1599" s="331"/>
      <c r="B1599" s="331"/>
    </row>
    <row r="1600" spans="1:2" x14ac:dyDescent="0.2">
      <c r="A1600" s="331"/>
      <c r="B1600" s="331"/>
    </row>
    <row r="1601" spans="1:2" x14ac:dyDescent="0.2">
      <c r="A1601" s="331"/>
      <c r="B1601" s="331"/>
    </row>
    <row r="1602" spans="1:2" x14ac:dyDescent="0.2">
      <c r="A1602" s="331"/>
      <c r="B1602" s="331"/>
    </row>
    <row r="1603" spans="1:2" x14ac:dyDescent="0.2">
      <c r="A1603" s="331"/>
      <c r="B1603" s="331"/>
    </row>
    <row r="1604" spans="1:2" x14ac:dyDescent="0.2">
      <c r="A1604" s="331"/>
      <c r="B1604" s="331"/>
    </row>
    <row r="1605" spans="1:2" x14ac:dyDescent="0.2">
      <c r="A1605" s="331"/>
      <c r="B1605" s="331"/>
    </row>
    <row r="1606" spans="1:2" x14ac:dyDescent="0.2">
      <c r="A1606" s="331"/>
      <c r="B1606" s="331"/>
    </row>
    <row r="1607" spans="1:2" x14ac:dyDescent="0.2">
      <c r="A1607" s="331"/>
      <c r="B1607" s="331"/>
    </row>
    <row r="1608" spans="1:2" x14ac:dyDescent="0.2">
      <c r="A1608" s="331"/>
      <c r="B1608" s="331"/>
    </row>
    <row r="1609" spans="1:2" x14ac:dyDescent="0.2">
      <c r="A1609" s="331"/>
      <c r="B1609" s="331"/>
    </row>
    <row r="1610" spans="1:2" x14ac:dyDescent="0.2">
      <c r="A1610" s="331"/>
      <c r="B1610" s="331"/>
    </row>
    <row r="1611" spans="1:2" x14ac:dyDescent="0.2">
      <c r="A1611" s="331"/>
      <c r="B1611" s="331"/>
    </row>
    <row r="1612" spans="1:2" x14ac:dyDescent="0.2">
      <c r="A1612" s="331"/>
      <c r="B1612" s="331"/>
    </row>
    <row r="1613" spans="1:2" x14ac:dyDescent="0.2">
      <c r="A1613" s="331"/>
      <c r="B1613" s="331"/>
    </row>
    <row r="1614" spans="1:2" x14ac:dyDescent="0.2">
      <c r="A1614" s="331"/>
      <c r="B1614" s="331"/>
    </row>
    <row r="1615" spans="1:2" x14ac:dyDescent="0.2">
      <c r="A1615" s="331"/>
      <c r="B1615" s="331"/>
    </row>
    <row r="1616" spans="1:2" x14ac:dyDescent="0.2">
      <c r="A1616" s="331"/>
      <c r="B1616" s="331"/>
    </row>
    <row r="1617" spans="1:2" x14ac:dyDescent="0.2">
      <c r="A1617" s="331"/>
      <c r="B1617" s="331"/>
    </row>
    <row r="1618" spans="1:2" x14ac:dyDescent="0.2">
      <c r="A1618" s="331"/>
      <c r="B1618" s="331"/>
    </row>
    <row r="1619" spans="1:2" x14ac:dyDescent="0.2">
      <c r="A1619" s="331"/>
      <c r="B1619" s="331"/>
    </row>
    <row r="1620" spans="1:2" x14ac:dyDescent="0.2">
      <c r="A1620" s="331"/>
      <c r="B1620" s="331"/>
    </row>
    <row r="1621" spans="1:2" x14ac:dyDescent="0.2">
      <c r="A1621" s="331"/>
      <c r="B1621" s="331"/>
    </row>
    <row r="1622" spans="1:2" x14ac:dyDescent="0.2">
      <c r="A1622" s="331"/>
      <c r="B1622" s="331"/>
    </row>
    <row r="1623" spans="1:2" x14ac:dyDescent="0.2">
      <c r="A1623" s="331"/>
      <c r="B1623" s="331"/>
    </row>
    <row r="1624" spans="1:2" x14ac:dyDescent="0.2">
      <c r="A1624" s="331"/>
      <c r="B1624" s="331"/>
    </row>
    <row r="1625" spans="1:2" x14ac:dyDescent="0.2">
      <c r="A1625" s="331"/>
      <c r="B1625" s="331"/>
    </row>
    <row r="1626" spans="1:2" x14ac:dyDescent="0.2">
      <c r="A1626" s="331"/>
      <c r="B1626" s="331"/>
    </row>
    <row r="1627" spans="1:2" x14ac:dyDescent="0.2">
      <c r="A1627" s="331"/>
      <c r="B1627" s="331"/>
    </row>
    <row r="1628" spans="1:2" x14ac:dyDescent="0.2">
      <c r="A1628" s="331"/>
      <c r="B1628" s="331"/>
    </row>
    <row r="1629" spans="1:2" x14ac:dyDescent="0.2">
      <c r="A1629" s="331"/>
      <c r="B1629" s="331"/>
    </row>
    <row r="1630" spans="1:2" x14ac:dyDescent="0.2">
      <c r="A1630" s="331"/>
      <c r="B1630" s="331"/>
    </row>
    <row r="1631" spans="1:2" x14ac:dyDescent="0.2">
      <c r="A1631" s="331"/>
      <c r="B1631" s="331"/>
    </row>
    <row r="1632" spans="1:2" x14ac:dyDescent="0.2">
      <c r="A1632" s="331"/>
      <c r="B1632" s="331"/>
    </row>
    <row r="1633" spans="1:2" x14ac:dyDescent="0.2">
      <c r="A1633" s="331"/>
      <c r="B1633" s="331"/>
    </row>
    <row r="1634" spans="1:2" x14ac:dyDescent="0.2">
      <c r="A1634" s="331"/>
      <c r="B1634" s="331"/>
    </row>
    <row r="1635" spans="1:2" x14ac:dyDescent="0.2">
      <c r="A1635" s="331"/>
      <c r="B1635" s="331"/>
    </row>
    <row r="1636" spans="1:2" x14ac:dyDescent="0.2">
      <c r="A1636" s="331"/>
      <c r="B1636" s="331"/>
    </row>
    <row r="1637" spans="1:2" x14ac:dyDescent="0.2">
      <c r="A1637" s="331"/>
      <c r="B1637" s="331"/>
    </row>
    <row r="1638" spans="1:2" x14ac:dyDescent="0.2">
      <c r="A1638" s="331"/>
      <c r="B1638" s="331"/>
    </row>
    <row r="1639" spans="1:2" x14ac:dyDescent="0.2">
      <c r="A1639" s="331"/>
      <c r="B1639" s="331"/>
    </row>
    <row r="1640" spans="1:2" x14ac:dyDescent="0.2">
      <c r="A1640" s="331"/>
      <c r="B1640" s="331"/>
    </row>
    <row r="1641" spans="1:2" x14ac:dyDescent="0.2">
      <c r="A1641" s="331"/>
      <c r="B1641" s="331"/>
    </row>
    <row r="1642" spans="1:2" x14ac:dyDescent="0.2">
      <c r="A1642" s="331"/>
      <c r="B1642" s="331"/>
    </row>
    <row r="1643" spans="1:2" x14ac:dyDescent="0.2">
      <c r="A1643" s="331"/>
      <c r="B1643" s="331"/>
    </row>
    <row r="1644" spans="1:2" x14ac:dyDescent="0.2">
      <c r="A1644" s="331"/>
      <c r="B1644" s="331"/>
    </row>
    <row r="1645" spans="1:2" x14ac:dyDescent="0.2">
      <c r="A1645" s="331"/>
      <c r="B1645" s="331"/>
    </row>
    <row r="1646" spans="1:2" x14ac:dyDescent="0.2">
      <c r="A1646" s="331"/>
      <c r="B1646" s="331"/>
    </row>
    <row r="1647" spans="1:2" x14ac:dyDescent="0.2">
      <c r="A1647" s="331"/>
      <c r="B1647" s="331"/>
    </row>
    <row r="1648" spans="1:2" x14ac:dyDescent="0.2">
      <c r="A1648" s="331"/>
      <c r="B1648" s="331"/>
    </row>
    <row r="1649" spans="1:2" x14ac:dyDescent="0.2">
      <c r="A1649" s="331"/>
      <c r="B1649" s="331"/>
    </row>
    <row r="1650" spans="1:2" x14ac:dyDescent="0.2">
      <c r="A1650" s="331"/>
      <c r="B1650" s="331"/>
    </row>
    <row r="1651" spans="1:2" x14ac:dyDescent="0.2">
      <c r="A1651" s="331"/>
      <c r="B1651" s="331"/>
    </row>
    <row r="1652" spans="1:2" x14ac:dyDescent="0.2">
      <c r="A1652" s="331"/>
      <c r="B1652" s="331"/>
    </row>
    <row r="1653" spans="1:2" x14ac:dyDescent="0.2">
      <c r="A1653" s="331"/>
      <c r="B1653" s="331"/>
    </row>
    <row r="1654" spans="1:2" x14ac:dyDescent="0.2">
      <c r="A1654" s="331"/>
      <c r="B1654" s="331"/>
    </row>
    <row r="1655" spans="1:2" x14ac:dyDescent="0.2">
      <c r="A1655" s="331"/>
      <c r="B1655" s="331"/>
    </row>
    <row r="1656" spans="1:2" x14ac:dyDescent="0.2">
      <c r="A1656" s="331"/>
      <c r="B1656" s="331"/>
    </row>
    <row r="1657" spans="1:2" x14ac:dyDescent="0.2">
      <c r="A1657" s="331"/>
      <c r="B1657" s="331"/>
    </row>
    <row r="1658" spans="1:2" x14ac:dyDescent="0.2">
      <c r="A1658" s="331"/>
      <c r="B1658" s="331"/>
    </row>
    <row r="1659" spans="1:2" x14ac:dyDescent="0.2">
      <c r="A1659" s="331"/>
      <c r="B1659" s="331"/>
    </row>
    <row r="1660" spans="1:2" x14ac:dyDescent="0.2">
      <c r="A1660" s="331"/>
      <c r="B1660" s="331"/>
    </row>
    <row r="1661" spans="1:2" x14ac:dyDescent="0.2">
      <c r="A1661" s="331"/>
      <c r="B1661" s="331"/>
    </row>
    <row r="1662" spans="1:2" x14ac:dyDescent="0.2">
      <c r="A1662" s="331"/>
      <c r="B1662" s="331"/>
    </row>
    <row r="1663" spans="1:2" x14ac:dyDescent="0.2">
      <c r="A1663" s="331"/>
      <c r="B1663" s="331"/>
    </row>
    <row r="1664" spans="1:2" x14ac:dyDescent="0.2">
      <c r="A1664" s="331"/>
      <c r="B1664" s="331"/>
    </row>
    <row r="1665" spans="1:2" x14ac:dyDescent="0.2">
      <c r="A1665" s="331"/>
      <c r="B1665" s="331"/>
    </row>
    <row r="1666" spans="1:2" x14ac:dyDescent="0.2">
      <c r="A1666" s="331"/>
      <c r="B1666" s="331"/>
    </row>
    <row r="1667" spans="1:2" x14ac:dyDescent="0.2">
      <c r="A1667" s="331"/>
      <c r="B1667" s="331"/>
    </row>
    <row r="1668" spans="1:2" x14ac:dyDescent="0.2">
      <c r="A1668" s="331"/>
      <c r="B1668" s="331"/>
    </row>
    <row r="1669" spans="1:2" x14ac:dyDescent="0.2">
      <c r="A1669" s="331"/>
      <c r="B1669" s="331"/>
    </row>
    <row r="1670" spans="1:2" x14ac:dyDescent="0.2">
      <c r="A1670" s="331"/>
      <c r="B1670" s="331"/>
    </row>
    <row r="1671" spans="1:2" x14ac:dyDescent="0.2">
      <c r="A1671" s="331"/>
      <c r="B1671" s="331"/>
    </row>
    <row r="1672" spans="1:2" x14ac:dyDescent="0.2">
      <c r="A1672" s="331"/>
      <c r="B1672" s="331"/>
    </row>
    <row r="1673" spans="1:2" x14ac:dyDescent="0.2">
      <c r="A1673" s="331"/>
      <c r="B1673" s="331"/>
    </row>
    <row r="1674" spans="1:2" x14ac:dyDescent="0.2">
      <c r="A1674" s="331"/>
      <c r="B1674" s="331"/>
    </row>
    <row r="1675" spans="1:2" x14ac:dyDescent="0.2">
      <c r="A1675" s="331"/>
      <c r="B1675" s="331"/>
    </row>
    <row r="1676" spans="1:2" x14ac:dyDescent="0.2">
      <c r="A1676" s="331"/>
      <c r="B1676" s="331"/>
    </row>
    <row r="1677" spans="1:2" x14ac:dyDescent="0.2">
      <c r="A1677" s="331"/>
      <c r="B1677" s="331"/>
    </row>
    <row r="1678" spans="1:2" x14ac:dyDescent="0.2">
      <c r="A1678" s="331"/>
      <c r="B1678" s="331"/>
    </row>
    <row r="1679" spans="1:2" x14ac:dyDescent="0.2">
      <c r="A1679" s="331"/>
      <c r="B1679" s="331"/>
    </row>
    <row r="1680" spans="1:2" x14ac:dyDescent="0.2">
      <c r="A1680" s="331"/>
      <c r="B1680" s="331"/>
    </row>
    <row r="1681" spans="1:2" x14ac:dyDescent="0.2">
      <c r="A1681" s="331"/>
      <c r="B1681" s="331"/>
    </row>
    <row r="1682" spans="1:2" x14ac:dyDescent="0.2">
      <c r="A1682" s="331"/>
      <c r="B1682" s="331"/>
    </row>
    <row r="1683" spans="1:2" x14ac:dyDescent="0.2">
      <c r="A1683" s="331"/>
      <c r="B1683" s="331"/>
    </row>
    <row r="1684" spans="1:2" x14ac:dyDescent="0.2">
      <c r="A1684" s="331"/>
      <c r="B1684" s="331"/>
    </row>
    <row r="1685" spans="1:2" x14ac:dyDescent="0.2">
      <c r="A1685" s="331"/>
      <c r="B1685" s="331"/>
    </row>
    <row r="1686" spans="1:2" x14ac:dyDescent="0.2">
      <c r="A1686" s="331"/>
      <c r="B1686" s="331"/>
    </row>
    <row r="1687" spans="1:2" x14ac:dyDescent="0.2">
      <c r="A1687" s="331"/>
      <c r="B1687" s="331"/>
    </row>
    <row r="1688" spans="1:2" x14ac:dyDescent="0.2">
      <c r="A1688" s="331"/>
      <c r="B1688" s="331"/>
    </row>
    <row r="1689" spans="1:2" x14ac:dyDescent="0.2">
      <c r="A1689" s="331"/>
      <c r="B1689" s="331"/>
    </row>
    <row r="1690" spans="1:2" x14ac:dyDescent="0.2">
      <c r="A1690" s="331"/>
      <c r="B1690" s="331"/>
    </row>
    <row r="1691" spans="1:2" x14ac:dyDescent="0.2">
      <c r="A1691" s="331"/>
      <c r="B1691" s="331"/>
    </row>
    <row r="1692" spans="1:2" x14ac:dyDescent="0.2">
      <c r="A1692" s="331"/>
      <c r="B1692" s="331"/>
    </row>
    <row r="1693" spans="1:2" x14ac:dyDescent="0.2">
      <c r="A1693" s="331"/>
      <c r="B1693" s="331"/>
    </row>
    <row r="1694" spans="1:2" x14ac:dyDescent="0.2">
      <c r="A1694" s="331"/>
      <c r="B1694" s="331"/>
    </row>
    <row r="1695" spans="1:2" x14ac:dyDescent="0.2">
      <c r="A1695" s="331"/>
      <c r="B1695" s="331"/>
    </row>
    <row r="1696" spans="1:2" x14ac:dyDescent="0.2">
      <c r="A1696" s="331"/>
      <c r="B1696" s="331"/>
    </row>
    <row r="1697" spans="1:2" x14ac:dyDescent="0.2">
      <c r="A1697" s="331"/>
      <c r="B1697" s="331"/>
    </row>
    <row r="1698" spans="1:2" x14ac:dyDescent="0.2">
      <c r="A1698" s="331"/>
      <c r="B1698" s="331"/>
    </row>
    <row r="1699" spans="1:2" x14ac:dyDescent="0.2">
      <c r="A1699" s="331"/>
      <c r="B1699" s="331"/>
    </row>
    <row r="1700" spans="1:2" x14ac:dyDescent="0.2">
      <c r="A1700" s="331"/>
      <c r="B1700" s="331"/>
    </row>
    <row r="1701" spans="1:2" x14ac:dyDescent="0.2">
      <c r="A1701" s="331"/>
      <c r="B1701" s="331"/>
    </row>
    <row r="1702" spans="1:2" x14ac:dyDescent="0.2">
      <c r="A1702" s="331"/>
      <c r="B1702" s="331"/>
    </row>
    <row r="1703" spans="1:2" x14ac:dyDescent="0.2">
      <c r="A1703" s="331"/>
      <c r="B1703" s="331"/>
    </row>
    <row r="1704" spans="1:2" x14ac:dyDescent="0.2">
      <c r="A1704" s="331"/>
      <c r="B1704" s="331"/>
    </row>
    <row r="1705" spans="1:2" x14ac:dyDescent="0.2">
      <c r="A1705" s="331"/>
      <c r="B1705" s="331"/>
    </row>
    <row r="1706" spans="1:2" x14ac:dyDescent="0.2">
      <c r="A1706" s="331"/>
      <c r="B1706" s="331"/>
    </row>
    <row r="1707" spans="1:2" x14ac:dyDescent="0.2">
      <c r="A1707" s="331"/>
      <c r="B1707" s="331"/>
    </row>
    <row r="1708" spans="1:2" x14ac:dyDescent="0.2">
      <c r="A1708" s="331"/>
      <c r="B1708" s="331"/>
    </row>
    <row r="1709" spans="1:2" x14ac:dyDescent="0.2">
      <c r="A1709" s="331"/>
      <c r="B1709" s="331"/>
    </row>
    <row r="1710" spans="1:2" x14ac:dyDescent="0.2">
      <c r="A1710" s="331"/>
      <c r="B1710" s="331"/>
    </row>
    <row r="1711" spans="1:2" x14ac:dyDescent="0.2">
      <c r="A1711" s="331"/>
      <c r="B1711" s="331"/>
    </row>
    <row r="1712" spans="1:2" x14ac:dyDescent="0.2">
      <c r="A1712" s="331"/>
      <c r="B1712" s="331"/>
    </row>
    <row r="1713" spans="1:2" x14ac:dyDescent="0.2">
      <c r="A1713" s="331"/>
      <c r="B1713" s="331"/>
    </row>
    <row r="1714" spans="1:2" x14ac:dyDescent="0.2">
      <c r="A1714" s="331"/>
      <c r="B1714" s="331"/>
    </row>
    <row r="1715" spans="1:2" x14ac:dyDescent="0.2">
      <c r="A1715" s="331"/>
      <c r="B1715" s="331"/>
    </row>
    <row r="1716" spans="1:2" x14ac:dyDescent="0.2">
      <c r="A1716" s="331"/>
      <c r="B1716" s="331"/>
    </row>
    <row r="1717" spans="1:2" x14ac:dyDescent="0.2">
      <c r="A1717" s="331"/>
      <c r="B1717" s="331"/>
    </row>
    <row r="1718" spans="1:2" x14ac:dyDescent="0.2">
      <c r="A1718" s="331"/>
      <c r="B1718" s="331"/>
    </row>
    <row r="1719" spans="1:2" x14ac:dyDescent="0.2">
      <c r="A1719" s="331"/>
      <c r="B1719" s="331"/>
    </row>
    <row r="1720" spans="1:2" x14ac:dyDescent="0.2">
      <c r="A1720" s="331"/>
      <c r="B1720" s="331"/>
    </row>
    <row r="1721" spans="1:2" x14ac:dyDescent="0.2">
      <c r="A1721" s="331"/>
      <c r="B1721" s="331"/>
    </row>
    <row r="1722" spans="1:2" x14ac:dyDescent="0.2">
      <c r="A1722" s="331"/>
      <c r="B1722" s="331"/>
    </row>
    <row r="1723" spans="1:2" x14ac:dyDescent="0.2">
      <c r="A1723" s="331"/>
      <c r="B1723" s="331"/>
    </row>
    <row r="1724" spans="1:2" x14ac:dyDescent="0.2">
      <c r="A1724" s="331"/>
      <c r="B1724" s="331"/>
    </row>
    <row r="1725" spans="1:2" x14ac:dyDescent="0.2">
      <c r="A1725" s="331"/>
      <c r="B1725" s="331"/>
    </row>
    <row r="1726" spans="1:2" x14ac:dyDescent="0.2">
      <c r="A1726" s="331"/>
      <c r="B1726" s="331"/>
    </row>
    <row r="1727" spans="1:2" x14ac:dyDescent="0.2">
      <c r="A1727" s="331"/>
      <c r="B1727" s="331"/>
    </row>
    <row r="1728" spans="1:2" x14ac:dyDescent="0.2">
      <c r="A1728" s="331"/>
      <c r="B1728" s="331"/>
    </row>
    <row r="1729" spans="1:2" x14ac:dyDescent="0.2">
      <c r="A1729" s="331"/>
      <c r="B1729" s="331"/>
    </row>
    <row r="1730" spans="1:2" x14ac:dyDescent="0.2">
      <c r="A1730" s="331"/>
      <c r="B1730" s="331"/>
    </row>
    <row r="1731" spans="1:2" x14ac:dyDescent="0.2">
      <c r="A1731" s="331"/>
      <c r="B1731" s="331"/>
    </row>
    <row r="1732" spans="1:2" x14ac:dyDescent="0.2">
      <c r="A1732" s="331"/>
      <c r="B1732" s="331"/>
    </row>
    <row r="1733" spans="1:2" x14ac:dyDescent="0.2">
      <c r="A1733" s="331"/>
      <c r="B1733" s="331"/>
    </row>
    <row r="1734" spans="1:2" x14ac:dyDescent="0.2">
      <c r="A1734" s="331"/>
      <c r="B1734" s="331"/>
    </row>
    <row r="1735" spans="1:2" x14ac:dyDescent="0.2">
      <c r="A1735" s="331"/>
      <c r="B1735" s="331"/>
    </row>
    <row r="1736" spans="1:2" x14ac:dyDescent="0.2">
      <c r="A1736" s="331"/>
      <c r="B1736" s="331"/>
    </row>
    <row r="1737" spans="1:2" x14ac:dyDescent="0.2">
      <c r="A1737" s="331"/>
      <c r="B1737" s="331"/>
    </row>
    <row r="1738" spans="1:2" x14ac:dyDescent="0.2">
      <c r="A1738" s="331"/>
      <c r="B1738" s="331"/>
    </row>
    <row r="1739" spans="1:2" x14ac:dyDescent="0.2">
      <c r="A1739" s="331"/>
      <c r="B1739" s="331"/>
    </row>
    <row r="1740" spans="1:2" x14ac:dyDescent="0.2">
      <c r="A1740" s="331"/>
      <c r="B1740" s="331"/>
    </row>
    <row r="1741" spans="1:2" x14ac:dyDescent="0.2">
      <c r="A1741" s="331"/>
      <c r="B1741" s="331"/>
    </row>
    <row r="1742" spans="1:2" x14ac:dyDescent="0.2">
      <c r="A1742" s="331"/>
      <c r="B1742" s="331"/>
    </row>
    <row r="1743" spans="1:2" x14ac:dyDescent="0.2">
      <c r="A1743" s="331"/>
      <c r="B1743" s="331"/>
    </row>
    <row r="1744" spans="1:2" x14ac:dyDescent="0.2">
      <c r="A1744" s="331"/>
      <c r="B1744" s="331"/>
    </row>
    <row r="1745" spans="1:2" x14ac:dyDescent="0.2">
      <c r="A1745" s="331"/>
      <c r="B1745" s="331"/>
    </row>
    <row r="1746" spans="1:2" x14ac:dyDescent="0.2">
      <c r="A1746" s="331"/>
      <c r="B1746" s="331"/>
    </row>
    <row r="1747" spans="1:2" x14ac:dyDescent="0.2">
      <c r="A1747" s="331"/>
      <c r="B1747" s="331"/>
    </row>
    <row r="1748" spans="1:2" x14ac:dyDescent="0.2">
      <c r="A1748" s="331"/>
      <c r="B1748" s="331"/>
    </row>
    <row r="1749" spans="1:2" x14ac:dyDescent="0.2">
      <c r="A1749" s="331"/>
      <c r="B1749" s="331"/>
    </row>
    <row r="1750" spans="1:2" x14ac:dyDescent="0.2">
      <c r="A1750" s="331"/>
      <c r="B1750" s="331"/>
    </row>
    <row r="1751" spans="1:2" x14ac:dyDescent="0.2">
      <c r="A1751" s="331"/>
      <c r="B1751" s="331"/>
    </row>
    <row r="1752" spans="1:2" x14ac:dyDescent="0.2">
      <c r="A1752" s="331"/>
      <c r="B1752" s="331"/>
    </row>
    <row r="1753" spans="1:2" x14ac:dyDescent="0.2">
      <c r="A1753" s="331"/>
      <c r="B1753" s="331"/>
    </row>
    <row r="1754" spans="1:2" x14ac:dyDescent="0.2">
      <c r="A1754" s="331"/>
      <c r="B1754" s="331"/>
    </row>
    <row r="1755" spans="1:2" x14ac:dyDescent="0.2">
      <c r="A1755" s="331"/>
      <c r="B1755" s="331"/>
    </row>
    <row r="1756" spans="1:2" x14ac:dyDescent="0.2">
      <c r="A1756" s="331"/>
      <c r="B1756" s="331"/>
    </row>
    <row r="1757" spans="1:2" x14ac:dyDescent="0.2">
      <c r="A1757" s="331"/>
      <c r="B1757" s="331"/>
    </row>
    <row r="1758" spans="1:2" x14ac:dyDescent="0.2">
      <c r="A1758" s="331"/>
      <c r="B1758" s="331"/>
    </row>
    <row r="1759" spans="1:2" x14ac:dyDescent="0.2">
      <c r="A1759" s="331"/>
      <c r="B1759" s="331"/>
    </row>
    <row r="1760" spans="1:2" x14ac:dyDescent="0.2">
      <c r="A1760" s="331"/>
      <c r="B1760" s="331"/>
    </row>
    <row r="1761" spans="1:2" x14ac:dyDescent="0.2">
      <c r="A1761" s="331"/>
      <c r="B1761" s="331"/>
    </row>
    <row r="1762" spans="1:2" x14ac:dyDescent="0.2">
      <c r="A1762" s="331"/>
      <c r="B1762" s="331"/>
    </row>
    <row r="1763" spans="1:2" x14ac:dyDescent="0.2">
      <c r="A1763" s="331"/>
      <c r="B1763" s="331"/>
    </row>
    <row r="1764" spans="1:2" x14ac:dyDescent="0.2">
      <c r="A1764" s="331"/>
      <c r="B1764" s="331"/>
    </row>
    <row r="1765" spans="1:2" x14ac:dyDescent="0.2">
      <c r="A1765" s="331"/>
      <c r="B1765" s="331"/>
    </row>
    <row r="1766" spans="1:2" x14ac:dyDescent="0.2">
      <c r="A1766" s="331"/>
      <c r="B1766" s="331"/>
    </row>
    <row r="1767" spans="1:2" x14ac:dyDescent="0.2">
      <c r="A1767" s="331"/>
      <c r="B1767" s="331"/>
    </row>
    <row r="1768" spans="1:2" x14ac:dyDescent="0.2">
      <c r="A1768" s="331"/>
      <c r="B1768" s="331"/>
    </row>
    <row r="1769" spans="1:2" x14ac:dyDescent="0.2">
      <c r="A1769" s="331"/>
      <c r="B1769" s="331"/>
    </row>
    <row r="1770" spans="1:2" x14ac:dyDescent="0.2">
      <c r="A1770" s="331"/>
      <c r="B1770" s="331"/>
    </row>
    <row r="1771" spans="1:2" x14ac:dyDescent="0.2">
      <c r="A1771" s="331"/>
      <c r="B1771" s="331"/>
    </row>
    <row r="1772" spans="1:2" x14ac:dyDescent="0.2">
      <c r="A1772" s="331"/>
      <c r="B1772" s="331"/>
    </row>
    <row r="1773" spans="1:2" x14ac:dyDescent="0.2">
      <c r="A1773" s="331"/>
      <c r="B1773" s="331"/>
    </row>
    <row r="1774" spans="1:2" x14ac:dyDescent="0.2">
      <c r="A1774" s="331"/>
      <c r="B1774" s="331"/>
    </row>
    <row r="1775" spans="1:2" x14ac:dyDescent="0.2">
      <c r="A1775" s="331"/>
      <c r="B1775" s="331"/>
    </row>
    <row r="1776" spans="1:2" x14ac:dyDescent="0.2">
      <c r="A1776" s="331"/>
      <c r="B1776" s="331"/>
    </row>
    <row r="1777" spans="1:2" x14ac:dyDescent="0.2">
      <c r="A1777" s="331"/>
      <c r="B1777" s="331"/>
    </row>
    <row r="1778" spans="1:2" x14ac:dyDescent="0.2">
      <c r="A1778" s="331"/>
      <c r="B1778" s="331"/>
    </row>
    <row r="1779" spans="1:2" x14ac:dyDescent="0.2">
      <c r="A1779" s="331"/>
      <c r="B1779" s="331"/>
    </row>
    <row r="1780" spans="1:2" x14ac:dyDescent="0.2">
      <c r="A1780" s="331"/>
      <c r="B1780" s="331"/>
    </row>
    <row r="1781" spans="1:2" x14ac:dyDescent="0.2">
      <c r="A1781" s="331"/>
      <c r="B1781" s="331"/>
    </row>
    <row r="1782" spans="1:2" x14ac:dyDescent="0.2">
      <c r="A1782" s="331"/>
      <c r="B1782" s="331"/>
    </row>
    <row r="1783" spans="1:2" x14ac:dyDescent="0.2">
      <c r="A1783" s="331"/>
      <c r="B1783" s="331"/>
    </row>
    <row r="1784" spans="1:2" x14ac:dyDescent="0.2">
      <c r="A1784" s="331"/>
      <c r="B1784" s="331"/>
    </row>
    <row r="1785" spans="1:2" x14ac:dyDescent="0.2">
      <c r="A1785" s="331"/>
      <c r="B1785" s="331"/>
    </row>
    <row r="1786" spans="1:2" x14ac:dyDescent="0.2">
      <c r="A1786" s="331"/>
      <c r="B1786" s="331"/>
    </row>
    <row r="1787" spans="1:2" x14ac:dyDescent="0.2">
      <c r="A1787" s="331"/>
      <c r="B1787" s="331"/>
    </row>
    <row r="1788" spans="1:2" x14ac:dyDescent="0.2">
      <c r="A1788" s="331"/>
      <c r="B1788" s="331"/>
    </row>
    <row r="1789" spans="1:2" x14ac:dyDescent="0.2">
      <c r="A1789" s="331"/>
      <c r="B1789" s="331"/>
    </row>
    <row r="1790" spans="1:2" x14ac:dyDescent="0.2">
      <c r="A1790" s="331"/>
      <c r="B1790" s="331"/>
    </row>
    <row r="1791" spans="1:2" x14ac:dyDescent="0.2">
      <c r="A1791" s="331"/>
      <c r="B1791" s="331"/>
    </row>
    <row r="1792" spans="1:2" x14ac:dyDescent="0.2">
      <c r="A1792" s="331"/>
      <c r="B1792" s="331"/>
    </row>
    <row r="1793" spans="1:2" x14ac:dyDescent="0.2">
      <c r="A1793" s="331"/>
      <c r="B1793" s="331"/>
    </row>
    <row r="1794" spans="1:2" x14ac:dyDescent="0.2">
      <c r="A1794" s="331"/>
      <c r="B1794" s="331"/>
    </row>
    <row r="1795" spans="1:2" x14ac:dyDescent="0.2">
      <c r="A1795" s="331"/>
      <c r="B1795" s="331"/>
    </row>
    <row r="1796" spans="1:2" x14ac:dyDescent="0.2">
      <c r="A1796" s="331"/>
      <c r="B1796" s="331"/>
    </row>
    <row r="1797" spans="1:2" x14ac:dyDescent="0.2">
      <c r="A1797" s="331"/>
      <c r="B1797" s="331"/>
    </row>
    <row r="1798" spans="1:2" x14ac:dyDescent="0.2">
      <c r="A1798" s="331"/>
      <c r="B1798" s="331"/>
    </row>
    <row r="1799" spans="1:2" x14ac:dyDescent="0.2">
      <c r="A1799" s="331"/>
      <c r="B1799" s="331"/>
    </row>
    <row r="1800" spans="1:2" x14ac:dyDescent="0.2">
      <c r="A1800" s="331"/>
      <c r="B1800" s="331"/>
    </row>
    <row r="1801" spans="1:2" x14ac:dyDescent="0.2">
      <c r="A1801" s="331"/>
      <c r="B1801" s="331"/>
    </row>
    <row r="1802" spans="1:2" x14ac:dyDescent="0.2">
      <c r="A1802" s="331"/>
      <c r="B1802" s="331"/>
    </row>
    <row r="1803" spans="1:2" x14ac:dyDescent="0.2">
      <c r="A1803" s="331"/>
      <c r="B1803" s="331"/>
    </row>
    <row r="1804" spans="1:2" x14ac:dyDescent="0.2">
      <c r="A1804" s="331"/>
      <c r="B1804" s="331"/>
    </row>
    <row r="1805" spans="1:2" x14ac:dyDescent="0.2">
      <c r="A1805" s="331"/>
      <c r="B1805" s="331"/>
    </row>
    <row r="1806" spans="1:2" x14ac:dyDescent="0.2">
      <c r="A1806" s="331"/>
      <c r="B1806" s="331"/>
    </row>
    <row r="1807" spans="1:2" x14ac:dyDescent="0.2">
      <c r="A1807" s="331"/>
      <c r="B1807" s="331"/>
    </row>
    <row r="1808" spans="1:2" x14ac:dyDescent="0.2">
      <c r="A1808" s="331"/>
      <c r="B1808" s="331"/>
    </row>
    <row r="1809" spans="1:2" x14ac:dyDescent="0.2">
      <c r="A1809" s="331"/>
      <c r="B1809" s="331"/>
    </row>
    <row r="1810" spans="1:2" x14ac:dyDescent="0.2">
      <c r="A1810" s="331"/>
      <c r="B1810" s="331"/>
    </row>
    <row r="1811" spans="1:2" x14ac:dyDescent="0.2">
      <c r="A1811" s="331"/>
      <c r="B1811" s="331"/>
    </row>
    <row r="1812" spans="1:2" x14ac:dyDescent="0.2">
      <c r="A1812" s="331"/>
      <c r="B1812" s="331"/>
    </row>
    <row r="1813" spans="1:2" x14ac:dyDescent="0.2">
      <c r="A1813" s="331"/>
      <c r="B1813" s="331"/>
    </row>
    <row r="1814" spans="1:2" x14ac:dyDescent="0.2">
      <c r="A1814" s="331"/>
      <c r="B1814" s="331"/>
    </row>
    <row r="1815" spans="1:2" x14ac:dyDescent="0.2">
      <c r="A1815" s="331"/>
      <c r="B1815" s="331"/>
    </row>
    <row r="1816" spans="1:2" x14ac:dyDescent="0.2">
      <c r="A1816" s="331"/>
      <c r="B1816" s="331"/>
    </row>
    <row r="1817" spans="1:2" x14ac:dyDescent="0.2">
      <c r="A1817" s="331"/>
      <c r="B1817" s="331"/>
    </row>
    <row r="1818" spans="1:2" x14ac:dyDescent="0.2">
      <c r="A1818" s="331"/>
      <c r="B1818" s="331"/>
    </row>
    <row r="1819" spans="1:2" x14ac:dyDescent="0.2">
      <c r="A1819" s="331"/>
      <c r="B1819" s="331"/>
    </row>
    <row r="1820" spans="1:2" x14ac:dyDescent="0.2">
      <c r="A1820" s="331"/>
      <c r="B1820" s="331"/>
    </row>
    <row r="1821" spans="1:2" x14ac:dyDescent="0.2">
      <c r="A1821" s="331"/>
      <c r="B1821" s="331"/>
    </row>
    <row r="1822" spans="1:2" x14ac:dyDescent="0.2">
      <c r="A1822" s="331"/>
      <c r="B1822" s="331"/>
    </row>
    <row r="1823" spans="1:2" x14ac:dyDescent="0.2">
      <c r="A1823" s="331"/>
      <c r="B1823" s="331"/>
    </row>
    <row r="1824" spans="1:2" x14ac:dyDescent="0.2">
      <c r="A1824" s="331"/>
      <c r="B1824" s="331"/>
    </row>
    <row r="1825" spans="1:2" x14ac:dyDescent="0.2">
      <c r="A1825" s="331"/>
      <c r="B1825" s="331"/>
    </row>
    <row r="1826" spans="1:2" x14ac:dyDescent="0.2">
      <c r="A1826" s="331"/>
      <c r="B1826" s="331"/>
    </row>
    <row r="1827" spans="1:2" x14ac:dyDescent="0.2">
      <c r="A1827" s="331"/>
      <c r="B1827" s="331"/>
    </row>
    <row r="1828" spans="1:2" x14ac:dyDescent="0.2">
      <c r="A1828" s="331"/>
      <c r="B1828" s="331"/>
    </row>
    <row r="1829" spans="1:2" x14ac:dyDescent="0.2">
      <c r="A1829" s="331"/>
      <c r="B1829" s="331"/>
    </row>
    <row r="1830" spans="1:2" x14ac:dyDescent="0.2">
      <c r="A1830" s="331"/>
      <c r="B1830" s="331"/>
    </row>
    <row r="1831" spans="1:2" x14ac:dyDescent="0.2">
      <c r="A1831" s="331"/>
      <c r="B1831" s="331"/>
    </row>
    <row r="1832" spans="1:2" x14ac:dyDescent="0.2">
      <c r="A1832" s="331"/>
      <c r="B1832" s="331"/>
    </row>
    <row r="1833" spans="1:2" x14ac:dyDescent="0.2">
      <c r="A1833" s="331"/>
      <c r="B1833" s="331"/>
    </row>
    <row r="1834" spans="1:2" x14ac:dyDescent="0.2">
      <c r="A1834" s="331"/>
      <c r="B1834" s="331"/>
    </row>
    <row r="1835" spans="1:2" x14ac:dyDescent="0.2">
      <c r="A1835" s="331"/>
      <c r="B1835" s="331"/>
    </row>
    <row r="1836" spans="1:2" x14ac:dyDescent="0.2">
      <c r="A1836" s="331"/>
      <c r="B1836" s="331"/>
    </row>
    <row r="1837" spans="1:2" x14ac:dyDescent="0.2">
      <c r="A1837" s="331"/>
      <c r="B1837" s="331"/>
    </row>
    <row r="1838" spans="1:2" x14ac:dyDescent="0.2">
      <c r="A1838" s="331"/>
      <c r="B1838" s="331"/>
    </row>
    <row r="1839" spans="1:2" x14ac:dyDescent="0.2">
      <c r="A1839" s="331"/>
      <c r="B1839" s="331"/>
    </row>
    <row r="1840" spans="1:2" x14ac:dyDescent="0.2">
      <c r="A1840" s="331"/>
      <c r="B1840" s="331"/>
    </row>
    <row r="1841" spans="1:2" x14ac:dyDescent="0.2">
      <c r="A1841" s="331"/>
      <c r="B1841" s="331"/>
    </row>
    <row r="1842" spans="1:2" x14ac:dyDescent="0.2">
      <c r="A1842" s="331"/>
      <c r="B1842" s="331"/>
    </row>
    <row r="1843" spans="1:2" x14ac:dyDescent="0.2">
      <c r="A1843" s="331"/>
      <c r="B1843" s="331"/>
    </row>
    <row r="1844" spans="1:2" x14ac:dyDescent="0.2">
      <c r="A1844" s="331"/>
      <c r="B1844" s="331"/>
    </row>
    <row r="1845" spans="1:2" x14ac:dyDescent="0.2">
      <c r="A1845" s="331"/>
      <c r="B1845" s="331"/>
    </row>
    <row r="1846" spans="1:2" x14ac:dyDescent="0.2">
      <c r="A1846" s="331"/>
      <c r="B1846" s="331"/>
    </row>
    <row r="1847" spans="1:2" x14ac:dyDescent="0.2">
      <c r="A1847" s="331"/>
      <c r="B1847" s="331"/>
    </row>
    <row r="1848" spans="1:2" x14ac:dyDescent="0.2">
      <c r="A1848" s="331"/>
      <c r="B1848" s="331"/>
    </row>
    <row r="1849" spans="1:2" x14ac:dyDescent="0.2">
      <c r="A1849" s="331"/>
      <c r="B1849" s="331"/>
    </row>
    <row r="1850" spans="1:2" x14ac:dyDescent="0.2">
      <c r="A1850" s="331"/>
      <c r="B1850" s="331"/>
    </row>
    <row r="1851" spans="1:2" x14ac:dyDescent="0.2">
      <c r="A1851" s="331"/>
      <c r="B1851" s="331"/>
    </row>
    <row r="1852" spans="1:2" x14ac:dyDescent="0.2">
      <c r="A1852" s="331"/>
      <c r="B1852" s="331"/>
    </row>
    <row r="1853" spans="1:2" x14ac:dyDescent="0.2">
      <c r="A1853" s="331"/>
      <c r="B1853" s="331"/>
    </row>
    <row r="1854" spans="1:2" x14ac:dyDescent="0.2">
      <c r="A1854" s="331"/>
      <c r="B1854" s="331"/>
    </row>
    <row r="1855" spans="1:2" x14ac:dyDescent="0.2">
      <c r="A1855" s="331"/>
      <c r="B1855" s="331"/>
    </row>
    <row r="1856" spans="1:2" x14ac:dyDescent="0.2">
      <c r="A1856" s="331"/>
      <c r="B1856" s="331"/>
    </row>
    <row r="1857" spans="1:2" x14ac:dyDescent="0.2">
      <c r="A1857" s="331"/>
      <c r="B1857" s="331"/>
    </row>
    <row r="1858" spans="1:2" x14ac:dyDescent="0.2">
      <c r="A1858" s="331"/>
      <c r="B1858" s="331"/>
    </row>
    <row r="1859" spans="1:2" x14ac:dyDescent="0.2">
      <c r="A1859" s="331"/>
      <c r="B1859" s="331"/>
    </row>
    <row r="1860" spans="1:2" x14ac:dyDescent="0.2">
      <c r="A1860" s="331"/>
      <c r="B1860" s="331"/>
    </row>
    <row r="1861" spans="1:2" x14ac:dyDescent="0.2">
      <c r="A1861" s="331"/>
      <c r="B1861" s="331"/>
    </row>
    <row r="1862" spans="1:2" x14ac:dyDescent="0.2">
      <c r="A1862" s="331"/>
      <c r="B1862" s="331"/>
    </row>
    <row r="1863" spans="1:2" x14ac:dyDescent="0.2">
      <c r="A1863" s="331"/>
      <c r="B1863" s="331"/>
    </row>
    <row r="1864" spans="1:2" x14ac:dyDescent="0.2">
      <c r="A1864" s="331"/>
      <c r="B1864" s="331"/>
    </row>
    <row r="1865" spans="1:2" x14ac:dyDescent="0.2">
      <c r="A1865" s="331"/>
      <c r="B1865" s="331"/>
    </row>
    <row r="1866" spans="1:2" x14ac:dyDescent="0.2">
      <c r="A1866" s="331"/>
      <c r="B1866" s="331"/>
    </row>
    <row r="1867" spans="1:2" x14ac:dyDescent="0.2">
      <c r="A1867" s="331"/>
      <c r="B1867" s="331"/>
    </row>
    <row r="1868" spans="1:2" x14ac:dyDescent="0.2">
      <c r="A1868" s="331"/>
      <c r="B1868" s="331"/>
    </row>
    <row r="1869" spans="1:2" x14ac:dyDescent="0.2">
      <c r="A1869" s="331"/>
      <c r="B1869" s="331"/>
    </row>
    <row r="1870" spans="1:2" x14ac:dyDescent="0.2">
      <c r="A1870" s="331"/>
      <c r="B1870" s="331"/>
    </row>
    <row r="1871" spans="1:2" x14ac:dyDescent="0.2">
      <c r="A1871" s="331"/>
      <c r="B1871" s="331"/>
    </row>
    <row r="1872" spans="1:2" x14ac:dyDescent="0.2">
      <c r="A1872" s="331"/>
      <c r="B1872" s="331"/>
    </row>
    <row r="1873" spans="1:2" x14ac:dyDescent="0.2">
      <c r="A1873" s="331"/>
      <c r="B1873" s="331"/>
    </row>
    <row r="1874" spans="1:2" x14ac:dyDescent="0.2">
      <c r="A1874" s="331"/>
      <c r="B1874" s="331"/>
    </row>
    <row r="1875" spans="1:2" x14ac:dyDescent="0.2">
      <c r="A1875" s="331"/>
      <c r="B1875" s="331"/>
    </row>
    <row r="1876" spans="1:2" x14ac:dyDescent="0.2">
      <c r="A1876" s="331"/>
      <c r="B1876" s="331"/>
    </row>
    <row r="1877" spans="1:2" x14ac:dyDescent="0.2">
      <c r="A1877" s="331"/>
      <c r="B1877" s="331"/>
    </row>
    <row r="1878" spans="1:2" x14ac:dyDescent="0.2">
      <c r="A1878" s="331"/>
      <c r="B1878" s="331"/>
    </row>
    <row r="1879" spans="1:2" x14ac:dyDescent="0.2">
      <c r="A1879" s="331"/>
      <c r="B1879" s="331"/>
    </row>
    <row r="1880" spans="1:2" x14ac:dyDescent="0.2">
      <c r="A1880" s="331"/>
      <c r="B1880" s="331"/>
    </row>
    <row r="1881" spans="1:2" x14ac:dyDescent="0.2">
      <c r="A1881" s="331"/>
      <c r="B1881" s="331"/>
    </row>
    <row r="1882" spans="1:2" x14ac:dyDescent="0.2">
      <c r="A1882" s="331"/>
      <c r="B1882" s="331"/>
    </row>
    <row r="1883" spans="1:2" x14ac:dyDescent="0.2">
      <c r="A1883" s="331"/>
      <c r="B1883" s="331"/>
    </row>
    <row r="1884" spans="1:2" x14ac:dyDescent="0.2">
      <c r="A1884" s="331"/>
      <c r="B1884" s="331"/>
    </row>
    <row r="1885" spans="1:2" x14ac:dyDescent="0.2">
      <c r="A1885" s="331"/>
      <c r="B1885" s="331"/>
    </row>
    <row r="1886" spans="1:2" x14ac:dyDescent="0.2">
      <c r="A1886" s="331"/>
      <c r="B1886" s="331"/>
    </row>
    <row r="1887" spans="1:2" x14ac:dyDescent="0.2">
      <c r="A1887" s="331"/>
      <c r="B1887" s="331"/>
    </row>
    <row r="1888" spans="1:2" x14ac:dyDescent="0.2">
      <c r="A1888" s="331"/>
      <c r="B1888" s="331"/>
    </row>
    <row r="1889" spans="1:2" x14ac:dyDescent="0.2">
      <c r="A1889" s="331"/>
      <c r="B1889" s="331"/>
    </row>
    <row r="1890" spans="1:2" x14ac:dyDescent="0.2">
      <c r="A1890" s="331"/>
      <c r="B1890" s="331"/>
    </row>
    <row r="1891" spans="1:2" x14ac:dyDescent="0.2">
      <c r="A1891" s="331"/>
      <c r="B1891" s="331"/>
    </row>
    <row r="1892" spans="1:2" x14ac:dyDescent="0.2">
      <c r="A1892" s="331"/>
      <c r="B1892" s="331"/>
    </row>
    <row r="1893" spans="1:2" x14ac:dyDescent="0.2">
      <c r="A1893" s="331"/>
      <c r="B1893" s="331"/>
    </row>
    <row r="1894" spans="1:2" x14ac:dyDescent="0.2">
      <c r="A1894" s="331"/>
      <c r="B1894" s="331"/>
    </row>
    <row r="1895" spans="1:2" x14ac:dyDescent="0.2">
      <c r="A1895" s="331"/>
      <c r="B1895" s="331"/>
    </row>
    <row r="1896" spans="1:2" x14ac:dyDescent="0.2">
      <c r="A1896" s="331"/>
      <c r="B1896" s="331"/>
    </row>
    <row r="1897" spans="1:2" x14ac:dyDescent="0.2">
      <c r="A1897" s="331"/>
      <c r="B1897" s="331"/>
    </row>
    <row r="1898" spans="1:2" x14ac:dyDescent="0.2">
      <c r="A1898" s="331"/>
      <c r="B1898" s="331"/>
    </row>
    <row r="1899" spans="1:2" x14ac:dyDescent="0.2">
      <c r="A1899" s="331"/>
      <c r="B1899" s="331"/>
    </row>
    <row r="1900" spans="1:2" x14ac:dyDescent="0.2">
      <c r="A1900" s="331"/>
      <c r="B1900" s="331"/>
    </row>
    <row r="1901" spans="1:2" x14ac:dyDescent="0.2">
      <c r="A1901" s="331"/>
      <c r="B1901" s="331"/>
    </row>
    <row r="1902" spans="1:2" x14ac:dyDescent="0.2">
      <c r="A1902" s="331"/>
      <c r="B1902" s="331"/>
    </row>
    <row r="1903" spans="1:2" x14ac:dyDescent="0.2">
      <c r="A1903" s="331"/>
      <c r="B1903" s="331"/>
    </row>
    <row r="1904" spans="1:2" x14ac:dyDescent="0.2">
      <c r="A1904" s="331"/>
      <c r="B1904" s="331"/>
    </row>
    <row r="1905" spans="1:2" x14ac:dyDescent="0.2">
      <c r="A1905" s="331"/>
      <c r="B1905" s="331"/>
    </row>
    <row r="1906" spans="1:2" x14ac:dyDescent="0.2">
      <c r="A1906" s="331"/>
      <c r="B1906" s="331"/>
    </row>
    <row r="1907" spans="1:2" x14ac:dyDescent="0.2">
      <c r="A1907" s="331"/>
      <c r="B1907" s="331"/>
    </row>
    <row r="1908" spans="1:2" x14ac:dyDescent="0.2">
      <c r="A1908" s="331"/>
      <c r="B1908" s="331"/>
    </row>
    <row r="1909" spans="1:2" x14ac:dyDescent="0.2">
      <c r="A1909" s="331"/>
      <c r="B1909" s="331"/>
    </row>
    <row r="1910" spans="1:2" x14ac:dyDescent="0.2">
      <c r="A1910" s="331"/>
      <c r="B1910" s="331"/>
    </row>
    <row r="1911" spans="1:2" x14ac:dyDescent="0.2">
      <c r="A1911" s="331"/>
      <c r="B1911" s="331"/>
    </row>
    <row r="1912" spans="1:2" x14ac:dyDescent="0.2">
      <c r="A1912" s="331"/>
      <c r="B1912" s="331"/>
    </row>
    <row r="1913" spans="1:2" x14ac:dyDescent="0.2">
      <c r="A1913" s="331"/>
      <c r="B1913" s="331"/>
    </row>
    <row r="1914" spans="1:2" x14ac:dyDescent="0.2">
      <c r="A1914" s="331"/>
      <c r="B1914" s="331"/>
    </row>
    <row r="1915" spans="1:2" x14ac:dyDescent="0.2">
      <c r="A1915" s="331"/>
      <c r="B1915" s="331"/>
    </row>
    <row r="1916" spans="1:2" x14ac:dyDescent="0.2">
      <c r="A1916" s="331"/>
      <c r="B1916" s="331"/>
    </row>
    <row r="1917" spans="1:2" x14ac:dyDescent="0.2">
      <c r="A1917" s="331"/>
      <c r="B1917" s="331"/>
    </row>
    <row r="1918" spans="1:2" x14ac:dyDescent="0.2">
      <c r="A1918" s="331"/>
      <c r="B1918" s="331"/>
    </row>
    <row r="1919" spans="1:2" x14ac:dyDescent="0.2">
      <c r="A1919" s="331"/>
      <c r="B1919" s="331"/>
    </row>
    <row r="1920" spans="1:2" x14ac:dyDescent="0.2">
      <c r="A1920" s="331"/>
      <c r="B1920" s="331"/>
    </row>
    <row r="1921" spans="1:2" x14ac:dyDescent="0.2">
      <c r="A1921" s="331"/>
      <c r="B1921" s="331"/>
    </row>
    <row r="1922" spans="1:2" x14ac:dyDescent="0.2">
      <c r="A1922" s="331"/>
      <c r="B1922" s="331"/>
    </row>
    <row r="1923" spans="1:2" x14ac:dyDescent="0.2">
      <c r="A1923" s="331"/>
      <c r="B1923" s="331"/>
    </row>
    <row r="1924" spans="1:2" x14ac:dyDescent="0.2">
      <c r="A1924" s="331"/>
      <c r="B1924" s="331"/>
    </row>
    <row r="1925" spans="1:2" x14ac:dyDescent="0.2">
      <c r="A1925" s="331"/>
      <c r="B1925" s="331"/>
    </row>
    <row r="1926" spans="1:2" x14ac:dyDescent="0.2">
      <c r="A1926" s="331"/>
      <c r="B1926" s="331"/>
    </row>
    <row r="1927" spans="1:2" x14ac:dyDescent="0.2">
      <c r="A1927" s="331"/>
      <c r="B1927" s="331"/>
    </row>
    <row r="1928" spans="1:2" x14ac:dyDescent="0.2">
      <c r="A1928" s="331"/>
      <c r="B1928" s="331"/>
    </row>
    <row r="1929" spans="1:2" x14ac:dyDescent="0.2">
      <c r="A1929" s="331"/>
      <c r="B1929" s="331"/>
    </row>
    <row r="1930" spans="1:2" x14ac:dyDescent="0.2">
      <c r="A1930" s="331"/>
      <c r="B1930" s="331"/>
    </row>
    <row r="1931" spans="1:2" x14ac:dyDescent="0.2">
      <c r="A1931" s="331"/>
      <c r="B1931" s="331"/>
    </row>
    <row r="1932" spans="1:2" x14ac:dyDescent="0.2">
      <c r="A1932" s="331"/>
      <c r="B1932" s="331"/>
    </row>
    <row r="1933" spans="1:2" x14ac:dyDescent="0.2">
      <c r="A1933" s="331"/>
      <c r="B1933" s="331"/>
    </row>
    <row r="1934" spans="1:2" x14ac:dyDescent="0.2">
      <c r="A1934" s="331"/>
      <c r="B1934" s="331"/>
    </row>
    <row r="1935" spans="1:2" x14ac:dyDescent="0.2">
      <c r="A1935" s="331"/>
      <c r="B1935" s="331"/>
    </row>
    <row r="1936" spans="1:2" x14ac:dyDescent="0.2">
      <c r="A1936" s="331"/>
      <c r="B1936" s="331"/>
    </row>
    <row r="1937" spans="1:2" x14ac:dyDescent="0.2">
      <c r="A1937" s="331"/>
      <c r="B1937" s="331"/>
    </row>
    <row r="1938" spans="1:2" x14ac:dyDescent="0.2">
      <c r="A1938" s="331"/>
      <c r="B1938" s="331"/>
    </row>
    <row r="1939" spans="1:2" x14ac:dyDescent="0.2">
      <c r="A1939" s="331"/>
      <c r="B1939" s="331"/>
    </row>
    <row r="1940" spans="1:2" x14ac:dyDescent="0.2">
      <c r="A1940" s="331"/>
      <c r="B1940" s="331"/>
    </row>
    <row r="1941" spans="1:2" x14ac:dyDescent="0.2">
      <c r="A1941" s="331"/>
      <c r="B1941" s="331"/>
    </row>
    <row r="1942" spans="1:2" x14ac:dyDescent="0.2">
      <c r="A1942" s="331"/>
      <c r="B1942" s="331"/>
    </row>
    <row r="1943" spans="1:2" x14ac:dyDescent="0.2">
      <c r="A1943" s="331"/>
      <c r="B1943" s="331"/>
    </row>
    <row r="1944" spans="1:2" x14ac:dyDescent="0.2">
      <c r="A1944" s="331"/>
      <c r="B1944" s="331"/>
    </row>
    <row r="1945" spans="1:2" x14ac:dyDescent="0.2">
      <c r="A1945" s="331"/>
      <c r="B1945" s="331"/>
    </row>
    <row r="1946" spans="1:2" x14ac:dyDescent="0.2">
      <c r="A1946" s="331"/>
      <c r="B1946" s="331"/>
    </row>
    <row r="1947" spans="1:2" x14ac:dyDescent="0.2">
      <c r="A1947" s="331"/>
      <c r="B1947" s="331"/>
    </row>
    <row r="1948" spans="1:2" x14ac:dyDescent="0.2">
      <c r="A1948" s="331"/>
      <c r="B1948" s="331"/>
    </row>
    <row r="1949" spans="1:2" x14ac:dyDescent="0.2">
      <c r="A1949" s="331"/>
      <c r="B1949" s="331"/>
    </row>
    <row r="1950" spans="1:2" x14ac:dyDescent="0.2">
      <c r="A1950" s="331"/>
      <c r="B1950" s="331"/>
    </row>
    <row r="1951" spans="1:2" x14ac:dyDescent="0.2">
      <c r="A1951" s="331"/>
      <c r="B1951" s="331"/>
    </row>
    <row r="1952" spans="1:2" x14ac:dyDescent="0.2">
      <c r="A1952" s="331"/>
      <c r="B1952" s="331"/>
    </row>
    <row r="1953" spans="1:2" x14ac:dyDescent="0.2">
      <c r="A1953" s="331"/>
      <c r="B1953" s="331"/>
    </row>
    <row r="1954" spans="1:2" x14ac:dyDescent="0.2">
      <c r="A1954" s="331"/>
      <c r="B1954" s="331"/>
    </row>
    <row r="1955" spans="1:2" x14ac:dyDescent="0.2">
      <c r="A1955" s="331"/>
      <c r="B1955" s="331"/>
    </row>
    <row r="1956" spans="1:2" x14ac:dyDescent="0.2">
      <c r="A1956" s="331"/>
      <c r="B1956" s="331"/>
    </row>
    <row r="1957" spans="1:2" x14ac:dyDescent="0.2">
      <c r="A1957" s="331"/>
      <c r="B1957" s="331"/>
    </row>
    <row r="1958" spans="1:2" x14ac:dyDescent="0.2">
      <c r="A1958" s="331"/>
      <c r="B1958" s="331"/>
    </row>
    <row r="1959" spans="1:2" x14ac:dyDescent="0.2">
      <c r="A1959" s="331"/>
      <c r="B1959" s="331"/>
    </row>
    <row r="1960" spans="1:2" x14ac:dyDescent="0.2">
      <c r="A1960" s="331"/>
      <c r="B1960" s="331"/>
    </row>
    <row r="1961" spans="1:2" x14ac:dyDescent="0.2">
      <c r="A1961" s="331"/>
      <c r="B1961" s="331"/>
    </row>
    <row r="1962" spans="1:2" x14ac:dyDescent="0.2">
      <c r="A1962" s="331"/>
      <c r="B1962" s="331"/>
    </row>
    <row r="1963" spans="1:2" x14ac:dyDescent="0.2">
      <c r="A1963" s="331"/>
      <c r="B1963" s="331"/>
    </row>
    <row r="1964" spans="1:2" x14ac:dyDescent="0.2">
      <c r="A1964" s="331"/>
      <c r="B1964" s="331"/>
    </row>
    <row r="1965" spans="1:2" x14ac:dyDescent="0.2">
      <c r="A1965" s="331"/>
      <c r="B1965" s="331"/>
    </row>
    <row r="1966" spans="1:2" x14ac:dyDescent="0.2">
      <c r="A1966" s="331"/>
      <c r="B1966" s="331"/>
    </row>
    <row r="1967" spans="1:2" x14ac:dyDescent="0.2">
      <c r="A1967" s="331"/>
      <c r="B1967" s="331"/>
    </row>
    <row r="1968" spans="1:2" x14ac:dyDescent="0.2">
      <c r="A1968" s="331"/>
      <c r="B1968" s="331"/>
    </row>
    <row r="1969" spans="1:2" x14ac:dyDescent="0.2">
      <c r="A1969" s="331"/>
      <c r="B1969" s="331"/>
    </row>
    <row r="1970" spans="1:2" x14ac:dyDescent="0.2">
      <c r="A1970" s="331"/>
      <c r="B1970" s="331"/>
    </row>
    <row r="1971" spans="1:2" x14ac:dyDescent="0.2">
      <c r="A1971" s="331"/>
      <c r="B1971" s="331"/>
    </row>
    <row r="1972" spans="1:2" x14ac:dyDescent="0.2">
      <c r="A1972" s="331"/>
      <c r="B1972" s="331"/>
    </row>
    <row r="1973" spans="1:2" x14ac:dyDescent="0.2">
      <c r="A1973" s="331"/>
      <c r="B1973" s="331"/>
    </row>
    <row r="1974" spans="1:2" x14ac:dyDescent="0.2">
      <c r="A1974" s="331"/>
      <c r="B1974" s="331"/>
    </row>
    <row r="1975" spans="1:2" x14ac:dyDescent="0.2">
      <c r="A1975" s="331"/>
      <c r="B1975" s="331"/>
    </row>
    <row r="1976" spans="1:2" x14ac:dyDescent="0.2">
      <c r="A1976" s="331"/>
      <c r="B1976" s="331"/>
    </row>
    <row r="1977" spans="1:2" x14ac:dyDescent="0.2">
      <c r="A1977" s="331"/>
      <c r="B1977" s="331"/>
    </row>
    <row r="1978" spans="1:2" x14ac:dyDescent="0.2">
      <c r="A1978" s="331"/>
      <c r="B1978" s="331"/>
    </row>
    <row r="1979" spans="1:2" x14ac:dyDescent="0.2">
      <c r="A1979" s="331"/>
      <c r="B1979" s="331"/>
    </row>
    <row r="1980" spans="1:2" x14ac:dyDescent="0.2">
      <c r="A1980" s="331"/>
      <c r="B1980" s="331"/>
    </row>
    <row r="1981" spans="1:2" x14ac:dyDescent="0.2">
      <c r="A1981" s="331"/>
      <c r="B1981" s="331"/>
    </row>
    <row r="1982" spans="1:2" x14ac:dyDescent="0.2">
      <c r="A1982" s="331"/>
      <c r="B1982" s="331"/>
    </row>
    <row r="1983" spans="1:2" x14ac:dyDescent="0.2">
      <c r="A1983" s="331"/>
      <c r="B1983" s="331"/>
    </row>
    <row r="1984" spans="1:2" x14ac:dyDescent="0.2">
      <c r="A1984" s="331"/>
      <c r="B1984" s="331"/>
    </row>
    <row r="1985" spans="1:2" x14ac:dyDescent="0.2">
      <c r="A1985" s="331"/>
      <c r="B1985" s="331"/>
    </row>
    <row r="1986" spans="1:2" x14ac:dyDescent="0.2">
      <c r="A1986" s="331"/>
      <c r="B1986" s="331"/>
    </row>
    <row r="1987" spans="1:2" x14ac:dyDescent="0.2">
      <c r="A1987" s="331"/>
      <c r="B1987" s="331"/>
    </row>
    <row r="1988" spans="1:2" x14ac:dyDescent="0.2">
      <c r="A1988" s="331"/>
      <c r="B1988" s="331"/>
    </row>
    <row r="1989" spans="1:2" x14ac:dyDescent="0.2">
      <c r="A1989" s="331"/>
      <c r="B1989" s="331"/>
    </row>
    <row r="1990" spans="1:2" x14ac:dyDescent="0.2">
      <c r="A1990" s="331"/>
      <c r="B1990" s="331"/>
    </row>
    <row r="1991" spans="1:2" x14ac:dyDescent="0.2">
      <c r="A1991" s="331"/>
      <c r="B1991" s="331"/>
    </row>
    <row r="1992" spans="1:2" x14ac:dyDescent="0.2">
      <c r="A1992" s="331"/>
      <c r="B1992" s="331"/>
    </row>
    <row r="1993" spans="1:2" x14ac:dyDescent="0.2">
      <c r="A1993" s="331"/>
      <c r="B1993" s="331"/>
    </row>
    <row r="1994" spans="1:2" x14ac:dyDescent="0.2">
      <c r="A1994" s="331"/>
      <c r="B1994" s="331"/>
    </row>
    <row r="1995" spans="1:2" x14ac:dyDescent="0.2">
      <c r="A1995" s="331"/>
      <c r="B1995" s="331"/>
    </row>
    <row r="1996" spans="1:2" x14ac:dyDescent="0.2">
      <c r="A1996" s="331"/>
      <c r="B1996" s="331"/>
    </row>
    <row r="1997" spans="1:2" x14ac:dyDescent="0.2">
      <c r="A1997" s="331"/>
      <c r="B1997" s="331"/>
    </row>
    <row r="1998" spans="1:2" x14ac:dyDescent="0.2">
      <c r="A1998" s="331"/>
      <c r="B1998" s="331"/>
    </row>
    <row r="1999" spans="1:2" x14ac:dyDescent="0.2">
      <c r="A1999" s="331"/>
      <c r="B1999" s="331"/>
    </row>
    <row r="2000" spans="1:2" x14ac:dyDescent="0.2">
      <c r="A2000" s="331"/>
      <c r="B2000" s="331"/>
    </row>
    <row r="2001" spans="1:2" x14ac:dyDescent="0.2">
      <c r="A2001" s="331"/>
      <c r="B2001" s="331"/>
    </row>
    <row r="2002" spans="1:2" x14ac:dyDescent="0.2">
      <c r="A2002" s="331"/>
      <c r="B2002" s="331"/>
    </row>
    <row r="2003" spans="1:2" x14ac:dyDescent="0.2">
      <c r="A2003" s="331"/>
      <c r="B2003" s="331"/>
    </row>
    <row r="2004" spans="1:2" x14ac:dyDescent="0.2">
      <c r="A2004" s="331"/>
      <c r="B2004" s="331"/>
    </row>
    <row r="2005" spans="1:2" x14ac:dyDescent="0.2">
      <c r="A2005" s="331"/>
      <c r="B2005" s="331"/>
    </row>
    <row r="2006" spans="1:2" x14ac:dyDescent="0.2">
      <c r="A2006" s="331"/>
      <c r="B2006" s="331"/>
    </row>
    <row r="2007" spans="1:2" x14ac:dyDescent="0.2">
      <c r="A2007" s="331"/>
      <c r="B2007" s="331"/>
    </row>
    <row r="2008" spans="1:2" x14ac:dyDescent="0.2">
      <c r="A2008" s="331"/>
      <c r="B2008" s="331"/>
    </row>
    <row r="2009" spans="1:2" x14ac:dyDescent="0.2">
      <c r="A2009" s="331"/>
      <c r="B2009" s="331"/>
    </row>
    <row r="2010" spans="1:2" x14ac:dyDescent="0.2">
      <c r="A2010" s="331"/>
      <c r="B2010" s="331"/>
    </row>
    <row r="2011" spans="1:2" x14ac:dyDescent="0.2">
      <c r="A2011" s="331"/>
      <c r="B2011" s="331"/>
    </row>
    <row r="2012" spans="1:2" x14ac:dyDescent="0.2">
      <c r="A2012" s="331"/>
      <c r="B2012" s="331"/>
    </row>
    <row r="2013" spans="1:2" x14ac:dyDescent="0.2">
      <c r="A2013" s="331"/>
      <c r="B2013" s="331"/>
    </row>
    <row r="2014" spans="1:2" x14ac:dyDescent="0.2">
      <c r="A2014" s="331"/>
      <c r="B2014" s="331"/>
    </row>
    <row r="2015" spans="1:2" x14ac:dyDescent="0.2">
      <c r="A2015" s="331"/>
      <c r="B2015" s="331"/>
    </row>
    <row r="2016" spans="1:2" x14ac:dyDescent="0.2">
      <c r="A2016" s="331"/>
      <c r="B2016" s="331"/>
    </row>
    <row r="2017" spans="1:2" x14ac:dyDescent="0.2">
      <c r="A2017" s="331"/>
      <c r="B2017" s="331"/>
    </row>
    <row r="2018" spans="1:2" x14ac:dyDescent="0.2">
      <c r="A2018" s="331"/>
      <c r="B2018" s="331"/>
    </row>
    <row r="2019" spans="1:2" x14ac:dyDescent="0.2">
      <c r="A2019" s="331"/>
      <c r="B2019" s="331"/>
    </row>
    <row r="2020" spans="1:2" x14ac:dyDescent="0.2">
      <c r="A2020" s="331"/>
      <c r="B2020" s="331"/>
    </row>
    <row r="2021" spans="1:2" x14ac:dyDescent="0.2">
      <c r="A2021" s="331"/>
      <c r="B2021" s="331"/>
    </row>
    <row r="2022" spans="1:2" x14ac:dyDescent="0.2">
      <c r="A2022" s="331"/>
      <c r="B2022" s="331"/>
    </row>
    <row r="2023" spans="1:2" x14ac:dyDescent="0.2">
      <c r="A2023" s="331"/>
      <c r="B2023" s="331"/>
    </row>
    <row r="2024" spans="1:2" x14ac:dyDescent="0.2">
      <c r="A2024" s="331"/>
      <c r="B2024" s="331"/>
    </row>
    <row r="2025" spans="1:2" x14ac:dyDescent="0.2">
      <c r="A2025" s="331"/>
      <c r="B2025" s="331"/>
    </row>
    <row r="2026" spans="1:2" x14ac:dyDescent="0.2">
      <c r="A2026" s="331"/>
      <c r="B2026" s="331"/>
    </row>
    <row r="2027" spans="1:2" x14ac:dyDescent="0.2">
      <c r="A2027" s="331"/>
      <c r="B2027" s="331"/>
    </row>
    <row r="2028" spans="1:2" x14ac:dyDescent="0.2">
      <c r="A2028" s="331"/>
      <c r="B2028" s="331"/>
    </row>
    <row r="2029" spans="1:2" x14ac:dyDescent="0.2">
      <c r="A2029" s="331"/>
      <c r="B2029" s="331"/>
    </row>
    <row r="2030" spans="1:2" x14ac:dyDescent="0.2">
      <c r="A2030" s="331"/>
      <c r="B2030" s="331"/>
    </row>
    <row r="2031" spans="1:2" x14ac:dyDescent="0.2">
      <c r="A2031" s="331"/>
      <c r="B2031" s="331"/>
    </row>
    <row r="2032" spans="1:2" x14ac:dyDescent="0.2">
      <c r="A2032" s="331"/>
      <c r="B2032" s="331"/>
    </row>
    <row r="2033" spans="1:2" x14ac:dyDescent="0.2">
      <c r="A2033" s="331"/>
      <c r="B2033" s="331"/>
    </row>
    <row r="2034" spans="1:2" x14ac:dyDescent="0.2">
      <c r="A2034" s="331"/>
      <c r="B2034" s="331"/>
    </row>
    <row r="2035" spans="1:2" x14ac:dyDescent="0.2">
      <c r="A2035" s="331"/>
      <c r="B2035" s="331"/>
    </row>
    <row r="2036" spans="1:2" x14ac:dyDescent="0.2">
      <c r="A2036" s="331"/>
      <c r="B2036" s="331"/>
    </row>
    <row r="2037" spans="1:2" x14ac:dyDescent="0.2">
      <c r="A2037" s="331"/>
      <c r="B2037" s="331"/>
    </row>
    <row r="2038" spans="1:2" x14ac:dyDescent="0.2">
      <c r="A2038" s="331"/>
      <c r="B2038" s="331"/>
    </row>
    <row r="2039" spans="1:2" x14ac:dyDescent="0.2">
      <c r="A2039" s="331"/>
      <c r="B2039" s="331"/>
    </row>
    <row r="2040" spans="1:2" x14ac:dyDescent="0.2">
      <c r="A2040" s="331"/>
      <c r="B2040" s="331"/>
    </row>
    <row r="2041" spans="1:2" x14ac:dyDescent="0.2">
      <c r="A2041" s="331"/>
      <c r="B2041" s="331"/>
    </row>
    <row r="2042" spans="1:2" x14ac:dyDescent="0.2">
      <c r="A2042" s="331"/>
      <c r="B2042" s="331"/>
    </row>
    <row r="2043" spans="1:2" x14ac:dyDescent="0.2">
      <c r="A2043" s="331"/>
      <c r="B2043" s="331"/>
    </row>
    <row r="2044" spans="1:2" x14ac:dyDescent="0.2">
      <c r="A2044" s="331"/>
      <c r="B2044" s="331"/>
    </row>
    <row r="2045" spans="1:2" x14ac:dyDescent="0.2">
      <c r="A2045" s="331"/>
      <c r="B2045" s="331"/>
    </row>
    <row r="2046" spans="1:2" x14ac:dyDescent="0.2">
      <c r="A2046" s="331"/>
      <c r="B2046" s="331"/>
    </row>
    <row r="2047" spans="1:2" x14ac:dyDescent="0.2">
      <c r="A2047" s="331"/>
      <c r="B2047" s="331"/>
    </row>
    <row r="2048" spans="1:2" x14ac:dyDescent="0.2">
      <c r="A2048" s="331"/>
      <c r="B2048" s="331"/>
    </row>
    <row r="2049" spans="1:2" x14ac:dyDescent="0.2">
      <c r="A2049" s="331"/>
      <c r="B2049" s="331"/>
    </row>
    <row r="2050" spans="1:2" x14ac:dyDescent="0.2">
      <c r="A2050" s="331"/>
      <c r="B2050" s="331"/>
    </row>
    <row r="2051" spans="1:2" x14ac:dyDescent="0.2">
      <c r="A2051" s="331"/>
      <c r="B2051" s="331"/>
    </row>
    <row r="2052" spans="1:2" x14ac:dyDescent="0.2">
      <c r="A2052" s="331"/>
      <c r="B2052" s="331"/>
    </row>
    <row r="2053" spans="1:2" x14ac:dyDescent="0.2">
      <c r="A2053" s="331"/>
      <c r="B2053" s="331"/>
    </row>
    <row r="2054" spans="1:2" x14ac:dyDescent="0.2">
      <c r="A2054" s="331"/>
      <c r="B2054" s="331"/>
    </row>
    <row r="2055" spans="1:2" x14ac:dyDescent="0.2">
      <c r="A2055" s="331"/>
      <c r="B2055" s="331"/>
    </row>
    <row r="2056" spans="1:2" x14ac:dyDescent="0.2">
      <c r="A2056" s="331"/>
      <c r="B2056" s="331"/>
    </row>
    <row r="2057" spans="1:2" x14ac:dyDescent="0.2">
      <c r="A2057" s="331"/>
      <c r="B2057" s="331"/>
    </row>
    <row r="2058" spans="1:2" x14ac:dyDescent="0.2">
      <c r="A2058" s="331"/>
      <c r="B2058" s="331"/>
    </row>
    <row r="2059" spans="1:2" x14ac:dyDescent="0.2">
      <c r="A2059" s="331"/>
      <c r="B2059" s="331"/>
    </row>
    <row r="2060" spans="1:2" x14ac:dyDescent="0.2">
      <c r="A2060" s="331"/>
      <c r="B2060" s="331"/>
    </row>
    <row r="2061" spans="1:2" x14ac:dyDescent="0.2">
      <c r="A2061" s="331"/>
      <c r="B2061" s="331"/>
    </row>
    <row r="2062" spans="1:2" x14ac:dyDescent="0.2">
      <c r="A2062" s="331"/>
      <c r="B2062" s="331"/>
    </row>
    <row r="2063" spans="1:2" x14ac:dyDescent="0.2">
      <c r="A2063" s="331"/>
      <c r="B2063" s="331"/>
    </row>
    <row r="2064" spans="1:2" x14ac:dyDescent="0.2">
      <c r="A2064" s="331"/>
      <c r="B2064" s="331"/>
    </row>
    <row r="2065" spans="1:2" x14ac:dyDescent="0.2">
      <c r="A2065" s="331"/>
      <c r="B2065" s="331"/>
    </row>
    <row r="2066" spans="1:2" x14ac:dyDescent="0.2">
      <c r="A2066" s="331"/>
      <c r="B2066" s="331"/>
    </row>
    <row r="2067" spans="1:2" x14ac:dyDescent="0.2">
      <c r="A2067" s="331"/>
      <c r="B2067" s="331"/>
    </row>
    <row r="2068" spans="1:2" x14ac:dyDescent="0.2">
      <c r="A2068" s="331"/>
      <c r="B2068" s="331"/>
    </row>
    <row r="2069" spans="1:2" x14ac:dyDescent="0.2">
      <c r="A2069" s="331"/>
      <c r="B2069" s="331"/>
    </row>
    <row r="2070" spans="1:2" x14ac:dyDescent="0.2">
      <c r="A2070" s="331"/>
      <c r="B2070" s="331"/>
    </row>
    <row r="2071" spans="1:2" x14ac:dyDescent="0.2">
      <c r="A2071" s="331"/>
      <c r="B2071" s="331"/>
    </row>
    <row r="2072" spans="1:2" x14ac:dyDescent="0.2">
      <c r="A2072" s="331"/>
      <c r="B2072" s="331"/>
    </row>
    <row r="2073" spans="1:2" x14ac:dyDescent="0.2">
      <c r="A2073" s="331"/>
      <c r="B2073" s="331"/>
    </row>
    <row r="2074" spans="1:2" x14ac:dyDescent="0.2">
      <c r="A2074" s="331"/>
      <c r="B2074" s="331"/>
    </row>
    <row r="2075" spans="1:2" x14ac:dyDescent="0.2">
      <c r="A2075" s="331"/>
      <c r="B2075" s="331"/>
    </row>
    <row r="2076" spans="1:2" x14ac:dyDescent="0.2">
      <c r="A2076" s="331"/>
      <c r="B2076" s="331"/>
    </row>
    <row r="2077" spans="1:2" x14ac:dyDescent="0.2">
      <c r="A2077" s="331"/>
      <c r="B2077" s="331"/>
    </row>
    <row r="2078" spans="1:2" x14ac:dyDescent="0.2">
      <c r="A2078" s="331"/>
      <c r="B2078" s="331"/>
    </row>
    <row r="2079" spans="1:2" x14ac:dyDescent="0.2">
      <c r="A2079" s="331"/>
      <c r="B2079" s="331"/>
    </row>
    <row r="2080" spans="1:2" x14ac:dyDescent="0.2">
      <c r="A2080" s="331"/>
      <c r="B2080" s="331"/>
    </row>
    <row r="2081" spans="1:2" x14ac:dyDescent="0.2">
      <c r="A2081" s="331"/>
      <c r="B2081" s="331"/>
    </row>
    <row r="2082" spans="1:2" x14ac:dyDescent="0.2">
      <c r="A2082" s="331"/>
      <c r="B2082" s="331"/>
    </row>
    <row r="2083" spans="1:2" x14ac:dyDescent="0.2">
      <c r="A2083" s="331"/>
      <c r="B2083" s="331"/>
    </row>
    <row r="2084" spans="1:2" x14ac:dyDescent="0.2">
      <c r="A2084" s="331"/>
      <c r="B2084" s="331"/>
    </row>
    <row r="2085" spans="1:2" x14ac:dyDescent="0.2">
      <c r="A2085" s="331"/>
      <c r="B2085" s="331"/>
    </row>
    <row r="2086" spans="1:2" x14ac:dyDescent="0.2">
      <c r="A2086" s="331"/>
      <c r="B2086" s="331"/>
    </row>
    <row r="2087" spans="1:2" x14ac:dyDescent="0.2">
      <c r="A2087" s="331"/>
      <c r="B2087" s="331"/>
    </row>
    <row r="2088" spans="1:2" x14ac:dyDescent="0.2">
      <c r="A2088" s="331"/>
      <c r="B2088" s="331"/>
    </row>
    <row r="2089" spans="1:2" x14ac:dyDescent="0.2">
      <c r="A2089" s="331"/>
      <c r="B2089" s="331"/>
    </row>
    <row r="2090" spans="1:2" x14ac:dyDescent="0.2">
      <c r="A2090" s="331"/>
      <c r="B2090" s="331"/>
    </row>
    <row r="2091" spans="1:2" x14ac:dyDescent="0.2">
      <c r="A2091" s="331"/>
      <c r="B2091" s="331"/>
    </row>
    <row r="2092" spans="1:2" x14ac:dyDescent="0.2">
      <c r="A2092" s="331"/>
      <c r="B2092" s="331"/>
    </row>
    <row r="2093" spans="1:2" x14ac:dyDescent="0.2">
      <c r="A2093" s="331"/>
      <c r="B2093" s="331"/>
    </row>
    <row r="2094" spans="1:2" x14ac:dyDescent="0.2">
      <c r="A2094" s="331"/>
      <c r="B2094" s="331"/>
    </row>
    <row r="2095" spans="1:2" x14ac:dyDescent="0.2">
      <c r="A2095" s="331"/>
      <c r="B2095" s="331"/>
    </row>
    <row r="2096" spans="1:2" x14ac:dyDescent="0.2">
      <c r="A2096" s="331"/>
      <c r="B2096" s="331"/>
    </row>
    <row r="2097" spans="1:2" x14ac:dyDescent="0.2">
      <c r="A2097" s="331"/>
      <c r="B2097" s="331"/>
    </row>
    <row r="2098" spans="1:2" x14ac:dyDescent="0.2">
      <c r="A2098" s="331"/>
      <c r="B2098" s="331"/>
    </row>
    <row r="2099" spans="1:2" x14ac:dyDescent="0.2">
      <c r="A2099" s="331"/>
      <c r="B2099" s="331"/>
    </row>
    <row r="2100" spans="1:2" x14ac:dyDescent="0.2">
      <c r="A2100" s="331"/>
      <c r="B2100" s="331"/>
    </row>
    <row r="2101" spans="1:2" x14ac:dyDescent="0.2">
      <c r="A2101" s="331"/>
      <c r="B2101" s="331"/>
    </row>
    <row r="2102" spans="1:2" x14ac:dyDescent="0.2">
      <c r="A2102" s="331"/>
      <c r="B2102" s="331"/>
    </row>
    <row r="2103" spans="1:2" x14ac:dyDescent="0.2">
      <c r="A2103" s="331"/>
      <c r="B2103" s="331"/>
    </row>
    <row r="2104" spans="1:2" x14ac:dyDescent="0.2">
      <c r="A2104" s="331"/>
      <c r="B2104" s="331"/>
    </row>
    <row r="2105" spans="1:2" x14ac:dyDescent="0.2">
      <c r="A2105" s="331"/>
      <c r="B2105" s="331"/>
    </row>
    <row r="2106" spans="1:2" x14ac:dyDescent="0.2">
      <c r="A2106" s="331"/>
      <c r="B2106" s="331"/>
    </row>
    <row r="2107" spans="1:2" x14ac:dyDescent="0.2">
      <c r="A2107" s="331"/>
      <c r="B2107" s="331"/>
    </row>
    <row r="2108" spans="1:2" x14ac:dyDescent="0.2">
      <c r="A2108" s="331"/>
      <c r="B2108" s="331"/>
    </row>
    <row r="2109" spans="1:2" x14ac:dyDescent="0.2">
      <c r="A2109" s="331"/>
      <c r="B2109" s="331"/>
    </row>
    <row r="2110" spans="1:2" x14ac:dyDescent="0.2">
      <c r="A2110" s="331"/>
      <c r="B2110" s="331"/>
    </row>
    <row r="2111" spans="1:2" x14ac:dyDescent="0.2">
      <c r="A2111" s="331"/>
      <c r="B2111" s="331"/>
    </row>
    <row r="2112" spans="1:2" x14ac:dyDescent="0.2">
      <c r="A2112" s="331"/>
      <c r="B2112" s="331"/>
    </row>
    <row r="2113" spans="1:2" x14ac:dyDescent="0.2">
      <c r="A2113" s="331"/>
      <c r="B2113" s="331"/>
    </row>
    <row r="2114" spans="1:2" x14ac:dyDescent="0.2">
      <c r="A2114" s="331"/>
      <c r="B2114" s="331"/>
    </row>
    <row r="2115" spans="1:2" x14ac:dyDescent="0.2">
      <c r="A2115" s="331"/>
      <c r="B2115" s="331"/>
    </row>
    <row r="2116" spans="1:2" x14ac:dyDescent="0.2">
      <c r="A2116" s="331"/>
      <c r="B2116" s="331"/>
    </row>
    <row r="2117" spans="1:2" x14ac:dyDescent="0.2">
      <c r="A2117" s="331"/>
      <c r="B2117" s="331"/>
    </row>
    <row r="2118" spans="1:2" x14ac:dyDescent="0.2">
      <c r="A2118" s="331"/>
      <c r="B2118" s="331"/>
    </row>
    <row r="2119" spans="1:2" x14ac:dyDescent="0.2">
      <c r="A2119" s="331"/>
      <c r="B2119" s="331"/>
    </row>
    <row r="2120" spans="1:2" x14ac:dyDescent="0.2">
      <c r="A2120" s="331"/>
      <c r="B2120" s="331"/>
    </row>
    <row r="2121" spans="1:2" x14ac:dyDescent="0.2">
      <c r="A2121" s="331"/>
      <c r="B2121" s="331"/>
    </row>
    <row r="2122" spans="1:2" x14ac:dyDescent="0.2">
      <c r="A2122" s="331"/>
      <c r="B2122" s="331"/>
    </row>
    <row r="2123" spans="1:2" x14ac:dyDescent="0.2">
      <c r="A2123" s="331"/>
      <c r="B2123" s="331"/>
    </row>
    <row r="2124" spans="1:2" x14ac:dyDescent="0.2">
      <c r="A2124" s="331"/>
      <c r="B2124" s="331"/>
    </row>
    <row r="2125" spans="1:2" x14ac:dyDescent="0.2">
      <c r="A2125" s="331"/>
      <c r="B2125" s="331"/>
    </row>
    <row r="2126" spans="1:2" x14ac:dyDescent="0.2">
      <c r="A2126" s="331"/>
      <c r="B2126" s="331"/>
    </row>
    <row r="2127" spans="1:2" x14ac:dyDescent="0.2">
      <c r="A2127" s="331"/>
      <c r="B2127" s="331"/>
    </row>
    <row r="2128" spans="1:2" x14ac:dyDescent="0.2">
      <c r="A2128" s="331"/>
      <c r="B2128" s="331"/>
    </row>
    <row r="2129" spans="1:2" x14ac:dyDescent="0.2">
      <c r="A2129" s="331"/>
      <c r="B2129" s="331"/>
    </row>
    <row r="2130" spans="1:2" x14ac:dyDescent="0.2">
      <c r="A2130" s="331"/>
      <c r="B2130" s="331"/>
    </row>
    <row r="2131" spans="1:2" x14ac:dyDescent="0.2">
      <c r="A2131" s="331"/>
      <c r="B2131" s="331"/>
    </row>
    <row r="2132" spans="1:2" x14ac:dyDescent="0.2">
      <c r="A2132" s="331"/>
      <c r="B2132" s="331"/>
    </row>
    <row r="2133" spans="1:2" x14ac:dyDescent="0.2">
      <c r="A2133" s="331"/>
      <c r="B2133" s="331"/>
    </row>
    <row r="2134" spans="1:2" x14ac:dyDescent="0.2">
      <c r="A2134" s="331"/>
      <c r="B2134" s="331"/>
    </row>
    <row r="2135" spans="1:2" x14ac:dyDescent="0.2">
      <c r="A2135" s="331"/>
      <c r="B2135" s="331"/>
    </row>
    <row r="2136" spans="1:2" x14ac:dyDescent="0.2">
      <c r="A2136" s="331"/>
      <c r="B2136" s="331"/>
    </row>
    <row r="2137" spans="1:2" x14ac:dyDescent="0.2">
      <c r="A2137" s="331"/>
      <c r="B2137" s="331"/>
    </row>
    <row r="2138" spans="1:2" x14ac:dyDescent="0.2">
      <c r="A2138" s="331"/>
      <c r="B2138" s="331"/>
    </row>
    <row r="2139" spans="1:2" x14ac:dyDescent="0.2">
      <c r="A2139" s="331"/>
      <c r="B2139" s="331"/>
    </row>
    <row r="2140" spans="1:2" x14ac:dyDescent="0.2">
      <c r="A2140" s="331"/>
      <c r="B2140" s="331"/>
    </row>
    <row r="2141" spans="1:2" x14ac:dyDescent="0.2">
      <c r="A2141" s="331"/>
      <c r="B2141" s="331"/>
    </row>
    <row r="2142" spans="1:2" x14ac:dyDescent="0.2">
      <c r="A2142" s="331"/>
      <c r="B2142" s="331"/>
    </row>
    <row r="2143" spans="1:2" x14ac:dyDescent="0.2">
      <c r="A2143" s="331"/>
      <c r="B2143" s="331"/>
    </row>
    <row r="2144" spans="1:2" x14ac:dyDescent="0.2">
      <c r="A2144" s="331"/>
      <c r="B2144" s="331"/>
    </row>
    <row r="2145" spans="1:2" x14ac:dyDescent="0.2">
      <c r="A2145" s="331"/>
      <c r="B2145" s="331"/>
    </row>
    <row r="2146" spans="1:2" x14ac:dyDescent="0.2">
      <c r="A2146" s="331"/>
      <c r="B2146" s="331"/>
    </row>
    <row r="2147" spans="1:2" x14ac:dyDescent="0.2">
      <c r="A2147" s="331"/>
      <c r="B2147" s="331"/>
    </row>
    <row r="2148" spans="1:2" x14ac:dyDescent="0.2">
      <c r="A2148" s="331"/>
      <c r="B2148" s="331"/>
    </row>
    <row r="2149" spans="1:2" x14ac:dyDescent="0.2">
      <c r="A2149" s="331"/>
      <c r="B2149" s="331"/>
    </row>
    <row r="2150" spans="1:2" x14ac:dyDescent="0.2">
      <c r="A2150" s="331"/>
      <c r="B2150" s="331"/>
    </row>
    <row r="2151" spans="1:2" x14ac:dyDescent="0.2">
      <c r="A2151" s="331"/>
      <c r="B2151" s="331"/>
    </row>
    <row r="2152" spans="1:2" x14ac:dyDescent="0.2">
      <c r="A2152" s="331"/>
      <c r="B2152" s="331"/>
    </row>
    <row r="2153" spans="1:2" x14ac:dyDescent="0.2">
      <c r="A2153" s="331"/>
      <c r="B2153" s="331"/>
    </row>
    <row r="2154" spans="1:2" x14ac:dyDescent="0.2">
      <c r="A2154" s="331"/>
      <c r="B2154" s="331"/>
    </row>
    <row r="2155" spans="1:2" x14ac:dyDescent="0.2">
      <c r="A2155" s="331"/>
      <c r="B2155" s="331"/>
    </row>
    <row r="2156" spans="1:2" x14ac:dyDescent="0.2">
      <c r="A2156" s="331"/>
      <c r="B2156" s="331"/>
    </row>
    <row r="2157" spans="1:2" x14ac:dyDescent="0.2">
      <c r="A2157" s="331"/>
      <c r="B2157" s="331"/>
    </row>
    <row r="2158" spans="1:2" x14ac:dyDescent="0.2">
      <c r="A2158" s="331"/>
      <c r="B2158" s="331"/>
    </row>
    <row r="2159" spans="1:2" x14ac:dyDescent="0.2">
      <c r="A2159" s="331"/>
      <c r="B2159" s="331"/>
    </row>
    <row r="2160" spans="1:2" x14ac:dyDescent="0.2">
      <c r="A2160" s="331"/>
      <c r="B2160" s="331"/>
    </row>
    <row r="2161" spans="1:2" x14ac:dyDescent="0.2">
      <c r="A2161" s="331"/>
      <c r="B2161" s="331"/>
    </row>
    <row r="2162" spans="1:2" x14ac:dyDescent="0.2">
      <c r="A2162" s="331"/>
      <c r="B2162" s="331"/>
    </row>
    <row r="2163" spans="1:2" x14ac:dyDescent="0.2">
      <c r="A2163" s="331"/>
      <c r="B2163" s="331"/>
    </row>
    <row r="2164" spans="1:2" x14ac:dyDescent="0.2">
      <c r="A2164" s="331"/>
      <c r="B2164" s="331"/>
    </row>
    <row r="2165" spans="1:2" x14ac:dyDescent="0.2">
      <c r="A2165" s="331"/>
      <c r="B2165" s="331"/>
    </row>
    <row r="2166" spans="1:2" x14ac:dyDescent="0.2">
      <c r="A2166" s="331"/>
      <c r="B2166" s="331"/>
    </row>
    <row r="2167" spans="1:2" x14ac:dyDescent="0.2">
      <c r="A2167" s="331"/>
      <c r="B2167" s="331"/>
    </row>
    <row r="2168" spans="1:2" x14ac:dyDescent="0.2">
      <c r="A2168" s="331"/>
      <c r="B2168" s="331"/>
    </row>
    <row r="2169" spans="1:2" x14ac:dyDescent="0.2">
      <c r="A2169" s="331"/>
      <c r="B2169" s="331"/>
    </row>
    <row r="2170" spans="1:2" x14ac:dyDescent="0.2">
      <c r="A2170" s="331"/>
      <c r="B2170" s="331"/>
    </row>
    <row r="2171" spans="1:2" x14ac:dyDescent="0.2">
      <c r="A2171" s="331"/>
      <c r="B2171" s="331"/>
    </row>
    <row r="2172" spans="1:2" x14ac:dyDescent="0.2">
      <c r="A2172" s="331"/>
      <c r="B2172" s="331"/>
    </row>
    <row r="2173" spans="1:2" x14ac:dyDescent="0.2">
      <c r="A2173" s="331"/>
      <c r="B2173" s="331"/>
    </row>
    <row r="2174" spans="1:2" x14ac:dyDescent="0.2">
      <c r="A2174" s="331"/>
      <c r="B2174" s="331"/>
    </row>
    <row r="2175" spans="1:2" x14ac:dyDescent="0.2">
      <c r="A2175" s="331"/>
      <c r="B2175" s="331"/>
    </row>
    <row r="2176" spans="1:2" x14ac:dyDescent="0.2">
      <c r="A2176" s="331"/>
      <c r="B2176" s="331"/>
    </row>
    <row r="2177" spans="1:2" x14ac:dyDescent="0.2">
      <c r="A2177" s="331"/>
      <c r="B2177" s="331"/>
    </row>
    <row r="2178" spans="1:2" x14ac:dyDescent="0.2">
      <c r="A2178" s="331"/>
      <c r="B2178" s="331"/>
    </row>
    <row r="2179" spans="1:2" x14ac:dyDescent="0.2">
      <c r="A2179" s="331"/>
      <c r="B2179" s="331"/>
    </row>
    <row r="2180" spans="1:2" x14ac:dyDescent="0.2">
      <c r="A2180" s="331"/>
      <c r="B2180" s="331"/>
    </row>
    <row r="2181" spans="1:2" x14ac:dyDescent="0.2">
      <c r="A2181" s="331"/>
      <c r="B2181" s="331"/>
    </row>
    <row r="2182" spans="1:2" x14ac:dyDescent="0.2">
      <c r="A2182" s="331"/>
      <c r="B2182" s="331"/>
    </row>
    <row r="2183" spans="1:2" x14ac:dyDescent="0.2">
      <c r="A2183" s="331"/>
      <c r="B2183" s="331"/>
    </row>
    <row r="2184" spans="1:2" x14ac:dyDescent="0.2">
      <c r="A2184" s="331"/>
      <c r="B2184" s="331"/>
    </row>
    <row r="2185" spans="1:2" x14ac:dyDescent="0.2">
      <c r="A2185" s="331"/>
      <c r="B2185" s="331"/>
    </row>
    <row r="2186" spans="1:2" x14ac:dyDescent="0.2">
      <c r="A2186" s="331"/>
      <c r="B2186" s="331"/>
    </row>
    <row r="2187" spans="1:2" x14ac:dyDescent="0.2">
      <c r="A2187" s="331"/>
      <c r="B2187" s="331"/>
    </row>
    <row r="2188" spans="1:2" x14ac:dyDescent="0.2">
      <c r="A2188" s="331"/>
      <c r="B2188" s="331"/>
    </row>
    <row r="2189" spans="1:2" x14ac:dyDescent="0.2">
      <c r="A2189" s="331"/>
      <c r="B2189" s="331"/>
    </row>
    <row r="2190" spans="1:2" x14ac:dyDescent="0.2">
      <c r="A2190" s="331"/>
      <c r="B2190" s="331"/>
    </row>
    <row r="2191" spans="1:2" x14ac:dyDescent="0.2">
      <c r="A2191" s="331"/>
      <c r="B2191" s="331"/>
    </row>
    <row r="2192" spans="1:2" x14ac:dyDescent="0.2">
      <c r="A2192" s="331"/>
      <c r="B2192" s="331"/>
    </row>
    <row r="2193" spans="1:2" x14ac:dyDescent="0.2">
      <c r="A2193" s="331"/>
      <c r="B2193" s="331"/>
    </row>
    <row r="2194" spans="1:2" x14ac:dyDescent="0.2">
      <c r="A2194" s="331"/>
      <c r="B2194" s="331"/>
    </row>
    <row r="2195" spans="1:2" x14ac:dyDescent="0.2">
      <c r="A2195" s="331"/>
      <c r="B2195" s="331"/>
    </row>
    <row r="2196" spans="1:2" x14ac:dyDescent="0.2">
      <c r="A2196" s="331"/>
      <c r="B2196" s="331"/>
    </row>
    <row r="2197" spans="1:2" x14ac:dyDescent="0.2">
      <c r="A2197" s="331"/>
      <c r="B2197" s="331"/>
    </row>
    <row r="2198" spans="1:2" x14ac:dyDescent="0.2">
      <c r="A2198" s="331"/>
      <c r="B2198" s="331"/>
    </row>
    <row r="2199" spans="1:2" x14ac:dyDescent="0.2">
      <c r="A2199" s="331"/>
      <c r="B2199" s="331"/>
    </row>
    <row r="2200" spans="1:2" x14ac:dyDescent="0.2">
      <c r="A2200" s="331"/>
      <c r="B2200" s="331"/>
    </row>
    <row r="2201" spans="1:2" x14ac:dyDescent="0.2">
      <c r="A2201" s="331"/>
      <c r="B2201" s="331"/>
    </row>
    <row r="2202" spans="1:2" x14ac:dyDescent="0.2">
      <c r="A2202" s="331"/>
      <c r="B2202" s="331"/>
    </row>
    <row r="2203" spans="1:2" x14ac:dyDescent="0.2">
      <c r="A2203" s="331"/>
      <c r="B2203" s="331"/>
    </row>
    <row r="2204" spans="1:2" x14ac:dyDescent="0.2">
      <c r="A2204" s="331"/>
      <c r="B2204" s="331"/>
    </row>
    <row r="2205" spans="1:2" x14ac:dyDescent="0.2">
      <c r="A2205" s="331"/>
      <c r="B2205" s="331"/>
    </row>
    <row r="2206" spans="1:2" x14ac:dyDescent="0.2">
      <c r="A2206" s="331"/>
      <c r="B2206" s="331"/>
    </row>
    <row r="2207" spans="1:2" x14ac:dyDescent="0.2">
      <c r="A2207" s="331"/>
      <c r="B2207" s="331"/>
    </row>
    <row r="2208" spans="1:2" x14ac:dyDescent="0.2">
      <c r="A2208" s="331"/>
      <c r="B2208" s="331"/>
    </row>
    <row r="2209" spans="1:2" x14ac:dyDescent="0.2">
      <c r="A2209" s="331"/>
      <c r="B2209" s="331"/>
    </row>
    <row r="2210" spans="1:2" x14ac:dyDescent="0.2">
      <c r="A2210" s="331"/>
      <c r="B2210" s="331"/>
    </row>
    <row r="2211" spans="1:2" x14ac:dyDescent="0.2">
      <c r="A2211" s="331"/>
      <c r="B2211" s="331"/>
    </row>
    <row r="2212" spans="1:2" x14ac:dyDescent="0.2">
      <c r="A2212" s="331"/>
      <c r="B2212" s="331"/>
    </row>
    <row r="2213" spans="1:2" x14ac:dyDescent="0.2">
      <c r="A2213" s="331"/>
      <c r="B2213" s="331"/>
    </row>
    <row r="2214" spans="1:2" x14ac:dyDescent="0.2">
      <c r="A2214" s="331"/>
      <c r="B2214" s="331"/>
    </row>
    <row r="2215" spans="1:2" x14ac:dyDescent="0.2">
      <c r="A2215" s="331"/>
      <c r="B2215" s="331"/>
    </row>
    <row r="2216" spans="1:2" x14ac:dyDescent="0.2">
      <c r="A2216" s="331"/>
      <c r="B2216" s="331"/>
    </row>
    <row r="2217" spans="1:2" x14ac:dyDescent="0.2">
      <c r="A2217" s="331"/>
      <c r="B2217" s="331"/>
    </row>
    <row r="2218" spans="1:2" x14ac:dyDescent="0.2">
      <c r="A2218" s="331"/>
      <c r="B2218" s="331"/>
    </row>
    <row r="2219" spans="1:2" x14ac:dyDescent="0.2">
      <c r="A2219" s="331"/>
      <c r="B2219" s="331"/>
    </row>
    <row r="2220" spans="1:2" x14ac:dyDescent="0.2">
      <c r="A2220" s="331"/>
      <c r="B2220" s="331"/>
    </row>
    <row r="2221" spans="1:2" x14ac:dyDescent="0.2">
      <c r="A2221" s="331"/>
      <c r="B2221" s="331"/>
    </row>
    <row r="2222" spans="1:2" x14ac:dyDescent="0.2">
      <c r="A2222" s="331"/>
      <c r="B2222" s="331"/>
    </row>
    <row r="2223" spans="1:2" x14ac:dyDescent="0.2">
      <c r="A2223" s="331"/>
      <c r="B2223" s="331"/>
    </row>
    <row r="2224" spans="1:2" x14ac:dyDescent="0.2">
      <c r="A2224" s="331"/>
      <c r="B2224" s="331"/>
    </row>
    <row r="2225" spans="1:2" x14ac:dyDescent="0.2">
      <c r="A2225" s="331"/>
      <c r="B2225" s="331"/>
    </row>
    <row r="2226" spans="1:2" x14ac:dyDescent="0.2">
      <c r="A2226" s="331"/>
      <c r="B2226" s="331"/>
    </row>
    <row r="2227" spans="1:2" x14ac:dyDescent="0.2">
      <c r="A2227" s="331"/>
      <c r="B2227" s="331"/>
    </row>
    <row r="2228" spans="1:2" x14ac:dyDescent="0.2">
      <c r="A2228" s="331"/>
      <c r="B2228" s="331"/>
    </row>
    <row r="2229" spans="1:2" x14ac:dyDescent="0.2">
      <c r="A2229" s="331"/>
      <c r="B2229" s="331"/>
    </row>
    <row r="2230" spans="1:2" x14ac:dyDescent="0.2">
      <c r="A2230" s="331"/>
      <c r="B2230" s="331"/>
    </row>
    <row r="2231" spans="1:2" x14ac:dyDescent="0.2">
      <c r="A2231" s="331"/>
      <c r="B2231" s="331"/>
    </row>
    <row r="2232" spans="1:2" x14ac:dyDescent="0.2">
      <c r="A2232" s="331"/>
      <c r="B2232" s="331"/>
    </row>
    <row r="2233" spans="1:2" x14ac:dyDescent="0.2">
      <c r="A2233" s="331"/>
      <c r="B2233" s="331"/>
    </row>
    <row r="2234" spans="1:2" x14ac:dyDescent="0.2">
      <c r="A2234" s="331"/>
      <c r="B2234" s="331"/>
    </row>
    <row r="2235" spans="1:2" x14ac:dyDescent="0.2">
      <c r="A2235" s="331"/>
      <c r="B2235" s="331"/>
    </row>
    <row r="2236" spans="1:2" x14ac:dyDescent="0.2">
      <c r="A2236" s="331"/>
      <c r="B2236" s="331"/>
    </row>
    <row r="2237" spans="1:2" x14ac:dyDescent="0.2">
      <c r="A2237" s="331"/>
      <c r="B2237" s="331"/>
    </row>
    <row r="2238" spans="1:2" x14ac:dyDescent="0.2">
      <c r="A2238" s="331"/>
      <c r="B2238" s="331"/>
    </row>
    <row r="2239" spans="1:2" x14ac:dyDescent="0.2">
      <c r="A2239" s="331"/>
      <c r="B2239" s="331"/>
    </row>
    <row r="2240" spans="1:2" x14ac:dyDescent="0.2">
      <c r="A2240" s="331"/>
      <c r="B2240" s="331"/>
    </row>
    <row r="2241" spans="1:2" x14ac:dyDescent="0.2">
      <c r="A2241" s="331"/>
      <c r="B2241" s="331"/>
    </row>
    <row r="2242" spans="1:2" x14ac:dyDescent="0.2">
      <c r="A2242" s="331"/>
      <c r="B2242" s="331"/>
    </row>
    <row r="2243" spans="1:2" x14ac:dyDescent="0.2">
      <c r="A2243" s="331"/>
      <c r="B2243" s="331"/>
    </row>
    <row r="2244" spans="1:2" x14ac:dyDescent="0.2">
      <c r="A2244" s="331"/>
      <c r="B2244" s="331"/>
    </row>
    <row r="2245" spans="1:2" x14ac:dyDescent="0.2">
      <c r="A2245" s="331"/>
      <c r="B2245" s="331"/>
    </row>
    <row r="2246" spans="1:2" x14ac:dyDescent="0.2">
      <c r="A2246" s="331"/>
      <c r="B2246" s="331"/>
    </row>
    <row r="2247" spans="1:2" x14ac:dyDescent="0.2">
      <c r="A2247" s="331"/>
      <c r="B2247" s="331"/>
    </row>
    <row r="2248" spans="1:2" x14ac:dyDescent="0.2">
      <c r="A2248" s="331"/>
      <c r="B2248" s="331"/>
    </row>
    <row r="2249" spans="1:2" x14ac:dyDescent="0.2">
      <c r="A2249" s="331"/>
      <c r="B2249" s="331"/>
    </row>
    <row r="2250" spans="1:2" x14ac:dyDescent="0.2">
      <c r="A2250" s="331"/>
      <c r="B2250" s="331"/>
    </row>
    <row r="2251" spans="1:2" x14ac:dyDescent="0.2">
      <c r="A2251" s="331"/>
      <c r="B2251" s="331"/>
    </row>
    <row r="2252" spans="1:2" x14ac:dyDescent="0.2">
      <c r="A2252" s="331"/>
      <c r="B2252" s="331"/>
    </row>
    <row r="2253" spans="1:2" x14ac:dyDescent="0.2">
      <c r="A2253" s="331"/>
      <c r="B2253" s="331"/>
    </row>
    <row r="2254" spans="1:2" x14ac:dyDescent="0.2">
      <c r="A2254" s="331"/>
      <c r="B2254" s="331"/>
    </row>
    <row r="2255" spans="1:2" x14ac:dyDescent="0.2">
      <c r="A2255" s="331"/>
      <c r="B2255" s="331"/>
    </row>
    <row r="2256" spans="1:2" x14ac:dyDescent="0.2">
      <c r="A2256" s="331"/>
      <c r="B2256" s="331"/>
    </row>
    <row r="2257" spans="1:2" x14ac:dyDescent="0.2">
      <c r="A2257" s="331"/>
      <c r="B2257" s="331"/>
    </row>
    <row r="2258" spans="1:2" x14ac:dyDescent="0.2">
      <c r="A2258" s="331"/>
      <c r="B2258" s="331"/>
    </row>
    <row r="2259" spans="1:2" x14ac:dyDescent="0.2">
      <c r="A2259" s="331"/>
      <c r="B2259" s="331"/>
    </row>
    <row r="2260" spans="1:2" x14ac:dyDescent="0.2">
      <c r="A2260" s="331"/>
      <c r="B2260" s="331"/>
    </row>
    <row r="2261" spans="1:2" x14ac:dyDescent="0.2">
      <c r="A2261" s="331"/>
      <c r="B2261" s="331"/>
    </row>
    <row r="2262" spans="1:2" x14ac:dyDescent="0.2">
      <c r="A2262" s="331"/>
      <c r="B2262" s="331"/>
    </row>
    <row r="2263" spans="1:2" x14ac:dyDescent="0.2">
      <c r="A2263" s="331"/>
      <c r="B2263" s="331"/>
    </row>
    <row r="2264" spans="1:2" x14ac:dyDescent="0.2">
      <c r="A2264" s="331"/>
      <c r="B2264" s="331"/>
    </row>
    <row r="2265" spans="1:2" x14ac:dyDescent="0.2">
      <c r="A2265" s="331"/>
      <c r="B2265" s="331"/>
    </row>
    <row r="2266" spans="1:2" x14ac:dyDescent="0.2">
      <c r="A2266" s="331"/>
      <c r="B2266" s="331"/>
    </row>
    <row r="2267" spans="1:2" x14ac:dyDescent="0.2">
      <c r="A2267" s="331"/>
      <c r="B2267" s="331"/>
    </row>
    <row r="2268" spans="1:2" x14ac:dyDescent="0.2">
      <c r="A2268" s="331"/>
      <c r="B2268" s="331"/>
    </row>
    <row r="2269" spans="1:2" x14ac:dyDescent="0.2">
      <c r="A2269" s="331"/>
      <c r="B2269" s="331"/>
    </row>
    <row r="2270" spans="1:2" x14ac:dyDescent="0.2">
      <c r="A2270" s="331"/>
      <c r="B2270" s="331"/>
    </row>
    <row r="2271" spans="1:2" x14ac:dyDescent="0.2">
      <c r="A2271" s="331"/>
      <c r="B2271" s="331"/>
    </row>
    <row r="2272" spans="1:2" x14ac:dyDescent="0.2">
      <c r="A2272" s="331"/>
      <c r="B2272" s="331"/>
    </row>
    <row r="2273" spans="1:2" x14ac:dyDescent="0.2">
      <c r="A2273" s="331"/>
      <c r="B2273" s="331"/>
    </row>
    <row r="2274" spans="1:2" x14ac:dyDescent="0.2">
      <c r="A2274" s="331"/>
      <c r="B2274" s="331"/>
    </row>
    <row r="2275" spans="1:2" x14ac:dyDescent="0.2">
      <c r="A2275" s="331"/>
      <c r="B2275" s="331"/>
    </row>
    <row r="2276" spans="1:2" x14ac:dyDescent="0.2">
      <c r="A2276" s="331"/>
      <c r="B2276" s="331"/>
    </row>
    <row r="2277" spans="1:2" x14ac:dyDescent="0.2">
      <c r="A2277" s="331"/>
      <c r="B2277" s="331"/>
    </row>
    <row r="2278" spans="1:2" x14ac:dyDescent="0.2">
      <c r="A2278" s="331"/>
      <c r="B2278" s="331"/>
    </row>
    <row r="2279" spans="1:2" x14ac:dyDescent="0.2">
      <c r="A2279" s="331"/>
      <c r="B2279" s="331"/>
    </row>
    <row r="2280" spans="1:2" x14ac:dyDescent="0.2">
      <c r="A2280" s="331"/>
      <c r="B2280" s="331"/>
    </row>
    <row r="2281" spans="1:2" x14ac:dyDescent="0.2">
      <c r="A2281" s="331"/>
      <c r="B2281" s="331"/>
    </row>
    <row r="2282" spans="1:2" x14ac:dyDescent="0.2">
      <c r="A2282" s="331"/>
      <c r="B2282" s="331"/>
    </row>
    <row r="2283" spans="1:2" x14ac:dyDescent="0.2">
      <c r="A2283" s="331"/>
      <c r="B2283" s="331"/>
    </row>
    <row r="2284" spans="1:2" x14ac:dyDescent="0.2">
      <c r="A2284" s="331"/>
      <c r="B2284" s="331"/>
    </row>
    <row r="2285" spans="1:2" x14ac:dyDescent="0.2">
      <c r="A2285" s="331"/>
      <c r="B2285" s="331"/>
    </row>
    <row r="2286" spans="1:2" x14ac:dyDescent="0.2">
      <c r="A2286" s="331"/>
      <c r="B2286" s="331"/>
    </row>
    <row r="2287" spans="1:2" x14ac:dyDescent="0.2">
      <c r="A2287" s="331"/>
      <c r="B2287" s="331"/>
    </row>
    <row r="2288" spans="1:2" x14ac:dyDescent="0.2">
      <c r="A2288" s="331"/>
      <c r="B2288" s="331"/>
    </row>
    <row r="2289" spans="1:2" x14ac:dyDescent="0.2">
      <c r="A2289" s="331"/>
      <c r="B2289" s="331"/>
    </row>
    <row r="2290" spans="1:2" x14ac:dyDescent="0.2">
      <c r="A2290" s="331"/>
      <c r="B2290" s="331"/>
    </row>
    <row r="2291" spans="1:2" x14ac:dyDescent="0.2">
      <c r="A2291" s="331"/>
      <c r="B2291" s="331"/>
    </row>
    <row r="2292" spans="1:2" x14ac:dyDescent="0.2">
      <c r="A2292" s="331"/>
      <c r="B2292" s="331"/>
    </row>
    <row r="2293" spans="1:2" x14ac:dyDescent="0.2">
      <c r="A2293" s="331"/>
      <c r="B2293" s="331"/>
    </row>
    <row r="2294" spans="1:2" x14ac:dyDescent="0.2">
      <c r="A2294" s="331"/>
      <c r="B2294" s="331"/>
    </row>
    <row r="2295" spans="1:2" x14ac:dyDescent="0.2">
      <c r="A2295" s="331"/>
      <c r="B2295" s="331"/>
    </row>
    <row r="2296" spans="1:2" x14ac:dyDescent="0.2">
      <c r="A2296" s="331"/>
      <c r="B2296" s="331"/>
    </row>
    <row r="2297" spans="1:2" x14ac:dyDescent="0.2">
      <c r="A2297" s="331"/>
      <c r="B2297" s="331"/>
    </row>
    <row r="2298" spans="1:2" x14ac:dyDescent="0.2">
      <c r="A2298" s="331"/>
      <c r="B2298" s="331"/>
    </row>
    <row r="2299" spans="1:2" x14ac:dyDescent="0.2">
      <c r="A2299" s="331"/>
      <c r="B2299" s="331"/>
    </row>
    <row r="2300" spans="1:2" x14ac:dyDescent="0.2">
      <c r="A2300" s="331"/>
      <c r="B2300" s="331"/>
    </row>
    <row r="2301" spans="1:2" x14ac:dyDescent="0.2">
      <c r="A2301" s="331"/>
      <c r="B2301" s="331"/>
    </row>
    <row r="2302" spans="1:2" x14ac:dyDescent="0.2">
      <c r="A2302" s="331"/>
      <c r="B2302" s="331"/>
    </row>
    <row r="2303" spans="1:2" x14ac:dyDescent="0.2">
      <c r="A2303" s="331"/>
      <c r="B2303" s="331"/>
    </row>
    <row r="2304" spans="1:2" x14ac:dyDescent="0.2">
      <c r="A2304" s="331"/>
      <c r="B2304" s="331"/>
    </row>
    <row r="2305" spans="1:2" x14ac:dyDescent="0.2">
      <c r="A2305" s="331"/>
      <c r="B2305" s="331"/>
    </row>
    <row r="2306" spans="1:2" x14ac:dyDescent="0.2">
      <c r="A2306" s="331"/>
      <c r="B2306" s="331"/>
    </row>
    <row r="2307" spans="1:2" x14ac:dyDescent="0.2">
      <c r="A2307" s="331"/>
      <c r="B2307" s="331"/>
    </row>
    <row r="2308" spans="1:2" x14ac:dyDescent="0.2">
      <c r="A2308" s="331"/>
      <c r="B2308" s="331"/>
    </row>
    <row r="2309" spans="1:2" x14ac:dyDescent="0.2">
      <c r="A2309" s="331"/>
      <c r="B2309" s="331"/>
    </row>
    <row r="2310" spans="1:2" x14ac:dyDescent="0.2">
      <c r="A2310" s="331"/>
      <c r="B2310" s="331"/>
    </row>
    <row r="2311" spans="1:2" x14ac:dyDescent="0.2">
      <c r="A2311" s="331"/>
      <c r="B2311" s="331"/>
    </row>
    <row r="2312" spans="1:2" x14ac:dyDescent="0.2">
      <c r="A2312" s="331"/>
      <c r="B2312" s="331"/>
    </row>
    <row r="2313" spans="1:2" x14ac:dyDescent="0.2">
      <c r="A2313" s="331"/>
      <c r="B2313" s="331"/>
    </row>
    <row r="2314" spans="1:2" x14ac:dyDescent="0.2">
      <c r="A2314" s="331"/>
      <c r="B2314" s="331"/>
    </row>
    <row r="2315" spans="1:2" x14ac:dyDescent="0.2">
      <c r="A2315" s="331"/>
      <c r="B2315" s="331"/>
    </row>
    <row r="2316" spans="1:2" x14ac:dyDescent="0.2">
      <c r="A2316" s="331"/>
      <c r="B2316" s="331"/>
    </row>
    <row r="2317" spans="1:2" x14ac:dyDescent="0.2">
      <c r="A2317" s="331"/>
      <c r="B2317" s="331"/>
    </row>
    <row r="2318" spans="1:2" x14ac:dyDescent="0.2">
      <c r="A2318" s="331"/>
      <c r="B2318" s="331"/>
    </row>
    <row r="2319" spans="1:2" x14ac:dyDescent="0.2">
      <c r="A2319" s="331"/>
      <c r="B2319" s="331"/>
    </row>
    <row r="2320" spans="1:2" x14ac:dyDescent="0.2">
      <c r="A2320" s="331"/>
      <c r="B2320" s="331"/>
    </row>
    <row r="2321" spans="1:2" x14ac:dyDescent="0.2">
      <c r="A2321" s="331"/>
      <c r="B2321" s="331"/>
    </row>
    <row r="2322" spans="1:2" x14ac:dyDescent="0.2">
      <c r="A2322" s="331"/>
      <c r="B2322" s="331"/>
    </row>
    <row r="2323" spans="1:2" x14ac:dyDescent="0.2">
      <c r="A2323" s="331"/>
      <c r="B2323" s="331"/>
    </row>
    <row r="2324" spans="1:2" x14ac:dyDescent="0.2">
      <c r="A2324" s="331"/>
      <c r="B2324" s="331"/>
    </row>
    <row r="2325" spans="1:2" x14ac:dyDescent="0.2">
      <c r="A2325" s="331"/>
      <c r="B2325" s="331"/>
    </row>
    <row r="2326" spans="1:2" x14ac:dyDescent="0.2">
      <c r="A2326" s="331"/>
      <c r="B2326" s="331"/>
    </row>
    <row r="2327" spans="1:2" x14ac:dyDescent="0.2">
      <c r="A2327" s="331"/>
      <c r="B2327" s="331"/>
    </row>
    <row r="2328" spans="1:2" x14ac:dyDescent="0.2">
      <c r="A2328" s="331"/>
      <c r="B2328" s="331"/>
    </row>
    <row r="2329" spans="1:2" x14ac:dyDescent="0.2">
      <c r="A2329" s="331"/>
      <c r="B2329" s="331"/>
    </row>
    <row r="2330" spans="1:2" x14ac:dyDescent="0.2">
      <c r="A2330" s="331"/>
      <c r="B2330" s="331"/>
    </row>
    <row r="2331" spans="1:2" x14ac:dyDescent="0.2">
      <c r="A2331" s="331"/>
      <c r="B2331" s="331"/>
    </row>
    <row r="2332" spans="1:2" x14ac:dyDescent="0.2">
      <c r="A2332" s="331"/>
      <c r="B2332" s="331"/>
    </row>
    <row r="2333" spans="1:2" x14ac:dyDescent="0.2">
      <c r="A2333" s="331"/>
      <c r="B2333" s="331"/>
    </row>
    <row r="2334" spans="1:2" x14ac:dyDescent="0.2">
      <c r="A2334" s="331"/>
      <c r="B2334" s="331"/>
    </row>
    <row r="2335" spans="1:2" x14ac:dyDescent="0.2">
      <c r="A2335" s="331"/>
      <c r="B2335" s="331"/>
    </row>
    <row r="2336" spans="1:2" x14ac:dyDescent="0.2">
      <c r="A2336" s="331"/>
      <c r="B2336" s="331"/>
    </row>
    <row r="2337" spans="1:2" x14ac:dyDescent="0.2">
      <c r="A2337" s="331"/>
      <c r="B2337" s="331"/>
    </row>
    <row r="2338" spans="1:2" x14ac:dyDescent="0.2">
      <c r="A2338" s="331"/>
      <c r="B2338" s="331"/>
    </row>
    <row r="2339" spans="1:2" x14ac:dyDescent="0.2">
      <c r="A2339" s="331"/>
      <c r="B2339" s="331"/>
    </row>
    <row r="2340" spans="1:2" x14ac:dyDescent="0.2">
      <c r="A2340" s="331"/>
      <c r="B2340" s="331"/>
    </row>
    <row r="2341" spans="1:2" x14ac:dyDescent="0.2">
      <c r="A2341" s="331"/>
      <c r="B2341" s="331"/>
    </row>
    <row r="2342" spans="1:2" x14ac:dyDescent="0.2">
      <c r="A2342" s="331"/>
      <c r="B2342" s="331"/>
    </row>
    <row r="2343" spans="1:2" x14ac:dyDescent="0.2">
      <c r="A2343" s="331"/>
      <c r="B2343" s="331"/>
    </row>
    <row r="2344" spans="1:2" x14ac:dyDescent="0.2">
      <c r="A2344" s="331"/>
      <c r="B2344" s="331"/>
    </row>
    <row r="2345" spans="1:2" x14ac:dyDescent="0.2">
      <c r="A2345" s="331"/>
      <c r="B2345" s="331"/>
    </row>
    <row r="2346" spans="1:2" x14ac:dyDescent="0.2">
      <c r="A2346" s="331"/>
      <c r="B2346" s="331"/>
    </row>
    <row r="2347" spans="1:2" x14ac:dyDescent="0.2">
      <c r="A2347" s="331"/>
      <c r="B2347" s="331"/>
    </row>
    <row r="2348" spans="1:2" x14ac:dyDescent="0.2">
      <c r="A2348" s="331"/>
      <c r="B2348" s="331"/>
    </row>
    <row r="2349" spans="1:2" x14ac:dyDescent="0.2">
      <c r="A2349" s="331"/>
      <c r="B2349" s="331"/>
    </row>
    <row r="2350" spans="1:2" x14ac:dyDescent="0.2">
      <c r="A2350" s="331"/>
      <c r="B2350" s="331"/>
    </row>
    <row r="2351" spans="1:2" x14ac:dyDescent="0.2">
      <c r="A2351" s="331"/>
      <c r="B2351" s="331"/>
    </row>
    <row r="2352" spans="1:2" x14ac:dyDescent="0.2">
      <c r="A2352" s="331"/>
      <c r="B2352" s="331"/>
    </row>
    <row r="2353" spans="1:2" x14ac:dyDescent="0.2">
      <c r="A2353" s="331"/>
      <c r="B2353" s="331"/>
    </row>
    <row r="2354" spans="1:2" x14ac:dyDescent="0.2">
      <c r="A2354" s="331"/>
      <c r="B2354" s="331"/>
    </row>
    <row r="2355" spans="1:2" x14ac:dyDescent="0.2">
      <c r="A2355" s="331"/>
      <c r="B2355" s="331"/>
    </row>
    <row r="2356" spans="1:2" x14ac:dyDescent="0.2">
      <c r="A2356" s="331"/>
      <c r="B2356" s="331"/>
    </row>
    <row r="2357" spans="1:2" x14ac:dyDescent="0.2">
      <c r="A2357" s="331"/>
      <c r="B2357" s="331"/>
    </row>
    <row r="2358" spans="1:2" x14ac:dyDescent="0.2">
      <c r="A2358" s="331"/>
      <c r="B2358" s="331"/>
    </row>
    <row r="2359" spans="1:2" x14ac:dyDescent="0.2">
      <c r="A2359" s="331"/>
      <c r="B2359" s="331"/>
    </row>
    <row r="2360" spans="1:2" x14ac:dyDescent="0.2">
      <c r="A2360" s="331"/>
      <c r="B2360" s="331"/>
    </row>
    <row r="2361" spans="1:2" x14ac:dyDescent="0.2">
      <c r="A2361" s="331"/>
      <c r="B2361" s="331"/>
    </row>
    <row r="2362" spans="1:2" x14ac:dyDescent="0.2">
      <c r="A2362" s="331"/>
      <c r="B2362" s="331"/>
    </row>
    <row r="2363" spans="1:2" x14ac:dyDescent="0.2">
      <c r="A2363" s="331"/>
      <c r="B2363" s="331"/>
    </row>
    <row r="2364" spans="1:2" x14ac:dyDescent="0.2">
      <c r="A2364" s="331"/>
      <c r="B2364" s="331"/>
    </row>
    <row r="2365" spans="1:2" x14ac:dyDescent="0.2">
      <c r="A2365" s="331"/>
      <c r="B2365" s="331"/>
    </row>
    <row r="2366" spans="1:2" x14ac:dyDescent="0.2">
      <c r="A2366" s="331"/>
      <c r="B2366" s="331"/>
    </row>
    <row r="2367" spans="1:2" x14ac:dyDescent="0.2">
      <c r="A2367" s="331"/>
      <c r="B2367" s="331"/>
    </row>
    <row r="2368" spans="1:2" x14ac:dyDescent="0.2">
      <c r="A2368" s="331"/>
      <c r="B2368" s="331"/>
    </row>
    <row r="2369" spans="1:2" x14ac:dyDescent="0.2">
      <c r="A2369" s="331"/>
      <c r="B2369" s="331"/>
    </row>
    <row r="2370" spans="1:2" x14ac:dyDescent="0.2">
      <c r="A2370" s="331"/>
      <c r="B2370" s="331"/>
    </row>
    <row r="2371" spans="1:2" x14ac:dyDescent="0.2">
      <c r="A2371" s="331"/>
      <c r="B2371" s="331"/>
    </row>
    <row r="2372" spans="1:2" x14ac:dyDescent="0.2">
      <c r="A2372" s="331"/>
      <c r="B2372" s="331"/>
    </row>
    <row r="2373" spans="1:2" x14ac:dyDescent="0.2">
      <c r="A2373" s="331"/>
      <c r="B2373" s="331"/>
    </row>
    <row r="2374" spans="1:2" x14ac:dyDescent="0.2">
      <c r="A2374" s="331"/>
      <c r="B2374" s="331"/>
    </row>
    <row r="2375" spans="1:2" x14ac:dyDescent="0.2">
      <c r="A2375" s="331"/>
      <c r="B2375" s="331"/>
    </row>
    <row r="2376" spans="1:2" x14ac:dyDescent="0.2">
      <c r="A2376" s="331"/>
      <c r="B2376" s="331"/>
    </row>
    <row r="2377" spans="1:2" x14ac:dyDescent="0.2">
      <c r="A2377" s="331"/>
      <c r="B2377" s="331"/>
    </row>
    <row r="2378" spans="1:2" x14ac:dyDescent="0.2">
      <c r="A2378" s="331"/>
      <c r="B2378" s="331"/>
    </row>
    <row r="2379" spans="1:2" x14ac:dyDescent="0.2">
      <c r="A2379" s="331"/>
      <c r="B2379" s="331"/>
    </row>
    <row r="2380" spans="1:2" x14ac:dyDescent="0.2">
      <c r="A2380" s="331"/>
      <c r="B2380" s="331"/>
    </row>
    <row r="2381" spans="1:2" x14ac:dyDescent="0.2">
      <c r="A2381" s="331"/>
      <c r="B2381" s="331"/>
    </row>
    <row r="2382" spans="1:2" x14ac:dyDescent="0.2">
      <c r="A2382" s="331"/>
      <c r="B2382" s="331"/>
    </row>
    <row r="2383" spans="1:2" x14ac:dyDescent="0.2">
      <c r="A2383" s="331"/>
      <c r="B2383" s="331"/>
    </row>
    <row r="2384" spans="1:2" x14ac:dyDescent="0.2">
      <c r="A2384" s="331"/>
      <c r="B2384" s="331"/>
    </row>
    <row r="2385" spans="1:2" x14ac:dyDescent="0.2">
      <c r="A2385" s="331"/>
      <c r="B2385" s="331"/>
    </row>
    <row r="2386" spans="1:2" x14ac:dyDescent="0.2">
      <c r="A2386" s="331"/>
      <c r="B2386" s="331"/>
    </row>
    <row r="2387" spans="1:2" x14ac:dyDescent="0.2">
      <c r="A2387" s="331"/>
      <c r="B2387" s="331"/>
    </row>
    <row r="2388" spans="1:2" x14ac:dyDescent="0.2">
      <c r="A2388" s="331"/>
      <c r="B2388" s="331"/>
    </row>
    <row r="2389" spans="1:2" x14ac:dyDescent="0.2">
      <c r="A2389" s="331"/>
      <c r="B2389" s="331"/>
    </row>
    <row r="2390" spans="1:2" x14ac:dyDescent="0.2">
      <c r="A2390" s="331"/>
      <c r="B2390" s="331"/>
    </row>
    <row r="2391" spans="1:2" x14ac:dyDescent="0.2">
      <c r="A2391" s="331"/>
      <c r="B2391" s="331"/>
    </row>
    <row r="2392" spans="1:2" x14ac:dyDescent="0.2">
      <c r="A2392" s="331"/>
      <c r="B2392" s="331"/>
    </row>
    <row r="2393" spans="1:2" x14ac:dyDescent="0.2">
      <c r="A2393" s="331"/>
      <c r="B2393" s="331"/>
    </row>
    <row r="2394" spans="1:2" x14ac:dyDescent="0.2">
      <c r="A2394" s="331"/>
      <c r="B2394" s="331"/>
    </row>
    <row r="2395" spans="1:2" x14ac:dyDescent="0.2">
      <c r="A2395" s="331"/>
      <c r="B2395" s="331"/>
    </row>
    <row r="2396" spans="1:2" x14ac:dyDescent="0.2">
      <c r="A2396" s="331"/>
      <c r="B2396" s="331"/>
    </row>
    <row r="2397" spans="1:2" x14ac:dyDescent="0.2">
      <c r="A2397" s="331"/>
      <c r="B2397" s="331"/>
    </row>
    <row r="2398" spans="1:2" x14ac:dyDescent="0.2">
      <c r="A2398" s="331"/>
      <c r="B2398" s="331"/>
    </row>
    <row r="2399" spans="1:2" x14ac:dyDescent="0.2">
      <c r="A2399" s="331"/>
      <c r="B2399" s="331"/>
    </row>
    <row r="2400" spans="1:2" x14ac:dyDescent="0.2">
      <c r="A2400" s="331"/>
      <c r="B2400" s="331"/>
    </row>
    <row r="2401" spans="1:2" x14ac:dyDescent="0.2">
      <c r="A2401" s="331"/>
      <c r="B2401" s="331"/>
    </row>
    <row r="2402" spans="1:2" x14ac:dyDescent="0.2">
      <c r="A2402" s="331"/>
      <c r="B2402" s="331"/>
    </row>
    <row r="2403" spans="1:2" x14ac:dyDescent="0.2">
      <c r="A2403" s="331"/>
      <c r="B2403" s="331"/>
    </row>
    <row r="2404" spans="1:2" x14ac:dyDescent="0.2">
      <c r="A2404" s="331"/>
      <c r="B2404" s="331"/>
    </row>
    <row r="2405" spans="1:2" x14ac:dyDescent="0.2">
      <c r="A2405" s="331"/>
      <c r="B2405" s="331"/>
    </row>
    <row r="2406" spans="1:2" x14ac:dyDescent="0.2">
      <c r="A2406" s="331"/>
      <c r="B2406" s="331"/>
    </row>
    <row r="2407" spans="1:2" x14ac:dyDescent="0.2">
      <c r="A2407" s="331"/>
      <c r="B2407" s="331"/>
    </row>
    <row r="2408" spans="1:2" x14ac:dyDescent="0.2">
      <c r="A2408" s="331"/>
      <c r="B2408" s="331"/>
    </row>
    <row r="2409" spans="1:2" x14ac:dyDescent="0.2">
      <c r="A2409" s="331"/>
      <c r="B2409" s="331"/>
    </row>
    <row r="2410" spans="1:2" x14ac:dyDescent="0.2">
      <c r="A2410" s="331"/>
      <c r="B2410" s="331"/>
    </row>
    <row r="2411" spans="1:2" x14ac:dyDescent="0.2">
      <c r="A2411" s="331"/>
      <c r="B2411" s="331"/>
    </row>
    <row r="2412" spans="1:2" x14ac:dyDescent="0.2">
      <c r="A2412" s="331"/>
      <c r="B2412" s="331"/>
    </row>
    <row r="2413" spans="1:2" x14ac:dyDescent="0.2">
      <c r="A2413" s="331"/>
      <c r="B2413" s="331"/>
    </row>
    <row r="2414" spans="1:2" x14ac:dyDescent="0.2">
      <c r="A2414" s="331"/>
      <c r="B2414" s="331"/>
    </row>
    <row r="2415" spans="1:2" x14ac:dyDescent="0.2">
      <c r="A2415" s="331"/>
      <c r="B2415" s="331"/>
    </row>
    <row r="2416" spans="1:2" x14ac:dyDescent="0.2">
      <c r="A2416" s="331"/>
      <c r="B2416" s="331"/>
    </row>
    <row r="2417" spans="1:2" x14ac:dyDescent="0.2">
      <c r="A2417" s="331"/>
      <c r="B2417" s="331"/>
    </row>
    <row r="2418" spans="1:2" x14ac:dyDescent="0.2">
      <c r="A2418" s="331"/>
      <c r="B2418" s="331"/>
    </row>
    <row r="2419" spans="1:2" x14ac:dyDescent="0.2">
      <c r="A2419" s="331"/>
      <c r="B2419" s="331"/>
    </row>
    <row r="2420" spans="1:2" x14ac:dyDescent="0.2">
      <c r="A2420" s="331"/>
      <c r="B2420" s="331"/>
    </row>
    <row r="2421" spans="1:2" x14ac:dyDescent="0.2">
      <c r="A2421" s="331"/>
      <c r="B2421" s="331"/>
    </row>
    <row r="2422" spans="1:2" x14ac:dyDescent="0.2">
      <c r="A2422" s="331"/>
      <c r="B2422" s="331"/>
    </row>
    <row r="2423" spans="1:2" x14ac:dyDescent="0.2">
      <c r="A2423" s="331"/>
      <c r="B2423" s="331"/>
    </row>
    <row r="2424" spans="1:2" x14ac:dyDescent="0.2">
      <c r="A2424" s="331"/>
      <c r="B2424" s="331"/>
    </row>
    <row r="2425" spans="1:2" x14ac:dyDescent="0.2">
      <c r="A2425" s="331"/>
      <c r="B2425" s="331"/>
    </row>
    <row r="2426" spans="1:2" x14ac:dyDescent="0.2">
      <c r="A2426" s="331"/>
      <c r="B2426" s="331"/>
    </row>
    <row r="2427" spans="1:2" x14ac:dyDescent="0.2">
      <c r="A2427" s="331"/>
      <c r="B2427" s="331"/>
    </row>
    <row r="2428" spans="1:2" x14ac:dyDescent="0.2">
      <c r="A2428" s="331"/>
      <c r="B2428" s="331"/>
    </row>
    <row r="2429" spans="1:2" x14ac:dyDescent="0.2">
      <c r="A2429" s="331"/>
      <c r="B2429" s="331"/>
    </row>
    <row r="2430" spans="1:2" x14ac:dyDescent="0.2">
      <c r="A2430" s="331"/>
      <c r="B2430" s="331"/>
    </row>
    <row r="2431" spans="1:2" x14ac:dyDescent="0.2">
      <c r="A2431" s="331"/>
      <c r="B2431" s="331"/>
    </row>
    <row r="2432" spans="1:2" x14ac:dyDescent="0.2">
      <c r="A2432" s="331"/>
      <c r="B2432" s="331"/>
    </row>
    <row r="2433" spans="1:2" x14ac:dyDescent="0.2">
      <c r="A2433" s="331"/>
      <c r="B2433" s="331"/>
    </row>
    <row r="2434" spans="1:2" x14ac:dyDescent="0.2">
      <c r="A2434" s="331"/>
      <c r="B2434" s="331"/>
    </row>
    <row r="2435" spans="1:2" x14ac:dyDescent="0.2">
      <c r="A2435" s="331"/>
      <c r="B2435" s="331"/>
    </row>
    <row r="2436" spans="1:2" x14ac:dyDescent="0.2">
      <c r="A2436" s="331"/>
      <c r="B2436" s="331"/>
    </row>
    <row r="2437" spans="1:2" x14ac:dyDescent="0.2">
      <c r="A2437" s="331"/>
      <c r="B2437" s="331"/>
    </row>
    <row r="2438" spans="1:2" x14ac:dyDescent="0.2">
      <c r="A2438" s="331"/>
      <c r="B2438" s="331"/>
    </row>
    <row r="2439" spans="1:2" x14ac:dyDescent="0.2">
      <c r="A2439" s="331"/>
      <c r="B2439" s="331"/>
    </row>
    <row r="2440" spans="1:2" x14ac:dyDescent="0.2">
      <c r="A2440" s="331"/>
      <c r="B2440" s="331"/>
    </row>
    <row r="2441" spans="1:2" x14ac:dyDescent="0.2">
      <c r="A2441" s="331"/>
      <c r="B2441" s="331"/>
    </row>
    <row r="2442" spans="1:2" x14ac:dyDescent="0.2">
      <c r="A2442" s="331"/>
      <c r="B2442" s="331"/>
    </row>
    <row r="2443" spans="1:2" x14ac:dyDescent="0.2">
      <c r="A2443" s="331"/>
      <c r="B2443" s="331"/>
    </row>
    <row r="2444" spans="1:2" x14ac:dyDescent="0.2">
      <c r="A2444" s="331"/>
      <c r="B2444" s="331"/>
    </row>
    <row r="2445" spans="1:2" x14ac:dyDescent="0.2">
      <c r="A2445" s="331"/>
      <c r="B2445" s="331"/>
    </row>
    <row r="2446" spans="1:2" x14ac:dyDescent="0.2">
      <c r="A2446" s="331"/>
      <c r="B2446" s="331"/>
    </row>
    <row r="2447" spans="1:2" x14ac:dyDescent="0.2">
      <c r="A2447" s="331"/>
      <c r="B2447" s="331"/>
    </row>
    <row r="2448" spans="1:2" x14ac:dyDescent="0.2">
      <c r="A2448" s="331"/>
      <c r="B2448" s="331"/>
    </row>
    <row r="2449" spans="1:2" x14ac:dyDescent="0.2">
      <c r="A2449" s="331"/>
      <c r="B2449" s="331"/>
    </row>
    <row r="2450" spans="1:2" x14ac:dyDescent="0.2">
      <c r="A2450" s="331"/>
      <c r="B2450" s="331"/>
    </row>
    <row r="2451" spans="1:2" x14ac:dyDescent="0.2">
      <c r="A2451" s="331"/>
      <c r="B2451" s="331"/>
    </row>
    <row r="2452" spans="1:2" x14ac:dyDescent="0.2">
      <c r="A2452" s="331"/>
      <c r="B2452" s="331"/>
    </row>
    <row r="2453" spans="1:2" x14ac:dyDescent="0.2">
      <c r="A2453" s="331"/>
      <c r="B2453" s="331"/>
    </row>
    <row r="2454" spans="1:2" x14ac:dyDescent="0.2">
      <c r="A2454" s="331"/>
      <c r="B2454" s="331"/>
    </row>
    <row r="2455" spans="1:2" x14ac:dyDescent="0.2">
      <c r="A2455" s="331"/>
      <c r="B2455" s="331"/>
    </row>
    <row r="2456" spans="1:2" x14ac:dyDescent="0.2">
      <c r="A2456" s="331"/>
      <c r="B2456" s="331"/>
    </row>
    <row r="2457" spans="1:2" x14ac:dyDescent="0.2">
      <c r="A2457" s="331"/>
      <c r="B2457" s="331"/>
    </row>
    <row r="2458" spans="1:2" x14ac:dyDescent="0.2">
      <c r="A2458" s="331"/>
      <c r="B2458" s="331"/>
    </row>
    <row r="2459" spans="1:2" x14ac:dyDescent="0.2">
      <c r="A2459" s="331"/>
      <c r="B2459" s="331"/>
    </row>
    <row r="2460" spans="1:2" x14ac:dyDescent="0.2">
      <c r="A2460" s="331"/>
      <c r="B2460" s="331"/>
    </row>
    <row r="2461" spans="1:2" x14ac:dyDescent="0.2">
      <c r="A2461" s="331"/>
      <c r="B2461" s="331"/>
    </row>
    <row r="2462" spans="1:2" x14ac:dyDescent="0.2">
      <c r="A2462" s="331"/>
      <c r="B2462" s="331"/>
    </row>
    <row r="2463" spans="1:2" x14ac:dyDescent="0.2">
      <c r="A2463" s="331"/>
      <c r="B2463" s="331"/>
    </row>
    <row r="2464" spans="1:2" x14ac:dyDescent="0.2">
      <c r="A2464" s="331"/>
      <c r="B2464" s="331"/>
    </row>
    <row r="2465" spans="1:2" x14ac:dyDescent="0.2">
      <c r="A2465" s="331"/>
      <c r="B2465" s="331"/>
    </row>
    <row r="2466" spans="1:2" x14ac:dyDescent="0.2">
      <c r="A2466" s="331"/>
      <c r="B2466" s="331"/>
    </row>
    <row r="2467" spans="1:2" x14ac:dyDescent="0.2">
      <c r="A2467" s="331"/>
      <c r="B2467" s="331"/>
    </row>
    <row r="2468" spans="1:2" x14ac:dyDescent="0.2">
      <c r="A2468" s="331"/>
      <c r="B2468" s="331"/>
    </row>
    <row r="2469" spans="1:2" x14ac:dyDescent="0.2">
      <c r="A2469" s="331"/>
      <c r="B2469" s="331"/>
    </row>
    <row r="2470" spans="1:2" x14ac:dyDescent="0.2">
      <c r="A2470" s="331"/>
      <c r="B2470" s="331"/>
    </row>
    <row r="2471" spans="1:2" x14ac:dyDescent="0.2">
      <c r="A2471" s="331"/>
      <c r="B2471" s="331"/>
    </row>
    <row r="2472" spans="1:2" x14ac:dyDescent="0.2">
      <c r="A2472" s="331"/>
      <c r="B2472" s="331"/>
    </row>
    <row r="2473" spans="1:2" x14ac:dyDescent="0.2">
      <c r="A2473" s="331"/>
      <c r="B2473" s="331"/>
    </row>
    <row r="2474" spans="1:2" x14ac:dyDescent="0.2">
      <c r="A2474" s="331"/>
      <c r="B2474" s="331"/>
    </row>
    <row r="2475" spans="1:2" x14ac:dyDescent="0.2">
      <c r="A2475" s="331"/>
      <c r="B2475" s="331"/>
    </row>
    <row r="2476" spans="1:2" x14ac:dyDescent="0.2">
      <c r="A2476" s="331"/>
      <c r="B2476" s="331"/>
    </row>
    <row r="2477" spans="1:2" x14ac:dyDescent="0.2">
      <c r="A2477" s="331"/>
      <c r="B2477" s="331"/>
    </row>
    <row r="2478" spans="1:2" x14ac:dyDescent="0.2">
      <c r="A2478" s="331"/>
      <c r="B2478" s="331"/>
    </row>
    <row r="2479" spans="1:2" x14ac:dyDescent="0.2">
      <c r="A2479" s="331"/>
      <c r="B2479" s="331"/>
    </row>
    <row r="2480" spans="1:2" x14ac:dyDescent="0.2">
      <c r="A2480" s="331"/>
      <c r="B2480" s="331"/>
    </row>
    <row r="2481" spans="1:2" x14ac:dyDescent="0.2">
      <c r="A2481" s="331"/>
      <c r="B2481" s="331"/>
    </row>
    <row r="2482" spans="1:2" x14ac:dyDescent="0.2">
      <c r="A2482" s="331"/>
      <c r="B2482" s="331"/>
    </row>
    <row r="2483" spans="1:2" x14ac:dyDescent="0.2">
      <c r="A2483" s="331"/>
      <c r="B2483" s="331"/>
    </row>
    <row r="2484" spans="1:2" x14ac:dyDescent="0.2">
      <c r="A2484" s="331"/>
      <c r="B2484" s="331"/>
    </row>
    <row r="2485" spans="1:2" x14ac:dyDescent="0.2">
      <c r="A2485" s="331"/>
      <c r="B2485" s="331"/>
    </row>
    <row r="2486" spans="1:2" x14ac:dyDescent="0.2">
      <c r="A2486" s="331"/>
      <c r="B2486" s="331"/>
    </row>
    <row r="2487" spans="1:2" x14ac:dyDescent="0.2">
      <c r="A2487" s="331"/>
      <c r="B2487" s="331"/>
    </row>
    <row r="2488" spans="1:2" x14ac:dyDescent="0.2">
      <c r="A2488" s="331"/>
      <c r="B2488" s="331"/>
    </row>
    <row r="2489" spans="1:2" x14ac:dyDescent="0.2">
      <c r="A2489" s="331"/>
      <c r="B2489" s="331"/>
    </row>
    <row r="2490" spans="1:2" x14ac:dyDescent="0.2">
      <c r="A2490" s="331"/>
      <c r="B2490" s="331"/>
    </row>
    <row r="2491" spans="1:2" x14ac:dyDescent="0.2">
      <c r="A2491" s="331"/>
      <c r="B2491" s="331"/>
    </row>
    <row r="2492" spans="1:2" x14ac:dyDescent="0.2">
      <c r="A2492" s="331"/>
      <c r="B2492" s="331"/>
    </row>
    <row r="2493" spans="1:2" x14ac:dyDescent="0.2">
      <c r="A2493" s="331"/>
      <c r="B2493" s="331"/>
    </row>
    <row r="2494" spans="1:2" x14ac:dyDescent="0.2">
      <c r="A2494" s="331"/>
      <c r="B2494" s="331"/>
    </row>
    <row r="2495" spans="1:2" x14ac:dyDescent="0.2">
      <c r="A2495" s="331"/>
      <c r="B2495" s="331"/>
    </row>
    <row r="2496" spans="1:2" x14ac:dyDescent="0.2">
      <c r="A2496" s="331"/>
      <c r="B2496" s="331"/>
    </row>
    <row r="2497" spans="1:2" x14ac:dyDescent="0.2">
      <c r="A2497" s="331"/>
      <c r="B2497" s="331"/>
    </row>
    <row r="2498" spans="1:2" x14ac:dyDescent="0.2">
      <c r="A2498" s="331"/>
      <c r="B2498" s="331"/>
    </row>
    <row r="2499" spans="1:2" x14ac:dyDescent="0.2">
      <c r="A2499" s="331"/>
      <c r="B2499" s="331"/>
    </row>
    <row r="2500" spans="1:2" x14ac:dyDescent="0.2">
      <c r="A2500" s="331"/>
      <c r="B2500" s="331"/>
    </row>
    <row r="2501" spans="1:2" x14ac:dyDescent="0.2">
      <c r="A2501" s="331"/>
      <c r="B2501" s="331"/>
    </row>
    <row r="2502" spans="1:2" x14ac:dyDescent="0.2">
      <c r="A2502" s="331"/>
      <c r="B2502" s="331"/>
    </row>
    <row r="2503" spans="1:2" x14ac:dyDescent="0.2">
      <c r="A2503" s="331"/>
      <c r="B2503" s="331"/>
    </row>
    <row r="2504" spans="1:2" x14ac:dyDescent="0.2">
      <c r="A2504" s="331"/>
      <c r="B2504" s="331"/>
    </row>
    <row r="2505" spans="1:2" x14ac:dyDescent="0.2">
      <c r="A2505" s="331"/>
      <c r="B2505" s="331"/>
    </row>
    <row r="2506" spans="1:2" x14ac:dyDescent="0.2">
      <c r="A2506" s="331"/>
      <c r="B2506" s="331"/>
    </row>
    <row r="2507" spans="1:2" x14ac:dyDescent="0.2">
      <c r="A2507" s="331"/>
      <c r="B2507" s="331"/>
    </row>
    <row r="2508" spans="1:2" x14ac:dyDescent="0.2">
      <c r="A2508" s="331"/>
      <c r="B2508" s="331"/>
    </row>
    <row r="2509" spans="1:2" x14ac:dyDescent="0.2">
      <c r="A2509" s="331"/>
      <c r="B2509" s="331"/>
    </row>
    <row r="2510" spans="1:2" x14ac:dyDescent="0.2">
      <c r="A2510" s="331"/>
      <c r="B2510" s="331"/>
    </row>
    <row r="2511" spans="1:2" x14ac:dyDescent="0.2">
      <c r="A2511" s="331"/>
      <c r="B2511" s="331"/>
    </row>
    <row r="2512" spans="1:2" x14ac:dyDescent="0.2">
      <c r="A2512" s="331"/>
      <c r="B2512" s="331"/>
    </row>
    <row r="2513" spans="1:2" x14ac:dyDescent="0.2">
      <c r="A2513" s="331"/>
      <c r="B2513" s="331"/>
    </row>
    <row r="2514" spans="1:2" x14ac:dyDescent="0.2">
      <c r="A2514" s="331"/>
      <c r="B2514" s="331"/>
    </row>
    <row r="2515" spans="1:2" x14ac:dyDescent="0.2">
      <c r="A2515" s="331"/>
      <c r="B2515" s="331"/>
    </row>
    <row r="2516" spans="1:2" x14ac:dyDescent="0.2">
      <c r="A2516" s="331"/>
      <c r="B2516" s="331"/>
    </row>
    <row r="2517" spans="1:2" x14ac:dyDescent="0.2">
      <c r="A2517" s="331"/>
      <c r="B2517" s="331"/>
    </row>
    <row r="2518" spans="1:2" x14ac:dyDescent="0.2">
      <c r="A2518" s="331"/>
      <c r="B2518" s="331"/>
    </row>
    <row r="2519" spans="1:2" x14ac:dyDescent="0.2">
      <c r="A2519" s="331"/>
      <c r="B2519" s="331"/>
    </row>
    <row r="2520" spans="1:2" x14ac:dyDescent="0.2">
      <c r="A2520" s="331"/>
      <c r="B2520" s="331"/>
    </row>
    <row r="2521" spans="1:2" x14ac:dyDescent="0.2">
      <c r="A2521" s="331"/>
      <c r="B2521" s="331"/>
    </row>
    <row r="2522" spans="1:2" x14ac:dyDescent="0.2">
      <c r="A2522" s="331"/>
      <c r="B2522" s="331"/>
    </row>
    <row r="2523" spans="1:2" x14ac:dyDescent="0.2">
      <c r="A2523" s="331"/>
      <c r="B2523" s="331"/>
    </row>
    <row r="2524" spans="1:2" x14ac:dyDescent="0.2">
      <c r="A2524" s="331"/>
      <c r="B2524" s="331"/>
    </row>
    <row r="2525" spans="1:2" x14ac:dyDescent="0.2">
      <c r="A2525" s="331"/>
      <c r="B2525" s="331"/>
    </row>
    <row r="2526" spans="1:2" x14ac:dyDescent="0.2">
      <c r="A2526" s="331"/>
      <c r="B2526" s="331"/>
    </row>
    <row r="2527" spans="1:2" x14ac:dyDescent="0.2">
      <c r="A2527" s="331"/>
      <c r="B2527" s="331"/>
    </row>
    <row r="2528" spans="1:2" x14ac:dyDescent="0.2">
      <c r="A2528" s="331"/>
      <c r="B2528" s="331"/>
    </row>
    <row r="2529" spans="1:2" x14ac:dyDescent="0.2">
      <c r="A2529" s="331"/>
      <c r="B2529" s="331"/>
    </row>
    <row r="2530" spans="1:2" x14ac:dyDescent="0.2">
      <c r="A2530" s="331"/>
      <c r="B2530" s="331"/>
    </row>
    <row r="2531" spans="1:2" x14ac:dyDescent="0.2">
      <c r="A2531" s="331"/>
      <c r="B2531" s="331"/>
    </row>
    <row r="2532" spans="1:2" x14ac:dyDescent="0.2">
      <c r="A2532" s="331"/>
      <c r="B2532" s="331"/>
    </row>
    <row r="2533" spans="1:2" x14ac:dyDescent="0.2">
      <c r="A2533" s="331"/>
      <c r="B2533" s="331"/>
    </row>
    <row r="2534" spans="1:2" x14ac:dyDescent="0.2">
      <c r="A2534" s="331"/>
      <c r="B2534" s="331"/>
    </row>
    <row r="2535" spans="1:2" x14ac:dyDescent="0.2">
      <c r="A2535" s="331"/>
      <c r="B2535" s="331"/>
    </row>
    <row r="2536" spans="1:2" x14ac:dyDescent="0.2">
      <c r="A2536" s="331"/>
      <c r="B2536" s="331"/>
    </row>
    <row r="2537" spans="1:2" x14ac:dyDescent="0.2">
      <c r="A2537" s="331"/>
      <c r="B2537" s="331"/>
    </row>
    <row r="2538" spans="1:2" x14ac:dyDescent="0.2">
      <c r="A2538" s="331"/>
      <c r="B2538" s="331"/>
    </row>
    <row r="2539" spans="1:2" x14ac:dyDescent="0.2">
      <c r="A2539" s="331"/>
      <c r="B2539" s="331"/>
    </row>
    <row r="2540" spans="1:2" x14ac:dyDescent="0.2">
      <c r="A2540" s="331"/>
      <c r="B2540" s="331"/>
    </row>
    <row r="2541" spans="1:2" x14ac:dyDescent="0.2">
      <c r="A2541" s="331"/>
      <c r="B2541" s="331"/>
    </row>
    <row r="2542" spans="1:2" x14ac:dyDescent="0.2">
      <c r="A2542" s="331"/>
      <c r="B2542" s="331"/>
    </row>
    <row r="2543" spans="1:2" x14ac:dyDescent="0.2">
      <c r="A2543" s="331"/>
      <c r="B2543" s="331"/>
    </row>
    <row r="2544" spans="1:2" x14ac:dyDescent="0.2">
      <c r="A2544" s="331"/>
      <c r="B2544" s="331"/>
    </row>
    <row r="2545" spans="1:2" x14ac:dyDescent="0.2">
      <c r="A2545" s="331"/>
      <c r="B2545" s="331"/>
    </row>
    <row r="2546" spans="1:2" x14ac:dyDescent="0.2">
      <c r="A2546" s="331"/>
      <c r="B2546" s="331"/>
    </row>
    <row r="2547" spans="1:2" x14ac:dyDescent="0.2">
      <c r="A2547" s="331"/>
      <c r="B2547" s="331"/>
    </row>
    <row r="2548" spans="1:2" x14ac:dyDescent="0.2">
      <c r="A2548" s="331"/>
      <c r="B2548" s="331"/>
    </row>
    <row r="2549" spans="1:2" x14ac:dyDescent="0.2">
      <c r="A2549" s="331"/>
      <c r="B2549" s="331"/>
    </row>
    <row r="2550" spans="1:2" x14ac:dyDescent="0.2">
      <c r="A2550" s="331"/>
      <c r="B2550" s="331"/>
    </row>
    <row r="2551" spans="1:2" x14ac:dyDescent="0.2">
      <c r="A2551" s="331"/>
      <c r="B2551" s="331"/>
    </row>
    <row r="2552" spans="1:2" x14ac:dyDescent="0.2">
      <c r="A2552" s="331"/>
      <c r="B2552" s="331"/>
    </row>
    <row r="2553" spans="1:2" x14ac:dyDescent="0.2">
      <c r="A2553" s="331"/>
      <c r="B2553" s="331"/>
    </row>
    <row r="2554" spans="1:2" x14ac:dyDescent="0.2">
      <c r="A2554" s="331"/>
      <c r="B2554" s="331"/>
    </row>
    <row r="2555" spans="1:2" x14ac:dyDescent="0.2">
      <c r="A2555" s="331"/>
      <c r="B2555" s="331"/>
    </row>
    <row r="2556" spans="1:2" x14ac:dyDescent="0.2">
      <c r="A2556" s="331"/>
      <c r="B2556" s="331"/>
    </row>
    <row r="2557" spans="1:2" x14ac:dyDescent="0.2">
      <c r="A2557" s="331"/>
      <c r="B2557" s="331"/>
    </row>
    <row r="2558" spans="1:2" x14ac:dyDescent="0.2">
      <c r="A2558" s="331"/>
      <c r="B2558" s="331"/>
    </row>
    <row r="2559" spans="1:2" x14ac:dyDescent="0.2">
      <c r="A2559" s="331"/>
      <c r="B2559" s="331"/>
    </row>
    <row r="2560" spans="1:2" x14ac:dyDescent="0.2">
      <c r="A2560" s="331"/>
      <c r="B2560" s="331"/>
    </row>
    <row r="2561" spans="1:2" x14ac:dyDescent="0.2">
      <c r="A2561" s="331"/>
      <c r="B2561" s="331"/>
    </row>
    <row r="2562" spans="1:2" x14ac:dyDescent="0.2">
      <c r="A2562" s="331"/>
      <c r="B2562" s="331"/>
    </row>
    <row r="2563" spans="1:2" x14ac:dyDescent="0.2">
      <c r="A2563" s="331"/>
      <c r="B2563" s="331"/>
    </row>
    <row r="2564" spans="1:2" x14ac:dyDescent="0.2">
      <c r="A2564" s="331"/>
      <c r="B2564" s="331"/>
    </row>
    <row r="2565" spans="1:2" x14ac:dyDescent="0.2">
      <c r="A2565" s="331"/>
      <c r="B2565" s="331"/>
    </row>
    <row r="2566" spans="1:2" x14ac:dyDescent="0.2">
      <c r="A2566" s="331"/>
      <c r="B2566" s="331"/>
    </row>
    <row r="2567" spans="1:2" x14ac:dyDescent="0.2">
      <c r="A2567" s="331"/>
      <c r="B2567" s="331"/>
    </row>
    <row r="2568" spans="1:2" x14ac:dyDescent="0.2">
      <c r="A2568" s="331"/>
      <c r="B2568" s="331"/>
    </row>
    <row r="2569" spans="1:2" x14ac:dyDescent="0.2">
      <c r="A2569" s="331"/>
      <c r="B2569" s="331"/>
    </row>
    <row r="2570" spans="1:2" x14ac:dyDescent="0.2">
      <c r="A2570" s="331"/>
      <c r="B2570" s="331"/>
    </row>
    <row r="2571" spans="1:2" x14ac:dyDescent="0.2">
      <c r="A2571" s="331"/>
      <c r="B2571" s="331"/>
    </row>
    <row r="2572" spans="1:2" x14ac:dyDescent="0.2">
      <c r="A2572" s="331"/>
      <c r="B2572" s="331"/>
    </row>
    <row r="2573" spans="1:2" x14ac:dyDescent="0.2">
      <c r="A2573" s="331"/>
      <c r="B2573" s="331"/>
    </row>
    <row r="2574" spans="1:2" x14ac:dyDescent="0.2">
      <c r="A2574" s="331"/>
      <c r="B2574" s="331"/>
    </row>
    <row r="2575" spans="1:2" x14ac:dyDescent="0.2">
      <c r="A2575" s="331"/>
      <c r="B2575" s="331"/>
    </row>
    <row r="2576" spans="1:2" x14ac:dyDescent="0.2">
      <c r="A2576" s="331"/>
      <c r="B2576" s="331"/>
    </row>
    <row r="2577" spans="1:2" x14ac:dyDescent="0.2">
      <c r="A2577" s="331"/>
      <c r="B2577" s="331"/>
    </row>
    <row r="2578" spans="1:2" x14ac:dyDescent="0.2">
      <c r="A2578" s="331"/>
      <c r="B2578" s="331"/>
    </row>
    <row r="2579" spans="1:2" x14ac:dyDescent="0.2">
      <c r="A2579" s="331"/>
      <c r="B2579" s="331"/>
    </row>
    <row r="2580" spans="1:2" x14ac:dyDescent="0.2">
      <c r="A2580" s="331"/>
      <c r="B2580" s="331"/>
    </row>
    <row r="2581" spans="1:2" x14ac:dyDescent="0.2">
      <c r="A2581" s="331"/>
      <c r="B2581" s="331"/>
    </row>
    <row r="2582" spans="1:2" x14ac:dyDescent="0.2">
      <c r="A2582" s="331"/>
      <c r="B2582" s="331"/>
    </row>
    <row r="2583" spans="1:2" x14ac:dyDescent="0.2">
      <c r="A2583" s="331"/>
      <c r="B2583" s="331"/>
    </row>
    <row r="2584" spans="1:2" x14ac:dyDescent="0.2">
      <c r="A2584" s="331"/>
      <c r="B2584" s="331"/>
    </row>
    <row r="2585" spans="1:2" x14ac:dyDescent="0.2">
      <c r="A2585" s="331"/>
      <c r="B2585" s="331"/>
    </row>
    <row r="2586" spans="1:2" x14ac:dyDescent="0.2">
      <c r="A2586" s="331"/>
      <c r="B2586" s="331"/>
    </row>
    <row r="2587" spans="1:2" x14ac:dyDescent="0.2">
      <c r="A2587" s="331"/>
      <c r="B2587" s="331"/>
    </row>
    <row r="2588" spans="1:2" x14ac:dyDescent="0.2">
      <c r="A2588" s="331"/>
      <c r="B2588" s="331"/>
    </row>
    <row r="2589" spans="1:2" x14ac:dyDescent="0.2">
      <c r="A2589" s="331"/>
      <c r="B2589" s="331"/>
    </row>
    <row r="2590" spans="1:2" x14ac:dyDescent="0.2">
      <c r="A2590" s="331"/>
      <c r="B2590" s="331"/>
    </row>
    <row r="2591" spans="1:2" x14ac:dyDescent="0.2">
      <c r="A2591" s="331"/>
      <c r="B2591" s="331"/>
    </row>
    <row r="2592" spans="1:2" x14ac:dyDescent="0.2">
      <c r="A2592" s="331"/>
      <c r="B2592" s="331"/>
    </row>
    <row r="2593" spans="1:2" x14ac:dyDescent="0.2">
      <c r="A2593" s="331"/>
      <c r="B2593" s="331"/>
    </row>
    <row r="2594" spans="1:2" x14ac:dyDescent="0.2">
      <c r="A2594" s="331"/>
      <c r="B2594" s="331"/>
    </row>
    <row r="2595" spans="1:2" x14ac:dyDescent="0.2">
      <c r="A2595" s="331"/>
      <c r="B2595" s="331"/>
    </row>
    <row r="2596" spans="1:2" x14ac:dyDescent="0.2">
      <c r="A2596" s="331"/>
      <c r="B2596" s="331"/>
    </row>
    <row r="2597" spans="1:2" x14ac:dyDescent="0.2">
      <c r="A2597" s="331"/>
      <c r="B2597" s="331"/>
    </row>
    <row r="2598" spans="1:2" x14ac:dyDescent="0.2">
      <c r="A2598" s="331"/>
      <c r="B2598" s="331"/>
    </row>
    <row r="2599" spans="1:2" x14ac:dyDescent="0.2">
      <c r="A2599" s="331"/>
      <c r="B2599" s="331"/>
    </row>
    <row r="2600" spans="1:2" x14ac:dyDescent="0.2">
      <c r="A2600" s="331"/>
      <c r="B2600" s="331"/>
    </row>
    <row r="2601" spans="1:2" x14ac:dyDescent="0.2">
      <c r="A2601" s="331"/>
      <c r="B2601" s="331"/>
    </row>
    <row r="2602" spans="1:2" x14ac:dyDescent="0.2">
      <c r="A2602" s="331"/>
      <c r="B2602" s="331"/>
    </row>
    <row r="2603" spans="1:2" x14ac:dyDescent="0.2">
      <c r="A2603" s="331"/>
      <c r="B2603" s="331"/>
    </row>
    <row r="2604" spans="1:2" x14ac:dyDescent="0.2">
      <c r="A2604" s="331"/>
      <c r="B2604" s="331"/>
    </row>
    <row r="2605" spans="1:2" x14ac:dyDescent="0.2">
      <c r="A2605" s="331"/>
      <c r="B2605" s="331"/>
    </row>
    <row r="2606" spans="1:2" x14ac:dyDescent="0.2">
      <c r="A2606" s="331"/>
      <c r="B2606" s="331"/>
    </row>
    <row r="2607" spans="1:2" x14ac:dyDescent="0.2">
      <c r="A2607" s="331"/>
      <c r="B2607" s="331"/>
    </row>
    <row r="2608" spans="1:2" x14ac:dyDescent="0.2">
      <c r="A2608" s="331"/>
      <c r="B2608" s="331"/>
    </row>
    <row r="2609" spans="1:2" x14ac:dyDescent="0.2">
      <c r="A2609" s="331"/>
      <c r="B2609" s="331"/>
    </row>
    <row r="2610" spans="1:2" x14ac:dyDescent="0.2">
      <c r="A2610" s="331"/>
      <c r="B2610" s="331"/>
    </row>
    <row r="2611" spans="1:2" x14ac:dyDescent="0.2">
      <c r="A2611" s="331"/>
      <c r="B2611" s="331"/>
    </row>
    <row r="2612" spans="1:2" x14ac:dyDescent="0.2">
      <c r="A2612" s="331"/>
      <c r="B2612" s="331"/>
    </row>
    <row r="2613" spans="1:2" x14ac:dyDescent="0.2">
      <c r="A2613" s="331"/>
      <c r="B2613" s="331"/>
    </row>
    <row r="2614" spans="1:2" x14ac:dyDescent="0.2">
      <c r="A2614" s="331"/>
      <c r="B2614" s="331"/>
    </row>
    <row r="2615" spans="1:2" x14ac:dyDescent="0.2">
      <c r="A2615" s="331"/>
      <c r="B2615" s="331"/>
    </row>
    <row r="2616" spans="1:2" x14ac:dyDescent="0.2">
      <c r="A2616" s="331"/>
      <c r="B2616" s="331"/>
    </row>
    <row r="2617" spans="1:2" x14ac:dyDescent="0.2">
      <c r="A2617" s="331"/>
      <c r="B2617" s="331"/>
    </row>
    <row r="2618" spans="1:2" x14ac:dyDescent="0.2">
      <c r="A2618" s="331"/>
      <c r="B2618" s="331"/>
    </row>
    <row r="2619" spans="1:2" x14ac:dyDescent="0.2">
      <c r="A2619" s="331"/>
      <c r="B2619" s="331"/>
    </row>
    <row r="2620" spans="1:2" x14ac:dyDescent="0.2">
      <c r="A2620" s="331"/>
      <c r="B2620" s="331"/>
    </row>
    <row r="2621" spans="1:2" x14ac:dyDescent="0.2">
      <c r="A2621" s="331"/>
      <c r="B2621" s="331"/>
    </row>
    <row r="2622" spans="1:2" x14ac:dyDescent="0.2">
      <c r="A2622" s="331"/>
      <c r="B2622" s="331"/>
    </row>
    <row r="2623" spans="1:2" x14ac:dyDescent="0.2">
      <c r="A2623" s="331"/>
      <c r="B2623" s="331"/>
    </row>
    <row r="2624" spans="1:2" x14ac:dyDescent="0.2">
      <c r="A2624" s="331"/>
      <c r="B2624" s="331"/>
    </row>
    <row r="2625" spans="1:2" x14ac:dyDescent="0.2">
      <c r="A2625" s="331"/>
      <c r="B2625" s="331"/>
    </row>
    <row r="2626" spans="1:2" x14ac:dyDescent="0.2">
      <c r="A2626" s="331"/>
      <c r="B2626" s="331"/>
    </row>
    <row r="2627" spans="1:2" x14ac:dyDescent="0.2">
      <c r="A2627" s="331"/>
      <c r="B2627" s="331"/>
    </row>
    <row r="2628" spans="1:2" x14ac:dyDescent="0.2">
      <c r="A2628" s="331"/>
      <c r="B2628" s="331"/>
    </row>
    <row r="2629" spans="1:2" x14ac:dyDescent="0.2">
      <c r="A2629" s="331"/>
      <c r="B2629" s="331"/>
    </row>
    <row r="2630" spans="1:2" x14ac:dyDescent="0.2">
      <c r="A2630" s="331"/>
      <c r="B2630" s="331"/>
    </row>
    <row r="2631" spans="1:2" x14ac:dyDescent="0.2">
      <c r="A2631" s="331"/>
      <c r="B2631" s="331"/>
    </row>
    <row r="2632" spans="1:2" x14ac:dyDescent="0.2">
      <c r="A2632" s="331"/>
      <c r="B2632" s="331"/>
    </row>
    <row r="2633" spans="1:2" x14ac:dyDescent="0.2">
      <c r="A2633" s="331"/>
      <c r="B2633" s="331"/>
    </row>
    <row r="2634" spans="1:2" x14ac:dyDescent="0.2">
      <c r="A2634" s="331"/>
      <c r="B2634" s="331"/>
    </row>
    <row r="2635" spans="1:2" x14ac:dyDescent="0.2">
      <c r="A2635" s="331"/>
      <c r="B2635" s="331"/>
    </row>
    <row r="2636" spans="1:2" x14ac:dyDescent="0.2">
      <c r="A2636" s="331"/>
      <c r="B2636" s="331"/>
    </row>
    <row r="2637" spans="1:2" x14ac:dyDescent="0.2">
      <c r="A2637" s="331"/>
      <c r="B2637" s="331"/>
    </row>
    <row r="2638" spans="1:2" x14ac:dyDescent="0.2">
      <c r="A2638" s="331"/>
      <c r="B2638" s="331"/>
    </row>
    <row r="2639" spans="1:2" x14ac:dyDescent="0.2">
      <c r="A2639" s="331"/>
      <c r="B2639" s="331"/>
    </row>
    <row r="2640" spans="1:2" x14ac:dyDescent="0.2">
      <c r="A2640" s="331"/>
      <c r="B2640" s="331"/>
    </row>
    <row r="2641" spans="1:2" x14ac:dyDescent="0.2">
      <c r="A2641" s="331"/>
      <c r="B2641" s="331"/>
    </row>
    <row r="2642" spans="1:2" x14ac:dyDescent="0.2">
      <c r="A2642" s="331"/>
      <c r="B2642" s="331"/>
    </row>
    <row r="2643" spans="1:2" x14ac:dyDescent="0.2">
      <c r="A2643" s="331"/>
      <c r="B2643" s="331"/>
    </row>
    <row r="2644" spans="1:2" x14ac:dyDescent="0.2">
      <c r="A2644" s="331"/>
      <c r="B2644" s="331"/>
    </row>
    <row r="2645" spans="1:2" x14ac:dyDescent="0.2">
      <c r="A2645" s="331"/>
      <c r="B2645" s="331"/>
    </row>
    <row r="2646" spans="1:2" x14ac:dyDescent="0.2">
      <c r="A2646" s="331"/>
      <c r="B2646" s="331"/>
    </row>
    <row r="2647" spans="1:2" x14ac:dyDescent="0.2">
      <c r="A2647" s="331"/>
      <c r="B2647" s="331"/>
    </row>
    <row r="2648" spans="1:2" x14ac:dyDescent="0.2">
      <c r="A2648" s="331"/>
      <c r="B2648" s="331"/>
    </row>
    <row r="2649" spans="1:2" x14ac:dyDescent="0.2">
      <c r="A2649" s="331"/>
      <c r="B2649" s="331"/>
    </row>
    <row r="2650" spans="1:2" x14ac:dyDescent="0.2">
      <c r="A2650" s="331"/>
      <c r="B2650" s="331"/>
    </row>
    <row r="2651" spans="1:2" x14ac:dyDescent="0.2">
      <c r="A2651" s="331"/>
      <c r="B2651" s="331"/>
    </row>
    <row r="2652" spans="1:2" x14ac:dyDescent="0.2">
      <c r="A2652" s="331"/>
      <c r="B2652" s="331"/>
    </row>
    <row r="2653" spans="1:2" x14ac:dyDescent="0.2">
      <c r="A2653" s="331"/>
      <c r="B2653" s="331"/>
    </row>
    <row r="2654" spans="1:2" x14ac:dyDescent="0.2">
      <c r="A2654" s="331"/>
      <c r="B2654" s="331"/>
    </row>
    <row r="2655" spans="1:2" x14ac:dyDescent="0.2">
      <c r="A2655" s="331"/>
      <c r="B2655" s="331"/>
    </row>
    <row r="2656" spans="1:2" x14ac:dyDescent="0.2">
      <c r="A2656" s="331"/>
      <c r="B2656" s="331"/>
    </row>
    <row r="2657" spans="1:2" x14ac:dyDescent="0.2">
      <c r="A2657" s="331"/>
      <c r="B2657" s="331"/>
    </row>
    <row r="2658" spans="1:2" x14ac:dyDescent="0.2">
      <c r="A2658" s="331"/>
      <c r="B2658" s="331"/>
    </row>
    <row r="2659" spans="1:2" x14ac:dyDescent="0.2">
      <c r="A2659" s="331"/>
      <c r="B2659" s="331"/>
    </row>
    <row r="2660" spans="1:2" x14ac:dyDescent="0.2">
      <c r="A2660" s="331"/>
      <c r="B2660" s="331"/>
    </row>
    <row r="2661" spans="1:2" x14ac:dyDescent="0.2">
      <c r="A2661" s="331"/>
      <c r="B2661" s="331"/>
    </row>
    <row r="2662" spans="1:2" x14ac:dyDescent="0.2">
      <c r="A2662" s="331"/>
      <c r="B2662" s="331"/>
    </row>
    <row r="2663" spans="1:2" x14ac:dyDescent="0.2">
      <c r="A2663" s="331"/>
      <c r="B2663" s="331"/>
    </row>
    <row r="2664" spans="1:2" x14ac:dyDescent="0.2">
      <c r="A2664" s="331"/>
      <c r="B2664" s="331"/>
    </row>
    <row r="2665" spans="1:2" x14ac:dyDescent="0.2">
      <c r="A2665" s="331"/>
      <c r="B2665" s="331"/>
    </row>
    <row r="2666" spans="1:2" x14ac:dyDescent="0.2">
      <c r="A2666" s="331"/>
      <c r="B2666" s="331"/>
    </row>
    <row r="2667" spans="1:2" x14ac:dyDescent="0.2">
      <c r="A2667" s="331"/>
      <c r="B2667" s="331"/>
    </row>
    <row r="2668" spans="1:2" x14ac:dyDescent="0.2">
      <c r="A2668" s="331"/>
      <c r="B2668" s="331"/>
    </row>
    <row r="2669" spans="1:2" x14ac:dyDescent="0.2">
      <c r="A2669" s="331"/>
      <c r="B2669" s="331"/>
    </row>
    <row r="2670" spans="1:2" x14ac:dyDescent="0.2">
      <c r="A2670" s="331"/>
      <c r="B2670" s="331"/>
    </row>
    <row r="2671" spans="1:2" x14ac:dyDescent="0.2">
      <c r="A2671" s="331"/>
      <c r="B2671" s="331"/>
    </row>
    <row r="2672" spans="1:2" x14ac:dyDescent="0.2">
      <c r="A2672" s="331"/>
      <c r="B2672" s="331"/>
    </row>
    <row r="2673" spans="1:2" x14ac:dyDescent="0.2">
      <c r="A2673" s="331"/>
      <c r="B2673" s="331"/>
    </row>
    <row r="2674" spans="1:2" x14ac:dyDescent="0.2">
      <c r="A2674" s="331"/>
      <c r="B2674" s="331"/>
    </row>
    <row r="2675" spans="1:2" x14ac:dyDescent="0.2">
      <c r="A2675" s="331"/>
      <c r="B2675" s="331"/>
    </row>
    <row r="2676" spans="1:2" x14ac:dyDescent="0.2">
      <c r="A2676" s="331"/>
      <c r="B2676" s="331"/>
    </row>
    <row r="2677" spans="1:2" x14ac:dyDescent="0.2">
      <c r="A2677" s="331"/>
      <c r="B2677" s="331"/>
    </row>
    <row r="2678" spans="1:2" x14ac:dyDescent="0.2">
      <c r="A2678" s="331"/>
      <c r="B2678" s="331"/>
    </row>
    <row r="2679" spans="1:2" x14ac:dyDescent="0.2">
      <c r="A2679" s="331"/>
      <c r="B2679" s="331"/>
    </row>
    <row r="2680" spans="1:2" x14ac:dyDescent="0.2">
      <c r="A2680" s="331"/>
      <c r="B2680" s="331"/>
    </row>
    <row r="2681" spans="1:2" x14ac:dyDescent="0.2">
      <c r="A2681" s="331"/>
      <c r="B2681" s="331"/>
    </row>
    <row r="2682" spans="1:2" x14ac:dyDescent="0.2">
      <c r="A2682" s="331"/>
      <c r="B2682" s="331"/>
    </row>
    <row r="2683" spans="1:2" x14ac:dyDescent="0.2">
      <c r="A2683" s="331"/>
      <c r="B2683" s="331"/>
    </row>
    <row r="2684" spans="1:2" x14ac:dyDescent="0.2">
      <c r="A2684" s="331"/>
      <c r="B2684" s="331"/>
    </row>
    <row r="2685" spans="1:2" x14ac:dyDescent="0.2">
      <c r="A2685" s="331"/>
      <c r="B2685" s="331"/>
    </row>
    <row r="2686" spans="1:2" x14ac:dyDescent="0.2">
      <c r="A2686" s="331"/>
      <c r="B2686" s="331"/>
    </row>
    <row r="2687" spans="1:2" x14ac:dyDescent="0.2">
      <c r="A2687" s="331"/>
      <c r="B2687" s="331"/>
    </row>
    <row r="2688" spans="1:2" x14ac:dyDescent="0.2">
      <c r="A2688" s="331"/>
      <c r="B2688" s="331"/>
    </row>
    <row r="2689" spans="1:2" x14ac:dyDescent="0.2">
      <c r="A2689" s="331"/>
      <c r="B2689" s="331"/>
    </row>
    <row r="2690" spans="1:2" x14ac:dyDescent="0.2">
      <c r="A2690" s="331"/>
      <c r="B2690" s="331"/>
    </row>
    <row r="2691" spans="1:2" x14ac:dyDescent="0.2">
      <c r="A2691" s="331"/>
      <c r="B2691" s="331"/>
    </row>
    <row r="2692" spans="1:2" x14ac:dyDescent="0.2">
      <c r="A2692" s="331"/>
      <c r="B2692" s="331"/>
    </row>
    <row r="2693" spans="1:2" x14ac:dyDescent="0.2">
      <c r="A2693" s="331"/>
      <c r="B2693" s="331"/>
    </row>
    <row r="2694" spans="1:2" x14ac:dyDescent="0.2">
      <c r="A2694" s="331"/>
      <c r="B2694" s="331"/>
    </row>
    <row r="2695" spans="1:2" x14ac:dyDescent="0.2">
      <c r="A2695" s="331"/>
      <c r="B2695" s="331"/>
    </row>
    <row r="2696" spans="1:2" x14ac:dyDescent="0.2">
      <c r="A2696" s="331"/>
      <c r="B2696" s="331"/>
    </row>
    <row r="2697" spans="1:2" x14ac:dyDescent="0.2">
      <c r="A2697" s="331"/>
      <c r="B2697" s="331"/>
    </row>
    <row r="2698" spans="1:2" x14ac:dyDescent="0.2">
      <c r="A2698" s="331"/>
      <c r="B2698" s="331"/>
    </row>
    <row r="2699" spans="1:2" x14ac:dyDescent="0.2">
      <c r="A2699" s="331"/>
      <c r="B2699" s="331"/>
    </row>
    <row r="2700" spans="1:2" x14ac:dyDescent="0.2">
      <c r="A2700" s="331"/>
      <c r="B2700" s="331"/>
    </row>
    <row r="2701" spans="1:2" x14ac:dyDescent="0.2">
      <c r="A2701" s="331"/>
      <c r="B2701" s="331"/>
    </row>
    <row r="2702" spans="1:2" x14ac:dyDescent="0.2">
      <c r="A2702" s="331"/>
      <c r="B2702" s="331"/>
    </row>
    <row r="2703" spans="1:2" x14ac:dyDescent="0.2">
      <c r="A2703" s="331"/>
      <c r="B2703" s="331"/>
    </row>
    <row r="2704" spans="1:2" x14ac:dyDescent="0.2">
      <c r="A2704" s="331"/>
      <c r="B2704" s="331"/>
    </row>
    <row r="2705" spans="1:2" x14ac:dyDescent="0.2">
      <c r="A2705" s="331"/>
      <c r="B2705" s="331"/>
    </row>
    <row r="2706" spans="1:2" x14ac:dyDescent="0.2">
      <c r="A2706" s="331"/>
      <c r="B2706" s="331"/>
    </row>
    <row r="2707" spans="1:2" x14ac:dyDescent="0.2">
      <c r="A2707" s="331"/>
      <c r="B2707" s="331"/>
    </row>
    <row r="2708" spans="1:2" x14ac:dyDescent="0.2">
      <c r="A2708" s="331"/>
      <c r="B2708" s="331"/>
    </row>
    <row r="2709" spans="1:2" x14ac:dyDescent="0.2">
      <c r="A2709" s="331"/>
      <c r="B2709" s="331"/>
    </row>
    <row r="2710" spans="1:2" x14ac:dyDescent="0.2">
      <c r="A2710" s="331"/>
      <c r="B2710" s="331"/>
    </row>
    <row r="2711" spans="1:2" x14ac:dyDescent="0.2">
      <c r="A2711" s="331"/>
      <c r="B2711" s="331"/>
    </row>
    <row r="2712" spans="1:2" x14ac:dyDescent="0.2">
      <c r="A2712" s="331"/>
      <c r="B2712" s="331"/>
    </row>
    <row r="2713" spans="1:2" x14ac:dyDescent="0.2">
      <c r="A2713" s="331"/>
      <c r="B2713" s="331"/>
    </row>
    <row r="2714" spans="1:2" x14ac:dyDescent="0.2">
      <c r="A2714" s="331"/>
      <c r="B2714" s="331"/>
    </row>
    <row r="2715" spans="1:2" x14ac:dyDescent="0.2">
      <c r="A2715" s="331"/>
      <c r="B2715" s="331"/>
    </row>
    <row r="2716" spans="1:2" x14ac:dyDescent="0.2">
      <c r="A2716" s="331"/>
      <c r="B2716" s="331"/>
    </row>
    <row r="2717" spans="1:2" x14ac:dyDescent="0.2">
      <c r="A2717" s="331"/>
      <c r="B2717" s="331"/>
    </row>
    <row r="2718" spans="1:2" x14ac:dyDescent="0.2">
      <c r="A2718" s="331"/>
      <c r="B2718" s="331"/>
    </row>
    <row r="2719" spans="1:2" x14ac:dyDescent="0.2">
      <c r="A2719" s="331"/>
      <c r="B2719" s="331"/>
    </row>
    <row r="2720" spans="1:2" x14ac:dyDescent="0.2">
      <c r="A2720" s="331"/>
      <c r="B2720" s="331"/>
    </row>
    <row r="2721" spans="1:2" x14ac:dyDescent="0.2">
      <c r="A2721" s="331"/>
      <c r="B2721" s="331"/>
    </row>
    <row r="2722" spans="1:2" x14ac:dyDescent="0.2">
      <c r="A2722" s="331"/>
      <c r="B2722" s="331"/>
    </row>
    <row r="2723" spans="1:2" x14ac:dyDescent="0.2">
      <c r="A2723" s="331"/>
      <c r="B2723" s="331"/>
    </row>
    <row r="2724" spans="1:2" x14ac:dyDescent="0.2">
      <c r="A2724" s="331"/>
      <c r="B2724" s="331"/>
    </row>
    <row r="2725" spans="1:2" x14ac:dyDescent="0.2">
      <c r="A2725" s="331"/>
      <c r="B2725" s="331"/>
    </row>
    <row r="2726" spans="1:2" x14ac:dyDescent="0.2">
      <c r="A2726" s="331"/>
      <c r="B2726" s="331"/>
    </row>
    <row r="2727" spans="1:2" x14ac:dyDescent="0.2">
      <c r="A2727" s="331"/>
      <c r="B2727" s="331"/>
    </row>
    <row r="2728" spans="1:2" x14ac:dyDescent="0.2">
      <c r="A2728" s="331"/>
      <c r="B2728" s="331"/>
    </row>
    <row r="2729" spans="1:2" x14ac:dyDescent="0.2">
      <c r="A2729" s="331"/>
      <c r="B2729" s="331"/>
    </row>
    <row r="2730" spans="1:2" x14ac:dyDescent="0.2">
      <c r="A2730" s="331"/>
      <c r="B2730" s="331"/>
    </row>
    <row r="2731" spans="1:2" x14ac:dyDescent="0.2">
      <c r="A2731" s="331"/>
      <c r="B2731" s="331"/>
    </row>
    <row r="2732" spans="1:2" x14ac:dyDescent="0.2">
      <c r="A2732" s="331"/>
      <c r="B2732" s="331"/>
    </row>
    <row r="2733" spans="1:2" x14ac:dyDescent="0.2">
      <c r="A2733" s="331"/>
      <c r="B2733" s="331"/>
    </row>
    <row r="2734" spans="1:2" x14ac:dyDescent="0.2">
      <c r="A2734" s="331"/>
      <c r="B2734" s="331"/>
    </row>
    <row r="2735" spans="1:2" x14ac:dyDescent="0.2">
      <c r="A2735" s="331"/>
      <c r="B2735" s="331"/>
    </row>
    <row r="2736" spans="1:2" x14ac:dyDescent="0.2">
      <c r="A2736" s="331"/>
      <c r="B2736" s="331"/>
    </row>
    <row r="2737" spans="1:2" x14ac:dyDescent="0.2">
      <c r="A2737" s="331"/>
      <c r="B2737" s="331"/>
    </row>
    <row r="2738" spans="1:2" x14ac:dyDescent="0.2">
      <c r="A2738" s="331"/>
      <c r="B2738" s="331"/>
    </row>
    <row r="2739" spans="1:2" x14ac:dyDescent="0.2">
      <c r="A2739" s="331"/>
      <c r="B2739" s="331"/>
    </row>
    <row r="2740" spans="1:2" x14ac:dyDescent="0.2">
      <c r="A2740" s="331"/>
      <c r="B2740" s="331"/>
    </row>
    <row r="2741" spans="1:2" x14ac:dyDescent="0.2">
      <c r="A2741" s="331"/>
      <c r="B2741" s="331"/>
    </row>
    <row r="2742" spans="1:2" x14ac:dyDescent="0.2">
      <c r="A2742" s="331"/>
      <c r="B2742" s="331"/>
    </row>
    <row r="2743" spans="1:2" x14ac:dyDescent="0.2">
      <c r="A2743" s="331"/>
      <c r="B2743" s="331"/>
    </row>
    <row r="2744" spans="1:2" x14ac:dyDescent="0.2">
      <c r="A2744" s="331"/>
      <c r="B2744" s="331"/>
    </row>
    <row r="2745" spans="1:2" x14ac:dyDescent="0.2">
      <c r="A2745" s="331"/>
      <c r="B2745" s="331"/>
    </row>
    <row r="2746" spans="1:2" x14ac:dyDescent="0.2">
      <c r="A2746" s="331"/>
      <c r="B2746" s="331"/>
    </row>
    <row r="2747" spans="1:2" x14ac:dyDescent="0.2">
      <c r="A2747" s="331"/>
      <c r="B2747" s="331"/>
    </row>
    <row r="2748" spans="1:2" x14ac:dyDescent="0.2">
      <c r="A2748" s="331"/>
      <c r="B2748" s="331"/>
    </row>
    <row r="2749" spans="1:2" x14ac:dyDescent="0.2">
      <c r="A2749" s="331"/>
      <c r="B2749" s="331"/>
    </row>
    <row r="2750" spans="1:2" x14ac:dyDescent="0.2">
      <c r="A2750" s="331"/>
      <c r="B2750" s="331"/>
    </row>
    <row r="2751" spans="1:2" x14ac:dyDescent="0.2">
      <c r="A2751" s="331"/>
      <c r="B2751" s="331"/>
    </row>
    <row r="2752" spans="1:2" x14ac:dyDescent="0.2">
      <c r="A2752" s="331"/>
      <c r="B2752" s="331"/>
    </row>
    <row r="2753" spans="1:2" x14ac:dyDescent="0.2">
      <c r="A2753" s="331"/>
      <c r="B2753" s="331"/>
    </row>
    <row r="2754" spans="1:2" x14ac:dyDescent="0.2">
      <c r="A2754" s="331"/>
      <c r="B2754" s="331"/>
    </row>
    <row r="2755" spans="1:2" x14ac:dyDescent="0.2">
      <c r="A2755" s="331"/>
      <c r="B2755" s="331"/>
    </row>
    <row r="2756" spans="1:2" x14ac:dyDescent="0.2">
      <c r="A2756" s="331"/>
      <c r="B2756" s="331"/>
    </row>
    <row r="2757" spans="1:2" x14ac:dyDescent="0.2">
      <c r="A2757" s="331"/>
      <c r="B2757" s="331"/>
    </row>
    <row r="2758" spans="1:2" x14ac:dyDescent="0.2">
      <c r="A2758" s="331"/>
      <c r="B2758" s="331"/>
    </row>
    <row r="2759" spans="1:2" x14ac:dyDescent="0.2">
      <c r="A2759" s="331"/>
      <c r="B2759" s="331"/>
    </row>
    <row r="2760" spans="1:2" x14ac:dyDescent="0.2">
      <c r="A2760" s="331"/>
      <c r="B2760" s="331"/>
    </row>
    <row r="2761" spans="1:2" x14ac:dyDescent="0.2">
      <c r="A2761" s="331"/>
      <c r="B2761" s="331"/>
    </row>
    <row r="2762" spans="1:2" x14ac:dyDescent="0.2">
      <c r="A2762" s="331"/>
      <c r="B2762" s="331"/>
    </row>
    <row r="2763" spans="1:2" x14ac:dyDescent="0.2">
      <c r="A2763" s="331"/>
      <c r="B2763" s="331"/>
    </row>
    <row r="2764" spans="1:2" x14ac:dyDescent="0.2">
      <c r="A2764" s="331"/>
      <c r="B2764" s="331"/>
    </row>
    <row r="2765" spans="1:2" x14ac:dyDescent="0.2">
      <c r="A2765" s="331"/>
      <c r="B2765" s="331"/>
    </row>
    <row r="2766" spans="1:2" x14ac:dyDescent="0.2">
      <c r="A2766" s="331"/>
      <c r="B2766" s="331"/>
    </row>
    <row r="2767" spans="1:2" x14ac:dyDescent="0.2">
      <c r="A2767" s="331"/>
      <c r="B2767" s="331"/>
    </row>
    <row r="2768" spans="1:2" x14ac:dyDescent="0.2">
      <c r="A2768" s="331"/>
      <c r="B2768" s="331"/>
    </row>
    <row r="2769" spans="1:2" x14ac:dyDescent="0.2">
      <c r="A2769" s="331"/>
      <c r="B2769" s="331"/>
    </row>
    <row r="2770" spans="1:2" x14ac:dyDescent="0.2">
      <c r="A2770" s="331"/>
      <c r="B2770" s="331"/>
    </row>
    <row r="2771" spans="1:2" x14ac:dyDescent="0.2">
      <c r="A2771" s="331"/>
      <c r="B2771" s="331"/>
    </row>
    <row r="2772" spans="1:2" x14ac:dyDescent="0.2">
      <c r="A2772" s="331"/>
      <c r="B2772" s="331"/>
    </row>
    <row r="2773" spans="1:2" x14ac:dyDescent="0.2">
      <c r="A2773" s="331"/>
      <c r="B2773" s="331"/>
    </row>
    <row r="2774" spans="1:2" x14ac:dyDescent="0.2">
      <c r="A2774" s="331"/>
      <c r="B2774" s="331"/>
    </row>
    <row r="2775" spans="1:2" x14ac:dyDescent="0.2">
      <c r="A2775" s="331"/>
      <c r="B2775" s="331"/>
    </row>
    <row r="2776" spans="1:2" x14ac:dyDescent="0.2">
      <c r="A2776" s="331"/>
      <c r="B2776" s="331"/>
    </row>
    <row r="2777" spans="1:2" x14ac:dyDescent="0.2">
      <c r="A2777" s="331"/>
      <c r="B2777" s="331"/>
    </row>
    <row r="2778" spans="1:2" x14ac:dyDescent="0.2">
      <c r="A2778" s="331"/>
      <c r="B2778" s="331"/>
    </row>
    <row r="2779" spans="1:2" x14ac:dyDescent="0.2">
      <c r="A2779" s="331"/>
      <c r="B2779" s="331"/>
    </row>
    <row r="2780" spans="1:2" x14ac:dyDescent="0.2">
      <c r="A2780" s="331"/>
      <c r="B2780" s="331"/>
    </row>
    <row r="2781" spans="1:2" x14ac:dyDescent="0.2">
      <c r="A2781" s="331"/>
      <c r="B2781" s="331"/>
    </row>
    <row r="2782" spans="1:2" x14ac:dyDescent="0.2">
      <c r="A2782" s="331"/>
      <c r="B2782" s="331"/>
    </row>
    <row r="2783" spans="1:2" x14ac:dyDescent="0.2">
      <c r="A2783" s="331"/>
      <c r="B2783" s="331"/>
    </row>
    <row r="2784" spans="1:2" x14ac:dyDescent="0.2">
      <c r="A2784" s="331"/>
      <c r="B2784" s="331"/>
    </row>
    <row r="2785" spans="1:2" x14ac:dyDescent="0.2">
      <c r="A2785" s="331"/>
      <c r="B2785" s="331"/>
    </row>
    <row r="2786" spans="1:2" x14ac:dyDescent="0.2">
      <c r="A2786" s="331"/>
      <c r="B2786" s="331"/>
    </row>
    <row r="2787" spans="1:2" x14ac:dyDescent="0.2">
      <c r="A2787" s="331"/>
      <c r="B2787" s="331"/>
    </row>
    <row r="2788" spans="1:2" x14ac:dyDescent="0.2">
      <c r="A2788" s="331"/>
      <c r="B2788" s="331"/>
    </row>
    <row r="2789" spans="1:2" x14ac:dyDescent="0.2">
      <c r="A2789" s="331"/>
      <c r="B2789" s="331"/>
    </row>
    <row r="2790" spans="1:2" x14ac:dyDescent="0.2">
      <c r="A2790" s="331"/>
      <c r="B2790" s="331"/>
    </row>
    <row r="2791" spans="1:2" x14ac:dyDescent="0.2">
      <c r="A2791" s="331"/>
      <c r="B2791" s="331"/>
    </row>
    <row r="2792" spans="1:2" x14ac:dyDescent="0.2">
      <c r="A2792" s="331"/>
      <c r="B2792" s="331"/>
    </row>
    <row r="2793" spans="1:2" x14ac:dyDescent="0.2">
      <c r="A2793" s="331"/>
      <c r="B2793" s="331"/>
    </row>
    <row r="2794" spans="1:2" x14ac:dyDescent="0.2">
      <c r="A2794" s="331"/>
      <c r="B2794" s="331"/>
    </row>
    <row r="2795" spans="1:2" x14ac:dyDescent="0.2">
      <c r="A2795" s="331"/>
      <c r="B2795" s="331"/>
    </row>
    <row r="2796" spans="1:2" x14ac:dyDescent="0.2">
      <c r="A2796" s="331"/>
      <c r="B2796" s="331"/>
    </row>
    <row r="2797" spans="1:2" x14ac:dyDescent="0.2">
      <c r="A2797" s="331"/>
      <c r="B2797" s="331"/>
    </row>
    <row r="2798" spans="1:2" x14ac:dyDescent="0.2">
      <c r="A2798" s="331"/>
      <c r="B2798" s="331"/>
    </row>
    <row r="2799" spans="1:2" x14ac:dyDescent="0.2">
      <c r="A2799" s="331"/>
      <c r="B2799" s="331"/>
    </row>
    <row r="2800" spans="1:2" x14ac:dyDescent="0.2">
      <c r="A2800" s="331"/>
      <c r="B2800" s="331"/>
    </row>
    <row r="2801" spans="1:2" x14ac:dyDescent="0.2">
      <c r="A2801" s="331"/>
      <c r="B2801" s="331"/>
    </row>
    <row r="2802" spans="1:2" x14ac:dyDescent="0.2">
      <c r="A2802" s="331"/>
      <c r="B2802" s="331"/>
    </row>
    <row r="2803" spans="1:2" x14ac:dyDescent="0.2">
      <c r="A2803" s="331"/>
      <c r="B2803" s="331"/>
    </row>
    <row r="2804" spans="1:2" x14ac:dyDescent="0.2">
      <c r="A2804" s="331"/>
      <c r="B2804" s="331"/>
    </row>
    <row r="2805" spans="1:2" x14ac:dyDescent="0.2">
      <c r="A2805" s="331"/>
      <c r="B2805" s="331"/>
    </row>
    <row r="2806" spans="1:2" x14ac:dyDescent="0.2">
      <c r="A2806" s="331"/>
      <c r="B2806" s="331"/>
    </row>
    <row r="2807" spans="1:2" x14ac:dyDescent="0.2">
      <c r="A2807" s="331"/>
      <c r="B2807" s="331"/>
    </row>
    <row r="2808" spans="1:2" x14ac:dyDescent="0.2">
      <c r="A2808" s="331"/>
      <c r="B2808" s="331"/>
    </row>
    <row r="2809" spans="1:2" x14ac:dyDescent="0.2">
      <c r="A2809" s="331"/>
      <c r="B2809" s="331"/>
    </row>
    <row r="2810" spans="1:2" x14ac:dyDescent="0.2">
      <c r="A2810" s="331"/>
      <c r="B2810" s="331"/>
    </row>
    <row r="2811" spans="1:2" x14ac:dyDescent="0.2">
      <c r="A2811" s="331"/>
      <c r="B2811" s="331"/>
    </row>
    <row r="2812" spans="1:2" x14ac:dyDescent="0.2">
      <c r="A2812" s="331"/>
      <c r="B2812" s="331"/>
    </row>
    <row r="2813" spans="1:2" x14ac:dyDescent="0.2">
      <c r="A2813" s="331"/>
      <c r="B2813" s="331"/>
    </row>
    <row r="2814" spans="1:2" x14ac:dyDescent="0.2">
      <c r="A2814" s="331"/>
      <c r="B2814" s="331"/>
    </row>
    <row r="2815" spans="1:2" x14ac:dyDescent="0.2">
      <c r="A2815" s="331"/>
      <c r="B2815" s="331"/>
    </row>
    <row r="2816" spans="1:2" x14ac:dyDescent="0.2">
      <c r="A2816" s="331"/>
      <c r="B2816" s="331"/>
    </row>
    <row r="2817" spans="1:2" x14ac:dyDescent="0.2">
      <c r="A2817" s="331"/>
      <c r="B2817" s="331"/>
    </row>
    <row r="2818" spans="1:2" x14ac:dyDescent="0.2">
      <c r="A2818" s="331"/>
      <c r="B2818" s="331"/>
    </row>
    <row r="2819" spans="1:2" x14ac:dyDescent="0.2">
      <c r="A2819" s="331"/>
      <c r="B2819" s="331"/>
    </row>
    <row r="2820" spans="1:2" x14ac:dyDescent="0.2">
      <c r="A2820" s="331"/>
      <c r="B2820" s="331"/>
    </row>
    <row r="2821" spans="1:2" x14ac:dyDescent="0.2">
      <c r="A2821" s="331"/>
      <c r="B2821" s="331"/>
    </row>
    <row r="2822" spans="1:2" x14ac:dyDescent="0.2">
      <c r="A2822" s="331"/>
      <c r="B2822" s="331"/>
    </row>
    <row r="2823" spans="1:2" x14ac:dyDescent="0.2">
      <c r="A2823" s="331"/>
      <c r="B2823" s="331"/>
    </row>
    <row r="2824" spans="1:2" x14ac:dyDescent="0.2">
      <c r="A2824" s="331"/>
      <c r="B2824" s="331"/>
    </row>
    <row r="2825" spans="1:2" x14ac:dyDescent="0.2">
      <c r="A2825" s="331"/>
      <c r="B2825" s="331"/>
    </row>
    <row r="2826" spans="1:2" x14ac:dyDescent="0.2">
      <c r="A2826" s="331"/>
      <c r="B2826" s="331"/>
    </row>
    <row r="2827" spans="1:2" x14ac:dyDescent="0.2">
      <c r="A2827" s="331"/>
      <c r="B2827" s="331"/>
    </row>
    <row r="2828" spans="1:2" x14ac:dyDescent="0.2">
      <c r="A2828" s="331"/>
      <c r="B2828" s="331"/>
    </row>
    <row r="2829" spans="1:2" x14ac:dyDescent="0.2">
      <c r="A2829" s="331"/>
      <c r="B2829" s="331"/>
    </row>
    <row r="2830" spans="1:2" x14ac:dyDescent="0.2">
      <c r="A2830" s="331"/>
      <c r="B2830" s="331"/>
    </row>
    <row r="2831" spans="1:2" x14ac:dyDescent="0.2">
      <c r="A2831" s="331"/>
      <c r="B2831" s="331"/>
    </row>
    <row r="2832" spans="1:2" x14ac:dyDescent="0.2">
      <c r="A2832" s="331"/>
      <c r="B2832" s="331"/>
    </row>
    <row r="2833" spans="1:2" x14ac:dyDescent="0.2">
      <c r="A2833" s="331"/>
      <c r="B2833" s="331"/>
    </row>
    <row r="2834" spans="1:2" x14ac:dyDescent="0.2">
      <c r="A2834" s="331"/>
      <c r="B2834" s="331"/>
    </row>
    <row r="2835" spans="1:2" x14ac:dyDescent="0.2">
      <c r="A2835" s="331"/>
      <c r="B2835" s="331"/>
    </row>
    <row r="2836" spans="1:2" x14ac:dyDescent="0.2">
      <c r="A2836" s="331"/>
      <c r="B2836" s="331"/>
    </row>
    <row r="2837" spans="1:2" x14ac:dyDescent="0.2">
      <c r="A2837" s="331"/>
      <c r="B2837" s="331"/>
    </row>
    <row r="2838" spans="1:2" x14ac:dyDescent="0.2">
      <c r="A2838" s="331"/>
      <c r="B2838" s="331"/>
    </row>
    <row r="2839" spans="1:2" x14ac:dyDescent="0.2">
      <c r="A2839" s="331"/>
      <c r="B2839" s="331"/>
    </row>
    <row r="2840" spans="1:2" x14ac:dyDescent="0.2">
      <c r="A2840" s="331"/>
      <c r="B2840" s="331"/>
    </row>
    <row r="2841" spans="1:2" x14ac:dyDescent="0.2">
      <c r="A2841" s="331"/>
      <c r="B2841" s="331"/>
    </row>
    <row r="2842" spans="1:2" x14ac:dyDescent="0.2">
      <c r="A2842" s="331"/>
      <c r="B2842" s="331"/>
    </row>
    <row r="2843" spans="1:2" x14ac:dyDescent="0.2">
      <c r="A2843" s="331"/>
      <c r="B2843" s="331"/>
    </row>
    <row r="2844" spans="1:2" x14ac:dyDescent="0.2">
      <c r="A2844" s="331"/>
      <c r="B2844" s="331"/>
    </row>
    <row r="2845" spans="1:2" x14ac:dyDescent="0.2">
      <c r="A2845" s="331"/>
      <c r="B2845" s="331"/>
    </row>
    <row r="2846" spans="1:2" x14ac:dyDescent="0.2">
      <c r="A2846" s="331"/>
      <c r="B2846" s="331"/>
    </row>
    <row r="2847" spans="1:2" x14ac:dyDescent="0.2">
      <c r="A2847" s="331"/>
      <c r="B2847" s="331"/>
    </row>
    <row r="2848" spans="1:2" x14ac:dyDescent="0.2">
      <c r="A2848" s="331"/>
      <c r="B2848" s="331"/>
    </row>
    <row r="2849" spans="1:2" x14ac:dyDescent="0.2">
      <c r="A2849" s="331"/>
      <c r="B2849" s="331"/>
    </row>
    <row r="2850" spans="1:2" x14ac:dyDescent="0.2">
      <c r="A2850" s="331"/>
      <c r="B2850" s="331"/>
    </row>
    <row r="2851" spans="1:2" x14ac:dyDescent="0.2">
      <c r="A2851" s="331"/>
      <c r="B2851" s="331"/>
    </row>
    <row r="2852" spans="1:2" x14ac:dyDescent="0.2">
      <c r="A2852" s="331"/>
      <c r="B2852" s="331"/>
    </row>
    <row r="2853" spans="1:2" x14ac:dyDescent="0.2">
      <c r="A2853" s="331"/>
      <c r="B2853" s="331"/>
    </row>
    <row r="2854" spans="1:2" x14ac:dyDescent="0.2">
      <c r="A2854" s="331"/>
      <c r="B2854" s="331"/>
    </row>
    <row r="2855" spans="1:2" x14ac:dyDescent="0.2">
      <c r="A2855" s="331"/>
      <c r="B2855" s="331"/>
    </row>
    <row r="2856" spans="1:2" x14ac:dyDescent="0.2">
      <c r="A2856" s="331"/>
      <c r="B2856" s="331"/>
    </row>
    <row r="2857" spans="1:2" x14ac:dyDescent="0.2">
      <c r="A2857" s="331"/>
      <c r="B2857" s="331"/>
    </row>
    <row r="2858" spans="1:2" x14ac:dyDescent="0.2">
      <c r="A2858" s="331"/>
      <c r="B2858" s="331"/>
    </row>
    <row r="2859" spans="1:2" x14ac:dyDescent="0.2">
      <c r="A2859" s="331"/>
      <c r="B2859" s="331"/>
    </row>
    <row r="2860" spans="1:2" x14ac:dyDescent="0.2">
      <c r="A2860" s="331"/>
      <c r="B2860" s="331"/>
    </row>
    <row r="2861" spans="1:2" x14ac:dyDescent="0.2">
      <c r="A2861" s="331"/>
      <c r="B2861" s="331"/>
    </row>
    <row r="2862" spans="1:2" x14ac:dyDescent="0.2">
      <c r="A2862" s="331"/>
      <c r="B2862" s="331"/>
    </row>
    <row r="2863" spans="1:2" x14ac:dyDescent="0.2">
      <c r="A2863" s="331"/>
      <c r="B2863" s="331"/>
    </row>
    <row r="2864" spans="1:2" x14ac:dyDescent="0.2">
      <c r="A2864" s="331"/>
      <c r="B2864" s="331"/>
    </row>
    <row r="2865" spans="1:2" x14ac:dyDescent="0.2">
      <c r="A2865" s="331"/>
      <c r="B2865" s="331"/>
    </row>
    <row r="2866" spans="1:2" x14ac:dyDescent="0.2">
      <c r="A2866" s="331"/>
      <c r="B2866" s="331"/>
    </row>
    <row r="2867" spans="1:2" x14ac:dyDescent="0.2">
      <c r="A2867" s="331"/>
      <c r="B2867" s="331"/>
    </row>
    <row r="2868" spans="1:2" x14ac:dyDescent="0.2">
      <c r="A2868" s="331"/>
      <c r="B2868" s="331"/>
    </row>
    <row r="2869" spans="1:2" x14ac:dyDescent="0.2">
      <c r="A2869" s="331"/>
      <c r="B2869" s="331"/>
    </row>
    <row r="2870" spans="1:2" x14ac:dyDescent="0.2">
      <c r="A2870" s="331"/>
      <c r="B2870" s="331"/>
    </row>
    <row r="2871" spans="1:2" x14ac:dyDescent="0.2">
      <c r="A2871" s="331"/>
      <c r="B2871" s="331"/>
    </row>
    <row r="2872" spans="1:2" x14ac:dyDescent="0.2">
      <c r="A2872" s="331"/>
      <c r="B2872" s="331"/>
    </row>
    <row r="2873" spans="1:2" x14ac:dyDescent="0.2">
      <c r="A2873" s="331"/>
      <c r="B2873" s="331"/>
    </row>
    <row r="2874" spans="1:2" x14ac:dyDescent="0.2">
      <c r="A2874" s="331"/>
      <c r="B2874" s="331"/>
    </row>
    <row r="2875" spans="1:2" x14ac:dyDescent="0.2">
      <c r="A2875" s="331"/>
      <c r="B2875" s="331"/>
    </row>
    <row r="2876" spans="1:2" x14ac:dyDescent="0.2">
      <c r="A2876" s="331"/>
      <c r="B2876" s="331"/>
    </row>
    <row r="2877" spans="1:2" x14ac:dyDescent="0.2">
      <c r="A2877" s="331"/>
      <c r="B2877" s="331"/>
    </row>
    <row r="2878" spans="1:2" x14ac:dyDescent="0.2">
      <c r="A2878" s="331"/>
      <c r="B2878" s="331"/>
    </row>
    <row r="2879" spans="1:2" x14ac:dyDescent="0.2">
      <c r="A2879" s="331"/>
      <c r="B2879" s="331"/>
    </row>
    <row r="2880" spans="1:2" x14ac:dyDescent="0.2">
      <c r="A2880" s="331"/>
      <c r="B2880" s="331"/>
    </row>
    <row r="2881" spans="1:2" x14ac:dyDescent="0.2">
      <c r="A2881" s="331"/>
      <c r="B2881" s="331"/>
    </row>
    <row r="2882" spans="1:2" x14ac:dyDescent="0.2">
      <c r="A2882" s="331"/>
      <c r="B2882" s="331"/>
    </row>
    <row r="2883" spans="1:2" x14ac:dyDescent="0.2">
      <c r="A2883" s="331"/>
      <c r="B2883" s="331"/>
    </row>
    <row r="2884" spans="1:2" x14ac:dyDescent="0.2">
      <c r="A2884" s="331"/>
      <c r="B2884" s="331"/>
    </row>
    <row r="2885" spans="1:2" x14ac:dyDescent="0.2">
      <c r="A2885" s="331"/>
      <c r="B2885" s="331"/>
    </row>
    <row r="2886" spans="1:2" x14ac:dyDescent="0.2">
      <c r="A2886" s="331"/>
      <c r="B2886" s="331"/>
    </row>
    <row r="2887" spans="1:2" x14ac:dyDescent="0.2">
      <c r="A2887" s="331"/>
      <c r="B2887" s="331"/>
    </row>
    <row r="2888" spans="1:2" x14ac:dyDescent="0.2">
      <c r="A2888" s="331"/>
      <c r="B2888" s="331"/>
    </row>
    <row r="2889" spans="1:2" x14ac:dyDescent="0.2">
      <c r="A2889" s="331"/>
      <c r="B2889" s="331"/>
    </row>
    <row r="2890" spans="1:2" x14ac:dyDescent="0.2">
      <c r="A2890" s="331"/>
      <c r="B2890" s="331"/>
    </row>
    <row r="2891" spans="1:2" x14ac:dyDescent="0.2">
      <c r="A2891" s="331"/>
      <c r="B2891" s="331"/>
    </row>
    <row r="2892" spans="1:2" x14ac:dyDescent="0.2">
      <c r="A2892" s="331"/>
      <c r="B2892" s="331"/>
    </row>
    <row r="2893" spans="1:2" x14ac:dyDescent="0.2">
      <c r="A2893" s="331"/>
      <c r="B2893" s="331"/>
    </row>
    <row r="2894" spans="1:2" x14ac:dyDescent="0.2">
      <c r="A2894" s="331"/>
      <c r="B2894" s="331"/>
    </row>
    <row r="2895" spans="1:2" x14ac:dyDescent="0.2">
      <c r="A2895" s="331"/>
      <c r="B2895" s="331"/>
    </row>
    <row r="2896" spans="1:2" x14ac:dyDescent="0.2">
      <c r="A2896" s="331"/>
      <c r="B2896" s="331"/>
    </row>
    <row r="2897" spans="1:2" x14ac:dyDescent="0.2">
      <c r="A2897" s="331"/>
      <c r="B2897" s="331"/>
    </row>
    <row r="2898" spans="1:2" x14ac:dyDescent="0.2">
      <c r="A2898" s="331"/>
      <c r="B2898" s="331"/>
    </row>
    <row r="2899" spans="1:2" x14ac:dyDescent="0.2">
      <c r="A2899" s="331"/>
      <c r="B2899" s="331"/>
    </row>
    <row r="2900" spans="1:2" x14ac:dyDescent="0.2">
      <c r="A2900" s="331"/>
      <c r="B2900" s="331"/>
    </row>
    <row r="2901" spans="1:2" x14ac:dyDescent="0.2">
      <c r="A2901" s="331"/>
      <c r="B2901" s="331"/>
    </row>
    <row r="2902" spans="1:2" x14ac:dyDescent="0.2">
      <c r="A2902" s="331"/>
      <c r="B2902" s="331"/>
    </row>
    <row r="2903" spans="1:2" x14ac:dyDescent="0.2">
      <c r="A2903" s="331"/>
      <c r="B2903" s="331"/>
    </row>
    <row r="2904" spans="1:2" x14ac:dyDescent="0.2">
      <c r="A2904" s="331"/>
      <c r="B2904" s="331"/>
    </row>
    <row r="2905" spans="1:2" x14ac:dyDescent="0.2">
      <c r="A2905" s="331"/>
      <c r="B2905" s="331"/>
    </row>
    <row r="2906" spans="1:2" x14ac:dyDescent="0.2">
      <c r="A2906" s="331"/>
      <c r="B2906" s="331"/>
    </row>
    <row r="2907" spans="1:2" x14ac:dyDescent="0.2">
      <c r="A2907" s="331"/>
      <c r="B2907" s="331"/>
    </row>
    <row r="2908" spans="1:2" x14ac:dyDescent="0.2">
      <c r="A2908" s="331"/>
      <c r="B2908" s="331"/>
    </row>
    <row r="2909" spans="1:2" x14ac:dyDescent="0.2">
      <c r="A2909" s="331"/>
      <c r="B2909" s="331"/>
    </row>
    <row r="2910" spans="1:2" x14ac:dyDescent="0.2">
      <c r="A2910" s="331"/>
      <c r="B2910" s="331"/>
    </row>
    <row r="2911" spans="1:2" x14ac:dyDescent="0.2">
      <c r="A2911" s="331"/>
      <c r="B2911" s="331"/>
    </row>
    <row r="2912" spans="1:2" x14ac:dyDescent="0.2">
      <c r="A2912" s="331"/>
      <c r="B2912" s="331"/>
    </row>
    <row r="2913" spans="1:2" x14ac:dyDescent="0.2">
      <c r="A2913" s="331"/>
      <c r="B2913" s="331"/>
    </row>
    <row r="2914" spans="1:2" x14ac:dyDescent="0.2">
      <c r="A2914" s="331"/>
      <c r="B2914" s="331"/>
    </row>
    <row r="2915" spans="1:2" x14ac:dyDescent="0.2">
      <c r="A2915" s="331"/>
      <c r="B2915" s="331"/>
    </row>
    <row r="2916" spans="1:2" x14ac:dyDescent="0.2">
      <c r="A2916" s="331"/>
      <c r="B2916" s="331"/>
    </row>
    <row r="2917" spans="1:2" x14ac:dyDescent="0.2">
      <c r="A2917" s="331"/>
      <c r="B2917" s="331"/>
    </row>
    <row r="2918" spans="1:2" x14ac:dyDescent="0.2">
      <c r="A2918" s="331"/>
      <c r="B2918" s="331"/>
    </row>
    <row r="2919" spans="1:2" x14ac:dyDescent="0.2">
      <c r="A2919" s="331"/>
      <c r="B2919" s="331"/>
    </row>
    <row r="2920" spans="1:2" x14ac:dyDescent="0.2">
      <c r="A2920" s="331"/>
      <c r="B2920" s="331"/>
    </row>
    <row r="2921" spans="1:2" x14ac:dyDescent="0.2">
      <c r="A2921" s="331"/>
      <c r="B2921" s="331"/>
    </row>
    <row r="2922" spans="1:2" x14ac:dyDescent="0.2">
      <c r="A2922" s="331"/>
      <c r="B2922" s="331"/>
    </row>
    <row r="2923" spans="1:2" x14ac:dyDescent="0.2">
      <c r="A2923" s="331"/>
      <c r="B2923" s="331"/>
    </row>
    <row r="2924" spans="1:2" x14ac:dyDescent="0.2">
      <c r="A2924" s="331"/>
      <c r="B2924" s="331"/>
    </row>
    <row r="2925" spans="1:2" x14ac:dyDescent="0.2">
      <c r="A2925" s="331"/>
      <c r="B2925" s="331"/>
    </row>
    <row r="2926" spans="1:2" x14ac:dyDescent="0.2">
      <c r="A2926" s="331"/>
      <c r="B2926" s="331"/>
    </row>
    <row r="2927" spans="1:2" x14ac:dyDescent="0.2">
      <c r="A2927" s="331"/>
      <c r="B2927" s="331"/>
    </row>
    <row r="2928" spans="1:2" x14ac:dyDescent="0.2">
      <c r="A2928" s="331"/>
      <c r="B2928" s="331"/>
    </row>
    <row r="2929" spans="1:2" x14ac:dyDescent="0.2">
      <c r="A2929" s="331"/>
      <c r="B2929" s="331"/>
    </row>
    <row r="2930" spans="1:2" x14ac:dyDescent="0.2">
      <c r="A2930" s="331"/>
      <c r="B2930" s="331"/>
    </row>
    <row r="2931" spans="1:2" x14ac:dyDescent="0.2">
      <c r="A2931" s="331"/>
      <c r="B2931" s="331"/>
    </row>
    <row r="2932" spans="1:2" x14ac:dyDescent="0.2">
      <c r="A2932" s="331"/>
      <c r="B2932" s="331"/>
    </row>
    <row r="2933" spans="1:2" x14ac:dyDescent="0.2">
      <c r="A2933" s="331"/>
      <c r="B2933" s="331"/>
    </row>
    <row r="2934" spans="1:2" x14ac:dyDescent="0.2">
      <c r="A2934" s="331"/>
      <c r="B2934" s="331"/>
    </row>
    <row r="2935" spans="1:2" x14ac:dyDescent="0.2">
      <c r="A2935" s="331"/>
      <c r="B2935" s="331"/>
    </row>
    <row r="2936" spans="1:2" x14ac:dyDescent="0.2">
      <c r="A2936" s="331"/>
      <c r="B2936" s="331"/>
    </row>
    <row r="2937" spans="1:2" x14ac:dyDescent="0.2">
      <c r="A2937" s="331"/>
      <c r="B2937" s="331"/>
    </row>
    <row r="2938" spans="1:2" x14ac:dyDescent="0.2">
      <c r="A2938" s="331"/>
      <c r="B2938" s="331"/>
    </row>
    <row r="2939" spans="1:2" x14ac:dyDescent="0.2">
      <c r="A2939" s="331"/>
      <c r="B2939" s="331"/>
    </row>
    <row r="2940" spans="1:2" x14ac:dyDescent="0.2">
      <c r="A2940" s="331"/>
      <c r="B2940" s="331"/>
    </row>
    <row r="2941" spans="1:2" x14ac:dyDescent="0.2">
      <c r="A2941" s="331"/>
      <c r="B2941" s="331"/>
    </row>
    <row r="2942" spans="1:2" x14ac:dyDescent="0.2">
      <c r="A2942" s="331"/>
      <c r="B2942" s="331"/>
    </row>
    <row r="2943" spans="1:2" x14ac:dyDescent="0.2">
      <c r="A2943" s="331"/>
      <c r="B2943" s="331"/>
    </row>
    <row r="2944" spans="1:2" x14ac:dyDescent="0.2">
      <c r="A2944" s="331"/>
      <c r="B2944" s="331"/>
    </row>
    <row r="2945" spans="1:2" x14ac:dyDescent="0.2">
      <c r="A2945" s="331"/>
      <c r="B2945" s="331"/>
    </row>
    <row r="2946" spans="1:2" x14ac:dyDescent="0.2">
      <c r="A2946" s="331"/>
      <c r="B2946" s="331"/>
    </row>
    <row r="2947" spans="1:2" x14ac:dyDescent="0.2">
      <c r="A2947" s="331"/>
      <c r="B2947" s="331"/>
    </row>
    <row r="2948" spans="1:2" x14ac:dyDescent="0.2">
      <c r="A2948" s="331"/>
      <c r="B2948" s="331"/>
    </row>
    <row r="2949" spans="1:2" x14ac:dyDescent="0.2">
      <c r="A2949" s="331"/>
      <c r="B2949" s="331"/>
    </row>
    <row r="2950" spans="1:2" x14ac:dyDescent="0.2">
      <c r="A2950" s="331"/>
      <c r="B2950" s="331"/>
    </row>
    <row r="2951" spans="1:2" x14ac:dyDescent="0.2">
      <c r="A2951" s="331"/>
      <c r="B2951" s="331"/>
    </row>
    <row r="2952" spans="1:2" x14ac:dyDescent="0.2">
      <c r="A2952" s="331"/>
      <c r="B2952" s="331"/>
    </row>
    <row r="2953" spans="1:2" x14ac:dyDescent="0.2">
      <c r="A2953" s="331"/>
      <c r="B2953" s="331"/>
    </row>
    <row r="2954" spans="1:2" x14ac:dyDescent="0.2">
      <c r="A2954" s="331"/>
      <c r="B2954" s="331"/>
    </row>
    <row r="2955" spans="1:2" x14ac:dyDescent="0.2">
      <c r="A2955" s="331"/>
      <c r="B2955" s="331"/>
    </row>
    <row r="2956" spans="1:2" x14ac:dyDescent="0.2">
      <c r="A2956" s="331"/>
      <c r="B2956" s="331"/>
    </row>
    <row r="2957" spans="1:2" x14ac:dyDescent="0.2">
      <c r="A2957" s="331"/>
      <c r="B2957" s="331"/>
    </row>
    <row r="2958" spans="1:2" x14ac:dyDescent="0.2">
      <c r="A2958" s="331"/>
      <c r="B2958" s="331"/>
    </row>
    <row r="2959" spans="1:2" x14ac:dyDescent="0.2">
      <c r="A2959" s="331"/>
      <c r="B2959" s="331"/>
    </row>
    <row r="2960" spans="1:2" x14ac:dyDescent="0.2">
      <c r="A2960" s="331"/>
      <c r="B2960" s="331"/>
    </row>
    <row r="2961" spans="1:2" x14ac:dyDescent="0.2">
      <c r="A2961" s="331"/>
      <c r="B2961" s="331"/>
    </row>
    <row r="2962" spans="1:2" x14ac:dyDescent="0.2">
      <c r="A2962" s="331"/>
      <c r="B2962" s="331"/>
    </row>
    <row r="2963" spans="1:2" x14ac:dyDescent="0.2">
      <c r="A2963" s="331"/>
      <c r="B2963" s="331"/>
    </row>
    <row r="2964" spans="1:2" x14ac:dyDescent="0.2">
      <c r="A2964" s="331"/>
      <c r="B2964" s="331"/>
    </row>
    <row r="2965" spans="1:2" x14ac:dyDescent="0.2">
      <c r="A2965" s="331"/>
      <c r="B2965" s="331"/>
    </row>
    <row r="2966" spans="1:2" x14ac:dyDescent="0.2">
      <c r="A2966" s="331"/>
      <c r="B2966" s="331"/>
    </row>
    <row r="2967" spans="1:2" x14ac:dyDescent="0.2">
      <c r="A2967" s="331"/>
      <c r="B2967" s="331"/>
    </row>
    <row r="2968" spans="1:2" x14ac:dyDescent="0.2">
      <c r="A2968" s="331"/>
      <c r="B2968" s="331"/>
    </row>
    <row r="2969" spans="1:2" x14ac:dyDescent="0.2">
      <c r="A2969" s="331"/>
      <c r="B2969" s="331"/>
    </row>
    <row r="2970" spans="1:2" x14ac:dyDescent="0.2">
      <c r="A2970" s="331"/>
      <c r="B2970" s="331"/>
    </row>
    <row r="2971" spans="1:2" x14ac:dyDescent="0.2">
      <c r="A2971" s="331"/>
      <c r="B2971" s="331"/>
    </row>
    <row r="2972" spans="1:2" x14ac:dyDescent="0.2">
      <c r="A2972" s="331"/>
      <c r="B2972" s="331"/>
    </row>
    <row r="2973" spans="1:2" x14ac:dyDescent="0.2">
      <c r="A2973" s="331"/>
      <c r="B2973" s="331"/>
    </row>
    <row r="2974" spans="1:2" x14ac:dyDescent="0.2">
      <c r="A2974" s="331"/>
      <c r="B2974" s="331"/>
    </row>
    <row r="2975" spans="1:2" x14ac:dyDescent="0.2">
      <c r="A2975" s="331"/>
      <c r="B2975" s="331"/>
    </row>
    <row r="2976" spans="1:2" x14ac:dyDescent="0.2">
      <c r="A2976" s="331"/>
      <c r="B2976" s="331"/>
    </row>
    <row r="2977" spans="1:2" x14ac:dyDescent="0.2">
      <c r="A2977" s="331"/>
      <c r="B2977" s="331"/>
    </row>
    <row r="2978" spans="1:2" x14ac:dyDescent="0.2">
      <c r="A2978" s="331"/>
      <c r="B2978" s="331"/>
    </row>
    <row r="2979" spans="1:2" x14ac:dyDescent="0.2">
      <c r="A2979" s="331"/>
      <c r="B2979" s="331"/>
    </row>
    <row r="2980" spans="1:2" x14ac:dyDescent="0.2">
      <c r="A2980" s="331"/>
      <c r="B2980" s="331"/>
    </row>
    <row r="2981" spans="1:2" x14ac:dyDescent="0.2">
      <c r="A2981" s="331"/>
      <c r="B2981" s="331"/>
    </row>
    <row r="2982" spans="1:2" x14ac:dyDescent="0.2">
      <c r="A2982" s="331"/>
      <c r="B2982" s="331"/>
    </row>
    <row r="2983" spans="1:2" x14ac:dyDescent="0.2">
      <c r="A2983" s="331"/>
      <c r="B2983" s="331"/>
    </row>
    <row r="2984" spans="1:2" x14ac:dyDescent="0.2">
      <c r="A2984" s="331"/>
      <c r="B2984" s="331"/>
    </row>
    <row r="2985" spans="1:2" x14ac:dyDescent="0.2">
      <c r="A2985" s="331"/>
      <c r="B2985" s="331"/>
    </row>
    <row r="2986" spans="1:2" x14ac:dyDescent="0.2">
      <c r="A2986" s="331"/>
      <c r="B2986" s="331"/>
    </row>
    <row r="2987" spans="1:2" x14ac:dyDescent="0.2">
      <c r="A2987" s="331"/>
      <c r="B2987" s="331"/>
    </row>
    <row r="2988" spans="1:2" x14ac:dyDescent="0.2">
      <c r="A2988" s="331"/>
      <c r="B2988" s="331"/>
    </row>
    <row r="2989" spans="1:2" x14ac:dyDescent="0.2">
      <c r="A2989" s="331"/>
      <c r="B2989" s="331"/>
    </row>
    <row r="2990" spans="1:2" x14ac:dyDescent="0.2">
      <c r="A2990" s="331"/>
      <c r="B2990" s="331"/>
    </row>
    <row r="2991" spans="1:2" x14ac:dyDescent="0.2">
      <c r="A2991" s="331"/>
      <c r="B2991" s="331"/>
    </row>
    <row r="2992" spans="1:2" x14ac:dyDescent="0.2">
      <c r="A2992" s="331"/>
      <c r="B2992" s="331"/>
    </row>
    <row r="2993" spans="1:2" x14ac:dyDescent="0.2">
      <c r="A2993" s="331"/>
      <c r="B2993" s="331"/>
    </row>
    <row r="2994" spans="1:2" x14ac:dyDescent="0.2">
      <c r="A2994" s="331"/>
      <c r="B2994" s="331"/>
    </row>
    <row r="2995" spans="1:2" x14ac:dyDescent="0.2">
      <c r="A2995" s="331"/>
      <c r="B2995" s="331"/>
    </row>
    <row r="2996" spans="1:2" x14ac:dyDescent="0.2">
      <c r="A2996" s="331"/>
      <c r="B2996" s="331"/>
    </row>
    <row r="2997" spans="1:2" x14ac:dyDescent="0.2">
      <c r="A2997" s="331"/>
      <c r="B2997" s="331"/>
    </row>
    <row r="2998" spans="1:2" x14ac:dyDescent="0.2">
      <c r="A2998" s="331"/>
      <c r="B2998" s="331"/>
    </row>
    <row r="2999" spans="1:2" x14ac:dyDescent="0.2">
      <c r="A2999" s="331"/>
      <c r="B2999" s="331"/>
    </row>
    <row r="3000" spans="1:2" x14ac:dyDescent="0.2">
      <c r="A3000" s="331"/>
      <c r="B3000" s="331"/>
    </row>
    <row r="3001" spans="1:2" x14ac:dyDescent="0.2">
      <c r="A3001" s="331"/>
      <c r="B3001" s="331"/>
    </row>
    <row r="3002" spans="1:2" x14ac:dyDescent="0.2">
      <c r="A3002" s="331"/>
      <c r="B3002" s="331"/>
    </row>
    <row r="3003" spans="1:2" x14ac:dyDescent="0.2">
      <c r="A3003" s="331"/>
      <c r="B3003" s="331"/>
    </row>
    <row r="3004" spans="1:2" x14ac:dyDescent="0.2">
      <c r="A3004" s="331"/>
      <c r="B3004" s="331"/>
    </row>
    <row r="3005" spans="1:2" x14ac:dyDescent="0.2">
      <c r="A3005" s="331"/>
      <c r="B3005" s="331"/>
    </row>
    <row r="3006" spans="1:2" x14ac:dyDescent="0.2">
      <c r="A3006" s="331"/>
      <c r="B3006" s="331"/>
    </row>
    <row r="3007" spans="1:2" x14ac:dyDescent="0.2">
      <c r="A3007" s="331"/>
      <c r="B3007" s="331"/>
    </row>
    <row r="3008" spans="1:2" x14ac:dyDescent="0.2">
      <c r="A3008" s="331"/>
      <c r="B3008" s="331"/>
    </row>
    <row r="3009" spans="1:2" x14ac:dyDescent="0.2">
      <c r="A3009" s="331"/>
      <c r="B3009" s="331"/>
    </row>
    <row r="3010" spans="1:2" x14ac:dyDescent="0.2">
      <c r="A3010" s="331"/>
      <c r="B3010" s="331"/>
    </row>
    <row r="3011" spans="1:2" x14ac:dyDescent="0.2">
      <c r="A3011" s="331"/>
      <c r="B3011" s="331"/>
    </row>
    <row r="3012" spans="1:2" x14ac:dyDescent="0.2">
      <c r="A3012" s="331"/>
      <c r="B3012" s="331"/>
    </row>
    <row r="3013" spans="1:2" x14ac:dyDescent="0.2">
      <c r="A3013" s="331"/>
      <c r="B3013" s="331"/>
    </row>
    <row r="3014" spans="1:2" x14ac:dyDescent="0.2">
      <c r="A3014" s="331"/>
      <c r="B3014" s="331"/>
    </row>
    <row r="3015" spans="1:2" x14ac:dyDescent="0.2">
      <c r="A3015" s="331"/>
      <c r="B3015" s="331"/>
    </row>
    <row r="3016" spans="1:2" x14ac:dyDescent="0.2">
      <c r="A3016" s="331"/>
      <c r="B3016" s="331"/>
    </row>
    <row r="3017" spans="1:2" x14ac:dyDescent="0.2">
      <c r="A3017" s="331"/>
      <c r="B3017" s="331"/>
    </row>
    <row r="3018" spans="1:2" x14ac:dyDescent="0.2">
      <c r="A3018" s="331"/>
      <c r="B3018" s="331"/>
    </row>
    <row r="3019" spans="1:2" x14ac:dyDescent="0.2">
      <c r="A3019" s="331"/>
      <c r="B3019" s="331"/>
    </row>
    <row r="3020" spans="1:2" x14ac:dyDescent="0.2">
      <c r="A3020" s="331"/>
      <c r="B3020" s="331"/>
    </row>
    <row r="3021" spans="1:2" x14ac:dyDescent="0.2">
      <c r="A3021" s="331"/>
      <c r="B3021" s="331"/>
    </row>
    <row r="3022" spans="1:2" x14ac:dyDescent="0.2">
      <c r="A3022" s="331"/>
      <c r="B3022" s="331"/>
    </row>
    <row r="3023" spans="1:2" x14ac:dyDescent="0.2">
      <c r="A3023" s="331"/>
      <c r="B3023" s="331"/>
    </row>
    <row r="3024" spans="1:2" x14ac:dyDescent="0.2">
      <c r="A3024" s="331"/>
      <c r="B3024" s="331"/>
    </row>
    <row r="3025" spans="1:2" x14ac:dyDescent="0.2">
      <c r="A3025" s="331"/>
      <c r="B3025" s="331"/>
    </row>
    <row r="3026" spans="1:2" x14ac:dyDescent="0.2">
      <c r="A3026" s="331"/>
      <c r="B3026" s="331"/>
    </row>
    <row r="3027" spans="1:2" x14ac:dyDescent="0.2">
      <c r="A3027" s="331"/>
      <c r="B3027" s="331"/>
    </row>
    <row r="3028" spans="1:2" x14ac:dyDescent="0.2">
      <c r="A3028" s="331"/>
      <c r="B3028" s="331"/>
    </row>
    <row r="3029" spans="1:2" x14ac:dyDescent="0.2">
      <c r="A3029" s="331"/>
      <c r="B3029" s="331"/>
    </row>
    <row r="3030" spans="1:2" x14ac:dyDescent="0.2">
      <c r="A3030" s="331"/>
      <c r="B3030" s="331"/>
    </row>
    <row r="3031" spans="1:2" x14ac:dyDescent="0.2">
      <c r="A3031" s="331"/>
      <c r="B3031" s="331"/>
    </row>
    <row r="3032" spans="1:2" x14ac:dyDescent="0.2">
      <c r="A3032" s="331"/>
      <c r="B3032" s="331"/>
    </row>
    <row r="3033" spans="1:2" x14ac:dyDescent="0.2">
      <c r="A3033" s="331"/>
      <c r="B3033" s="331"/>
    </row>
    <row r="3034" spans="1:2" x14ac:dyDescent="0.2">
      <c r="A3034" s="331"/>
      <c r="B3034" s="331"/>
    </row>
    <row r="3035" spans="1:2" x14ac:dyDescent="0.2">
      <c r="A3035" s="331"/>
      <c r="B3035" s="331"/>
    </row>
    <row r="3036" spans="1:2" x14ac:dyDescent="0.2">
      <c r="A3036" s="331"/>
      <c r="B3036" s="331"/>
    </row>
    <row r="3037" spans="1:2" x14ac:dyDescent="0.2">
      <c r="A3037" s="331"/>
      <c r="B3037" s="331"/>
    </row>
    <row r="3038" spans="1:2" x14ac:dyDescent="0.2">
      <c r="A3038" s="331"/>
      <c r="B3038" s="331"/>
    </row>
    <row r="3039" spans="1:2" x14ac:dyDescent="0.2">
      <c r="A3039" s="331"/>
      <c r="B3039" s="331"/>
    </row>
    <row r="3040" spans="1:2" x14ac:dyDescent="0.2">
      <c r="A3040" s="331"/>
      <c r="B3040" s="331"/>
    </row>
    <row r="3041" spans="1:2" x14ac:dyDescent="0.2">
      <c r="A3041" s="331"/>
      <c r="B3041" s="331"/>
    </row>
    <row r="3042" spans="1:2" x14ac:dyDescent="0.2">
      <c r="A3042" s="331"/>
      <c r="B3042" s="331"/>
    </row>
    <row r="3043" spans="1:2" x14ac:dyDescent="0.2">
      <c r="A3043" s="331"/>
      <c r="B3043" s="331"/>
    </row>
    <row r="3044" spans="1:2" x14ac:dyDescent="0.2">
      <c r="A3044" s="331"/>
      <c r="B3044" s="331"/>
    </row>
    <row r="3045" spans="1:2" x14ac:dyDescent="0.2">
      <c r="A3045" s="331"/>
      <c r="B3045" s="331"/>
    </row>
    <row r="3046" spans="1:2" x14ac:dyDescent="0.2">
      <c r="A3046" s="331"/>
      <c r="B3046" s="331"/>
    </row>
    <row r="3047" spans="1:2" x14ac:dyDescent="0.2">
      <c r="A3047" s="331"/>
      <c r="B3047" s="331"/>
    </row>
    <row r="3048" spans="1:2" x14ac:dyDescent="0.2">
      <c r="A3048" s="331"/>
      <c r="B3048" s="331"/>
    </row>
    <row r="3049" spans="1:2" x14ac:dyDescent="0.2">
      <c r="A3049" s="331"/>
      <c r="B3049" s="331"/>
    </row>
    <row r="3050" spans="1:2" x14ac:dyDescent="0.2">
      <c r="A3050" s="331"/>
      <c r="B3050" s="331"/>
    </row>
    <row r="3051" spans="1:2" x14ac:dyDescent="0.2">
      <c r="A3051" s="331"/>
      <c r="B3051" s="331"/>
    </row>
    <row r="3052" spans="1:2" x14ac:dyDescent="0.2">
      <c r="A3052" s="331"/>
      <c r="B3052" s="331"/>
    </row>
    <row r="3053" spans="1:2" x14ac:dyDescent="0.2">
      <c r="A3053" s="331"/>
      <c r="B3053" s="331"/>
    </row>
    <row r="3054" spans="1:2" x14ac:dyDescent="0.2">
      <c r="A3054" s="331"/>
      <c r="B3054" s="331"/>
    </row>
    <row r="3055" spans="1:2" x14ac:dyDescent="0.2">
      <c r="A3055" s="331"/>
      <c r="B3055" s="331"/>
    </row>
    <row r="3056" spans="1:2" x14ac:dyDescent="0.2">
      <c r="A3056" s="331"/>
      <c r="B3056" s="331"/>
    </row>
    <row r="3057" spans="1:2" x14ac:dyDescent="0.2">
      <c r="A3057" s="331"/>
      <c r="B3057" s="331"/>
    </row>
    <row r="3058" spans="1:2" x14ac:dyDescent="0.2">
      <c r="A3058" s="331"/>
      <c r="B3058" s="331"/>
    </row>
    <row r="3059" spans="1:2" x14ac:dyDescent="0.2">
      <c r="A3059" s="331"/>
      <c r="B3059" s="331"/>
    </row>
    <row r="3060" spans="1:2" x14ac:dyDescent="0.2">
      <c r="A3060" s="331"/>
      <c r="B3060" s="331"/>
    </row>
    <row r="3061" spans="1:2" x14ac:dyDescent="0.2">
      <c r="A3061" s="331"/>
      <c r="B3061" s="331"/>
    </row>
    <row r="3062" spans="1:2" x14ac:dyDescent="0.2">
      <c r="A3062" s="331"/>
      <c r="B3062" s="331"/>
    </row>
    <row r="3063" spans="1:2" x14ac:dyDescent="0.2">
      <c r="A3063" s="331"/>
      <c r="B3063" s="331"/>
    </row>
    <row r="3064" spans="1:2" x14ac:dyDescent="0.2">
      <c r="A3064" s="331"/>
      <c r="B3064" s="331"/>
    </row>
    <row r="3065" spans="1:2" x14ac:dyDescent="0.2">
      <c r="A3065" s="331"/>
      <c r="B3065" s="331"/>
    </row>
    <row r="3066" spans="1:2" x14ac:dyDescent="0.2">
      <c r="A3066" s="331"/>
      <c r="B3066" s="331"/>
    </row>
    <row r="3067" spans="1:2" x14ac:dyDescent="0.2">
      <c r="A3067" s="331"/>
      <c r="B3067" s="331"/>
    </row>
    <row r="3068" spans="1:2" x14ac:dyDescent="0.2">
      <c r="A3068" s="331"/>
      <c r="B3068" s="331"/>
    </row>
    <row r="3069" spans="1:2" x14ac:dyDescent="0.2">
      <c r="A3069" s="331"/>
      <c r="B3069" s="331"/>
    </row>
    <row r="3070" spans="1:2" x14ac:dyDescent="0.2">
      <c r="A3070" s="331"/>
      <c r="B3070" s="331"/>
    </row>
    <row r="3071" spans="1:2" x14ac:dyDescent="0.2">
      <c r="A3071" s="331"/>
      <c r="B3071" s="331"/>
    </row>
    <row r="3072" spans="1:2" x14ac:dyDescent="0.2">
      <c r="A3072" s="331"/>
      <c r="B3072" s="331"/>
    </row>
    <row r="3073" spans="1:2" x14ac:dyDescent="0.2">
      <c r="A3073" s="331"/>
      <c r="B3073" s="331"/>
    </row>
    <row r="3074" spans="1:2" x14ac:dyDescent="0.2">
      <c r="A3074" s="331"/>
      <c r="B3074" s="331"/>
    </row>
    <row r="3075" spans="1:2" x14ac:dyDescent="0.2">
      <c r="A3075" s="331"/>
      <c r="B3075" s="331"/>
    </row>
    <row r="3076" spans="1:2" x14ac:dyDescent="0.2">
      <c r="A3076" s="331"/>
      <c r="B3076" s="331"/>
    </row>
    <row r="3077" spans="1:2" x14ac:dyDescent="0.2">
      <c r="A3077" s="331"/>
      <c r="B3077" s="331"/>
    </row>
    <row r="3078" spans="1:2" x14ac:dyDescent="0.2">
      <c r="A3078" s="331"/>
      <c r="B3078" s="331"/>
    </row>
    <row r="3079" spans="1:2" x14ac:dyDescent="0.2">
      <c r="A3079" s="331"/>
      <c r="B3079" s="331"/>
    </row>
    <row r="3080" spans="1:2" x14ac:dyDescent="0.2">
      <c r="A3080" s="331"/>
      <c r="B3080" s="331"/>
    </row>
    <row r="3081" spans="1:2" x14ac:dyDescent="0.2">
      <c r="A3081" s="331"/>
      <c r="B3081" s="331"/>
    </row>
    <row r="3082" spans="1:2" x14ac:dyDescent="0.2">
      <c r="A3082" s="331"/>
      <c r="B3082" s="331"/>
    </row>
    <row r="3083" spans="1:2" x14ac:dyDescent="0.2">
      <c r="A3083" s="331"/>
      <c r="B3083" s="331"/>
    </row>
    <row r="3084" spans="1:2" x14ac:dyDescent="0.2">
      <c r="A3084" s="331"/>
      <c r="B3084" s="331"/>
    </row>
    <row r="3085" spans="1:2" x14ac:dyDescent="0.2">
      <c r="A3085" s="331"/>
      <c r="B3085" s="331"/>
    </row>
    <row r="3086" spans="1:2" x14ac:dyDescent="0.2">
      <c r="A3086" s="331"/>
      <c r="B3086" s="331"/>
    </row>
    <row r="3087" spans="1:2" x14ac:dyDescent="0.2">
      <c r="A3087" s="331"/>
      <c r="B3087" s="331"/>
    </row>
    <row r="3088" spans="1:2" x14ac:dyDescent="0.2">
      <c r="A3088" s="331"/>
      <c r="B3088" s="331"/>
    </row>
    <row r="3089" spans="1:2" x14ac:dyDescent="0.2">
      <c r="A3089" s="331"/>
      <c r="B3089" s="331"/>
    </row>
    <row r="3090" spans="1:2" x14ac:dyDescent="0.2">
      <c r="A3090" s="331"/>
      <c r="B3090" s="331"/>
    </row>
    <row r="3091" spans="1:2" x14ac:dyDescent="0.2">
      <c r="A3091" s="331"/>
      <c r="B3091" s="331"/>
    </row>
    <row r="3092" spans="1:2" x14ac:dyDescent="0.2">
      <c r="A3092" s="331"/>
      <c r="B3092" s="331"/>
    </row>
    <row r="3093" spans="1:2" x14ac:dyDescent="0.2">
      <c r="A3093" s="331"/>
      <c r="B3093" s="331"/>
    </row>
    <row r="3094" spans="1:2" x14ac:dyDescent="0.2">
      <c r="A3094" s="331"/>
      <c r="B3094" s="331"/>
    </row>
    <row r="3095" spans="1:2" x14ac:dyDescent="0.2">
      <c r="A3095" s="331"/>
      <c r="B3095" s="331"/>
    </row>
    <row r="3096" spans="1:2" x14ac:dyDescent="0.2">
      <c r="A3096" s="331"/>
      <c r="B3096" s="331"/>
    </row>
    <row r="3097" spans="1:2" x14ac:dyDescent="0.2">
      <c r="A3097" s="331"/>
      <c r="B3097" s="331"/>
    </row>
    <row r="3098" spans="1:2" x14ac:dyDescent="0.2">
      <c r="A3098" s="331"/>
      <c r="B3098" s="331"/>
    </row>
    <row r="3099" spans="1:2" x14ac:dyDescent="0.2">
      <c r="A3099" s="331"/>
      <c r="B3099" s="331"/>
    </row>
    <row r="3100" spans="1:2" x14ac:dyDescent="0.2">
      <c r="A3100" s="331"/>
      <c r="B3100" s="331"/>
    </row>
    <row r="3101" spans="1:2" x14ac:dyDescent="0.2">
      <c r="A3101" s="331"/>
      <c r="B3101" s="331"/>
    </row>
    <row r="3102" spans="1:2" x14ac:dyDescent="0.2">
      <c r="A3102" s="331"/>
      <c r="B3102" s="331"/>
    </row>
    <row r="3103" spans="1:2" x14ac:dyDescent="0.2">
      <c r="A3103" s="331"/>
      <c r="B3103" s="331"/>
    </row>
    <row r="3104" spans="1:2" x14ac:dyDescent="0.2">
      <c r="A3104" s="331"/>
      <c r="B3104" s="331"/>
    </row>
    <row r="3105" spans="1:2" x14ac:dyDescent="0.2">
      <c r="A3105" s="331"/>
      <c r="B3105" s="331"/>
    </row>
    <row r="3106" spans="1:2" x14ac:dyDescent="0.2">
      <c r="A3106" s="331"/>
      <c r="B3106" s="331"/>
    </row>
    <row r="3107" spans="1:2" x14ac:dyDescent="0.2">
      <c r="A3107" s="331"/>
      <c r="B3107" s="331"/>
    </row>
    <row r="3108" spans="1:2" x14ac:dyDescent="0.2">
      <c r="A3108" s="331"/>
      <c r="B3108" s="331"/>
    </row>
    <row r="3109" spans="1:2" x14ac:dyDescent="0.2">
      <c r="A3109" s="331"/>
      <c r="B3109" s="331"/>
    </row>
    <row r="3110" spans="1:2" x14ac:dyDescent="0.2">
      <c r="A3110" s="331"/>
      <c r="B3110" s="331"/>
    </row>
    <row r="3111" spans="1:2" x14ac:dyDescent="0.2">
      <c r="A3111" s="331"/>
      <c r="B3111" s="331"/>
    </row>
    <row r="3112" spans="1:2" x14ac:dyDescent="0.2">
      <c r="A3112" s="331"/>
      <c r="B3112" s="331"/>
    </row>
    <row r="3113" spans="1:2" x14ac:dyDescent="0.2">
      <c r="A3113" s="331"/>
      <c r="B3113" s="331"/>
    </row>
    <row r="3114" spans="1:2" x14ac:dyDescent="0.2">
      <c r="A3114" s="331"/>
      <c r="B3114" s="331"/>
    </row>
    <row r="3115" spans="1:2" x14ac:dyDescent="0.2">
      <c r="A3115" s="331"/>
      <c r="B3115" s="331"/>
    </row>
    <row r="3116" spans="1:2" x14ac:dyDescent="0.2">
      <c r="A3116" s="331"/>
      <c r="B3116" s="331"/>
    </row>
    <row r="3117" spans="1:2" x14ac:dyDescent="0.2">
      <c r="A3117" s="331"/>
      <c r="B3117" s="331"/>
    </row>
    <row r="3118" spans="1:2" x14ac:dyDescent="0.2">
      <c r="A3118" s="331"/>
      <c r="B3118" s="331"/>
    </row>
    <row r="3119" spans="1:2" x14ac:dyDescent="0.2">
      <c r="A3119" s="331"/>
      <c r="B3119" s="331"/>
    </row>
    <row r="3120" spans="1:2" x14ac:dyDescent="0.2">
      <c r="A3120" s="331"/>
      <c r="B3120" s="331"/>
    </row>
    <row r="3121" spans="1:2" x14ac:dyDescent="0.2">
      <c r="A3121" s="331"/>
      <c r="B3121" s="331"/>
    </row>
    <row r="3122" spans="1:2" x14ac:dyDescent="0.2">
      <c r="A3122" s="331"/>
      <c r="B3122" s="331"/>
    </row>
    <row r="3123" spans="1:2" x14ac:dyDescent="0.2">
      <c r="A3123" s="331"/>
      <c r="B3123" s="331"/>
    </row>
    <row r="3124" spans="1:2" x14ac:dyDescent="0.2">
      <c r="A3124" s="331"/>
      <c r="B3124" s="331"/>
    </row>
    <row r="3125" spans="1:2" x14ac:dyDescent="0.2">
      <c r="A3125" s="331"/>
      <c r="B3125" s="331"/>
    </row>
    <row r="3126" spans="1:2" x14ac:dyDescent="0.2">
      <c r="A3126" s="331"/>
      <c r="B3126" s="331"/>
    </row>
    <row r="3127" spans="1:2" x14ac:dyDescent="0.2">
      <c r="A3127" s="331"/>
      <c r="B3127" s="331"/>
    </row>
    <row r="3128" spans="1:2" x14ac:dyDescent="0.2">
      <c r="A3128" s="331"/>
      <c r="B3128" s="331"/>
    </row>
    <row r="3129" spans="1:2" x14ac:dyDescent="0.2">
      <c r="A3129" s="331"/>
      <c r="B3129" s="331"/>
    </row>
    <row r="3130" spans="1:2" x14ac:dyDescent="0.2">
      <c r="A3130" s="331"/>
      <c r="B3130" s="331"/>
    </row>
    <row r="3131" spans="1:2" x14ac:dyDescent="0.2">
      <c r="A3131" s="331"/>
      <c r="B3131" s="331"/>
    </row>
    <row r="3132" spans="1:2" x14ac:dyDescent="0.2">
      <c r="A3132" s="331"/>
      <c r="B3132" s="331"/>
    </row>
    <row r="3133" spans="1:2" x14ac:dyDescent="0.2">
      <c r="A3133" s="331"/>
      <c r="B3133" s="331"/>
    </row>
    <row r="3134" spans="1:2" x14ac:dyDescent="0.2">
      <c r="A3134" s="331"/>
      <c r="B3134" s="331"/>
    </row>
    <row r="3135" spans="1:2" x14ac:dyDescent="0.2">
      <c r="A3135" s="331"/>
      <c r="B3135" s="331"/>
    </row>
    <row r="3136" spans="1:2" x14ac:dyDescent="0.2">
      <c r="A3136" s="331"/>
      <c r="B3136" s="331"/>
    </row>
    <row r="3137" spans="1:2" x14ac:dyDescent="0.2">
      <c r="A3137" s="331"/>
      <c r="B3137" s="331"/>
    </row>
    <row r="3138" spans="1:2" x14ac:dyDescent="0.2">
      <c r="A3138" s="331"/>
      <c r="B3138" s="331"/>
    </row>
    <row r="3139" spans="1:2" x14ac:dyDescent="0.2">
      <c r="A3139" s="331"/>
      <c r="B3139" s="331"/>
    </row>
    <row r="3140" spans="1:2" x14ac:dyDescent="0.2">
      <c r="A3140" s="331"/>
      <c r="B3140" s="331"/>
    </row>
    <row r="3141" spans="1:2" x14ac:dyDescent="0.2">
      <c r="A3141" s="331"/>
      <c r="B3141" s="331"/>
    </row>
    <row r="3142" spans="1:2" x14ac:dyDescent="0.2">
      <c r="A3142" s="331"/>
      <c r="B3142" s="331"/>
    </row>
    <row r="3143" spans="1:2" x14ac:dyDescent="0.2">
      <c r="A3143" s="331"/>
      <c r="B3143" s="331"/>
    </row>
    <row r="3144" spans="1:2" x14ac:dyDescent="0.2">
      <c r="A3144" s="331"/>
      <c r="B3144" s="331"/>
    </row>
    <row r="3145" spans="1:2" x14ac:dyDescent="0.2">
      <c r="A3145" s="331"/>
      <c r="B3145" s="331"/>
    </row>
    <row r="3146" spans="1:2" x14ac:dyDescent="0.2">
      <c r="A3146" s="331"/>
      <c r="B3146" s="331"/>
    </row>
    <row r="3147" spans="1:2" x14ac:dyDescent="0.2">
      <c r="A3147" s="331"/>
      <c r="B3147" s="331"/>
    </row>
    <row r="3148" spans="1:2" x14ac:dyDescent="0.2">
      <c r="A3148" s="331"/>
      <c r="B3148" s="331"/>
    </row>
    <row r="3149" spans="1:2" x14ac:dyDescent="0.2">
      <c r="A3149" s="331"/>
      <c r="B3149" s="331"/>
    </row>
    <row r="3150" spans="1:2" x14ac:dyDescent="0.2">
      <c r="A3150" s="331"/>
      <c r="B3150" s="331"/>
    </row>
    <row r="3151" spans="1:2" x14ac:dyDescent="0.2">
      <c r="A3151" s="331"/>
      <c r="B3151" s="331"/>
    </row>
    <row r="3152" spans="1:2" x14ac:dyDescent="0.2">
      <c r="A3152" s="331"/>
      <c r="B3152" s="331"/>
    </row>
    <row r="3153" spans="1:2" x14ac:dyDescent="0.2">
      <c r="A3153" s="331"/>
      <c r="B3153" s="331"/>
    </row>
    <row r="3154" spans="1:2" x14ac:dyDescent="0.2">
      <c r="A3154" s="331"/>
      <c r="B3154" s="331"/>
    </row>
    <row r="3155" spans="1:2" x14ac:dyDescent="0.2">
      <c r="A3155" s="331"/>
      <c r="B3155" s="331"/>
    </row>
    <row r="3156" spans="1:2" x14ac:dyDescent="0.2">
      <c r="A3156" s="331"/>
      <c r="B3156" s="331"/>
    </row>
    <row r="3157" spans="1:2" x14ac:dyDescent="0.2">
      <c r="A3157" s="331"/>
      <c r="B3157" s="331"/>
    </row>
    <row r="3158" spans="1:2" x14ac:dyDescent="0.2">
      <c r="A3158" s="331"/>
      <c r="B3158" s="331"/>
    </row>
    <row r="3159" spans="1:2" x14ac:dyDescent="0.2">
      <c r="A3159" s="331"/>
      <c r="B3159" s="331"/>
    </row>
    <row r="3160" spans="1:2" x14ac:dyDescent="0.2">
      <c r="A3160" s="331"/>
      <c r="B3160" s="331"/>
    </row>
    <row r="3161" spans="1:2" x14ac:dyDescent="0.2">
      <c r="A3161" s="331"/>
      <c r="B3161" s="331"/>
    </row>
    <row r="3162" spans="1:2" x14ac:dyDescent="0.2">
      <c r="A3162" s="331"/>
      <c r="B3162" s="331"/>
    </row>
    <row r="3163" spans="1:2" x14ac:dyDescent="0.2">
      <c r="A3163" s="331"/>
      <c r="B3163" s="331"/>
    </row>
    <row r="3164" spans="1:2" x14ac:dyDescent="0.2">
      <c r="A3164" s="331"/>
      <c r="B3164" s="331"/>
    </row>
    <row r="3165" spans="1:2" x14ac:dyDescent="0.2">
      <c r="A3165" s="331"/>
      <c r="B3165" s="331"/>
    </row>
    <row r="3166" spans="1:2" x14ac:dyDescent="0.2">
      <c r="A3166" s="331"/>
      <c r="B3166" s="331"/>
    </row>
    <row r="3167" spans="1:2" x14ac:dyDescent="0.2">
      <c r="A3167" s="331"/>
      <c r="B3167" s="331"/>
    </row>
    <row r="3168" spans="1:2" x14ac:dyDescent="0.2">
      <c r="A3168" s="331"/>
      <c r="B3168" s="331"/>
    </row>
    <row r="3169" spans="1:2" x14ac:dyDescent="0.2">
      <c r="A3169" s="331"/>
      <c r="B3169" s="331"/>
    </row>
    <row r="3170" spans="1:2" x14ac:dyDescent="0.2">
      <c r="A3170" s="331"/>
      <c r="B3170" s="331"/>
    </row>
    <row r="3171" spans="1:2" x14ac:dyDescent="0.2">
      <c r="A3171" s="331"/>
      <c r="B3171" s="331"/>
    </row>
    <row r="3172" spans="1:2" x14ac:dyDescent="0.2">
      <c r="A3172" s="331"/>
      <c r="B3172" s="331"/>
    </row>
    <row r="3173" spans="1:2" x14ac:dyDescent="0.2">
      <c r="A3173" s="331"/>
      <c r="B3173" s="331"/>
    </row>
    <row r="3174" spans="1:2" x14ac:dyDescent="0.2">
      <c r="A3174" s="331"/>
      <c r="B3174" s="331"/>
    </row>
    <row r="3175" spans="1:2" x14ac:dyDescent="0.2">
      <c r="A3175" s="331"/>
      <c r="B3175" s="331"/>
    </row>
    <row r="3176" spans="1:2" x14ac:dyDescent="0.2">
      <c r="A3176" s="331"/>
      <c r="B3176" s="331"/>
    </row>
    <row r="3177" spans="1:2" x14ac:dyDescent="0.2">
      <c r="A3177" s="331"/>
      <c r="B3177" s="331"/>
    </row>
    <row r="3178" spans="1:2" x14ac:dyDescent="0.2">
      <c r="A3178" s="331"/>
      <c r="B3178" s="331"/>
    </row>
    <row r="3179" spans="1:2" x14ac:dyDescent="0.2">
      <c r="A3179" s="331"/>
      <c r="B3179" s="331"/>
    </row>
    <row r="3180" spans="1:2" x14ac:dyDescent="0.2">
      <c r="A3180" s="331"/>
      <c r="B3180" s="331"/>
    </row>
    <row r="3181" spans="1:2" x14ac:dyDescent="0.2">
      <c r="A3181" s="331"/>
      <c r="B3181" s="331"/>
    </row>
    <row r="3182" spans="1:2" x14ac:dyDescent="0.2">
      <c r="A3182" s="331"/>
      <c r="B3182" s="331"/>
    </row>
    <row r="3183" spans="1:2" x14ac:dyDescent="0.2">
      <c r="A3183" s="331"/>
      <c r="B3183" s="331"/>
    </row>
    <row r="3184" spans="1:2" x14ac:dyDescent="0.2">
      <c r="A3184" s="331"/>
      <c r="B3184" s="331"/>
    </row>
    <row r="3185" spans="1:2" x14ac:dyDescent="0.2">
      <c r="A3185" s="331"/>
      <c r="B3185" s="331"/>
    </row>
    <row r="3186" spans="1:2" x14ac:dyDescent="0.2">
      <c r="A3186" s="331"/>
      <c r="B3186" s="331"/>
    </row>
    <row r="3187" spans="1:2" x14ac:dyDescent="0.2">
      <c r="A3187" s="331"/>
      <c r="B3187" s="331"/>
    </row>
    <row r="3188" spans="1:2" x14ac:dyDescent="0.2">
      <c r="A3188" s="331"/>
      <c r="B3188" s="331"/>
    </row>
    <row r="3189" spans="1:2" x14ac:dyDescent="0.2">
      <c r="A3189" s="331"/>
      <c r="B3189" s="331"/>
    </row>
    <row r="3190" spans="1:2" x14ac:dyDescent="0.2">
      <c r="A3190" s="331"/>
      <c r="B3190" s="331"/>
    </row>
    <row r="3191" spans="1:2" x14ac:dyDescent="0.2">
      <c r="A3191" s="331"/>
      <c r="B3191" s="331"/>
    </row>
    <row r="3192" spans="1:2" x14ac:dyDescent="0.2">
      <c r="A3192" s="331"/>
      <c r="B3192" s="331"/>
    </row>
    <row r="3193" spans="1:2" x14ac:dyDescent="0.2">
      <c r="A3193" s="331"/>
      <c r="B3193" s="331"/>
    </row>
    <row r="3194" spans="1:2" x14ac:dyDescent="0.2">
      <c r="A3194" s="331"/>
      <c r="B3194" s="331"/>
    </row>
    <row r="3195" spans="1:2" x14ac:dyDescent="0.2">
      <c r="A3195" s="331"/>
      <c r="B3195" s="331"/>
    </row>
    <row r="3196" spans="1:2" x14ac:dyDescent="0.2">
      <c r="A3196" s="331"/>
      <c r="B3196" s="331"/>
    </row>
    <row r="3197" spans="1:2" x14ac:dyDescent="0.2">
      <c r="A3197" s="331"/>
      <c r="B3197" s="331"/>
    </row>
    <row r="3198" spans="1:2" x14ac:dyDescent="0.2">
      <c r="A3198" s="331"/>
      <c r="B3198" s="331"/>
    </row>
    <row r="3199" spans="1:2" x14ac:dyDescent="0.2">
      <c r="A3199" s="331"/>
      <c r="B3199" s="331"/>
    </row>
    <row r="3200" spans="1:2" x14ac:dyDescent="0.2">
      <c r="A3200" s="331"/>
      <c r="B3200" s="331"/>
    </row>
    <row r="3201" spans="1:2" x14ac:dyDescent="0.2">
      <c r="A3201" s="331"/>
      <c r="B3201" s="331"/>
    </row>
    <row r="3202" spans="1:2" x14ac:dyDescent="0.2">
      <c r="A3202" s="331"/>
      <c r="B3202" s="331"/>
    </row>
    <row r="3203" spans="1:2" x14ac:dyDescent="0.2">
      <c r="A3203" s="331"/>
      <c r="B3203" s="331"/>
    </row>
    <row r="3204" spans="1:2" x14ac:dyDescent="0.2">
      <c r="A3204" s="331"/>
      <c r="B3204" s="331"/>
    </row>
    <row r="3205" spans="1:2" x14ac:dyDescent="0.2">
      <c r="A3205" s="331"/>
      <c r="B3205" s="331"/>
    </row>
    <row r="3206" spans="1:2" x14ac:dyDescent="0.2">
      <c r="A3206" s="331"/>
      <c r="B3206" s="331"/>
    </row>
    <row r="3207" spans="1:2" x14ac:dyDescent="0.2">
      <c r="A3207" s="331"/>
      <c r="B3207" s="331"/>
    </row>
    <row r="3208" spans="1:2" x14ac:dyDescent="0.2">
      <c r="A3208" s="331"/>
      <c r="B3208" s="331"/>
    </row>
    <row r="3209" spans="1:2" x14ac:dyDescent="0.2">
      <c r="A3209" s="331"/>
      <c r="B3209" s="331"/>
    </row>
    <row r="3210" spans="1:2" x14ac:dyDescent="0.2">
      <c r="A3210" s="331"/>
      <c r="B3210" s="331"/>
    </row>
    <row r="3211" spans="1:2" x14ac:dyDescent="0.2">
      <c r="A3211" s="331"/>
      <c r="B3211" s="331"/>
    </row>
    <row r="3212" spans="1:2" x14ac:dyDescent="0.2">
      <c r="A3212" s="331"/>
      <c r="B3212" s="331"/>
    </row>
    <row r="3213" spans="1:2" x14ac:dyDescent="0.2">
      <c r="A3213" s="331"/>
      <c r="B3213" s="331"/>
    </row>
    <row r="3214" spans="1:2" x14ac:dyDescent="0.2">
      <c r="A3214" s="331"/>
      <c r="B3214" s="331"/>
    </row>
    <row r="3215" spans="1:2" x14ac:dyDescent="0.2">
      <c r="A3215" s="331"/>
      <c r="B3215" s="331"/>
    </row>
    <row r="3216" spans="1:2" x14ac:dyDescent="0.2">
      <c r="A3216" s="331"/>
      <c r="B3216" s="331"/>
    </row>
    <row r="3217" spans="1:2" x14ac:dyDescent="0.2">
      <c r="A3217" s="331"/>
      <c r="B3217" s="331"/>
    </row>
    <row r="3218" spans="1:2" x14ac:dyDescent="0.2">
      <c r="A3218" s="331"/>
      <c r="B3218" s="331"/>
    </row>
    <row r="3219" spans="1:2" x14ac:dyDescent="0.2">
      <c r="A3219" s="331"/>
      <c r="B3219" s="331"/>
    </row>
    <row r="3220" spans="1:2" x14ac:dyDescent="0.2">
      <c r="A3220" s="331"/>
      <c r="B3220" s="331"/>
    </row>
    <row r="3221" spans="1:2" x14ac:dyDescent="0.2">
      <c r="A3221" s="331"/>
      <c r="B3221" s="331"/>
    </row>
    <row r="3222" spans="1:2" x14ac:dyDescent="0.2">
      <c r="A3222" s="331"/>
      <c r="B3222" s="331"/>
    </row>
    <row r="3223" spans="1:2" x14ac:dyDescent="0.2">
      <c r="A3223" s="331"/>
      <c r="B3223" s="331"/>
    </row>
    <row r="3224" spans="1:2" x14ac:dyDescent="0.2">
      <c r="A3224" s="331"/>
      <c r="B3224" s="331"/>
    </row>
    <row r="3225" spans="1:2" x14ac:dyDescent="0.2">
      <c r="A3225" s="331"/>
      <c r="B3225" s="331"/>
    </row>
    <row r="3226" spans="1:2" x14ac:dyDescent="0.2">
      <c r="A3226" s="331"/>
      <c r="B3226" s="331"/>
    </row>
    <row r="3227" spans="1:2" x14ac:dyDescent="0.2">
      <c r="A3227" s="331"/>
      <c r="B3227" s="331"/>
    </row>
    <row r="3228" spans="1:2" x14ac:dyDescent="0.2">
      <c r="A3228" s="331"/>
      <c r="B3228" s="331"/>
    </row>
    <row r="3229" spans="1:2" x14ac:dyDescent="0.2">
      <c r="A3229" s="331"/>
      <c r="B3229" s="331"/>
    </row>
    <row r="3230" spans="1:2" x14ac:dyDescent="0.2">
      <c r="A3230" s="331"/>
      <c r="B3230" s="331"/>
    </row>
    <row r="3231" spans="1:2" x14ac:dyDescent="0.2">
      <c r="A3231" s="331"/>
      <c r="B3231" s="331"/>
    </row>
    <row r="3232" spans="1:2" x14ac:dyDescent="0.2">
      <c r="A3232" s="331"/>
      <c r="B3232" s="331"/>
    </row>
    <row r="3233" spans="1:2" x14ac:dyDescent="0.2">
      <c r="A3233" s="331"/>
      <c r="B3233" s="331"/>
    </row>
    <row r="3234" spans="1:2" x14ac:dyDescent="0.2">
      <c r="A3234" s="331"/>
      <c r="B3234" s="331"/>
    </row>
    <row r="3235" spans="1:2" x14ac:dyDescent="0.2">
      <c r="A3235" s="331"/>
      <c r="B3235" s="331"/>
    </row>
    <row r="3236" spans="1:2" x14ac:dyDescent="0.2">
      <c r="A3236" s="331"/>
      <c r="B3236" s="331"/>
    </row>
    <row r="3237" spans="1:2" x14ac:dyDescent="0.2">
      <c r="A3237" s="331"/>
      <c r="B3237" s="331"/>
    </row>
    <row r="3238" spans="1:2" x14ac:dyDescent="0.2">
      <c r="A3238" s="331"/>
      <c r="B3238" s="331"/>
    </row>
    <row r="3239" spans="1:2" x14ac:dyDescent="0.2">
      <c r="A3239" s="331"/>
      <c r="B3239" s="331"/>
    </row>
    <row r="3240" spans="1:2" x14ac:dyDescent="0.2">
      <c r="A3240" s="331"/>
      <c r="B3240" s="331"/>
    </row>
    <row r="3241" spans="1:2" x14ac:dyDescent="0.2">
      <c r="A3241" s="331"/>
      <c r="B3241" s="331"/>
    </row>
    <row r="3242" spans="1:2" x14ac:dyDescent="0.2">
      <c r="A3242" s="331"/>
      <c r="B3242" s="331"/>
    </row>
    <row r="3243" spans="1:2" x14ac:dyDescent="0.2">
      <c r="A3243" s="331"/>
      <c r="B3243" s="331"/>
    </row>
    <row r="3244" spans="1:2" x14ac:dyDescent="0.2">
      <c r="A3244" s="331"/>
      <c r="B3244" s="331"/>
    </row>
    <row r="3245" spans="1:2" x14ac:dyDescent="0.2">
      <c r="A3245" s="331"/>
      <c r="B3245" s="331"/>
    </row>
    <row r="3246" spans="1:2" x14ac:dyDescent="0.2">
      <c r="A3246" s="331"/>
      <c r="B3246" s="331"/>
    </row>
    <row r="3247" spans="1:2" x14ac:dyDescent="0.2">
      <c r="A3247" s="331"/>
      <c r="B3247" s="331"/>
    </row>
    <row r="3248" spans="1:2" x14ac:dyDescent="0.2">
      <c r="A3248" s="331"/>
      <c r="B3248" s="331"/>
    </row>
    <row r="3249" spans="1:2" x14ac:dyDescent="0.2">
      <c r="A3249" s="331"/>
      <c r="B3249" s="331"/>
    </row>
    <row r="3250" spans="1:2" x14ac:dyDescent="0.2">
      <c r="A3250" s="331"/>
      <c r="B3250" s="331"/>
    </row>
    <row r="3251" spans="1:2" x14ac:dyDescent="0.2">
      <c r="A3251" s="331"/>
      <c r="B3251" s="331"/>
    </row>
    <row r="3252" spans="1:2" x14ac:dyDescent="0.2">
      <c r="A3252" s="331"/>
      <c r="B3252" s="331"/>
    </row>
    <row r="3253" spans="1:2" x14ac:dyDescent="0.2">
      <c r="A3253" s="331"/>
      <c r="B3253" s="331"/>
    </row>
    <row r="3254" spans="1:2" x14ac:dyDescent="0.2">
      <c r="A3254" s="331"/>
      <c r="B3254" s="331"/>
    </row>
    <row r="3255" spans="1:2" x14ac:dyDescent="0.2">
      <c r="A3255" s="331"/>
      <c r="B3255" s="331"/>
    </row>
    <row r="3256" spans="1:2" x14ac:dyDescent="0.2">
      <c r="A3256" s="331"/>
      <c r="B3256" s="331"/>
    </row>
    <row r="3257" spans="1:2" x14ac:dyDescent="0.2">
      <c r="A3257" s="331"/>
      <c r="B3257" s="331"/>
    </row>
    <row r="3258" spans="1:2" x14ac:dyDescent="0.2">
      <c r="A3258" s="331"/>
      <c r="B3258" s="331"/>
    </row>
    <row r="3259" spans="1:2" x14ac:dyDescent="0.2">
      <c r="A3259" s="331"/>
      <c r="B3259" s="331"/>
    </row>
    <row r="3260" spans="1:2" x14ac:dyDescent="0.2">
      <c r="A3260" s="331"/>
      <c r="B3260" s="331"/>
    </row>
    <row r="3261" spans="1:2" x14ac:dyDescent="0.2">
      <c r="A3261" s="331"/>
      <c r="B3261" s="331"/>
    </row>
    <row r="3262" spans="1:2" x14ac:dyDescent="0.2">
      <c r="A3262" s="331"/>
      <c r="B3262" s="331"/>
    </row>
    <row r="3263" spans="1:2" x14ac:dyDescent="0.2">
      <c r="A3263" s="331"/>
      <c r="B3263" s="331"/>
    </row>
    <row r="3264" spans="1:2" x14ac:dyDescent="0.2">
      <c r="A3264" s="331"/>
      <c r="B3264" s="331"/>
    </row>
    <row r="3265" spans="1:2" x14ac:dyDescent="0.2">
      <c r="A3265" s="331"/>
      <c r="B3265" s="331"/>
    </row>
    <row r="3266" spans="1:2" x14ac:dyDescent="0.2">
      <c r="A3266" s="331"/>
      <c r="B3266" s="331"/>
    </row>
    <row r="3267" spans="1:2" x14ac:dyDescent="0.2">
      <c r="A3267" s="331"/>
      <c r="B3267" s="331"/>
    </row>
    <row r="3268" spans="1:2" x14ac:dyDescent="0.2">
      <c r="A3268" s="331"/>
      <c r="B3268" s="331"/>
    </row>
    <row r="3269" spans="1:2" x14ac:dyDescent="0.2">
      <c r="A3269" s="331"/>
      <c r="B3269" s="331"/>
    </row>
    <row r="3270" spans="1:2" x14ac:dyDescent="0.2">
      <c r="A3270" s="331"/>
      <c r="B3270" s="331"/>
    </row>
    <row r="3271" spans="1:2" x14ac:dyDescent="0.2">
      <c r="A3271" s="331"/>
      <c r="B3271" s="331"/>
    </row>
    <row r="3272" spans="1:2" x14ac:dyDescent="0.2">
      <c r="A3272" s="331"/>
      <c r="B3272" s="331"/>
    </row>
    <row r="3273" spans="1:2" x14ac:dyDescent="0.2">
      <c r="A3273" s="331"/>
      <c r="B3273" s="331"/>
    </row>
    <row r="3274" spans="1:2" x14ac:dyDescent="0.2">
      <c r="A3274" s="331"/>
      <c r="B3274" s="331"/>
    </row>
    <row r="3275" spans="1:2" x14ac:dyDescent="0.2">
      <c r="A3275" s="331"/>
      <c r="B3275" s="331"/>
    </row>
    <row r="3276" spans="1:2" x14ac:dyDescent="0.2">
      <c r="A3276" s="331"/>
      <c r="B3276" s="331"/>
    </row>
    <row r="3277" spans="1:2" x14ac:dyDescent="0.2">
      <c r="A3277" s="331"/>
      <c r="B3277" s="331"/>
    </row>
    <row r="3278" spans="1:2" x14ac:dyDescent="0.2">
      <c r="A3278" s="331"/>
      <c r="B3278" s="331"/>
    </row>
    <row r="3279" spans="1:2" x14ac:dyDescent="0.2">
      <c r="A3279" s="331"/>
      <c r="B3279" s="331"/>
    </row>
    <row r="3280" spans="1:2" x14ac:dyDescent="0.2">
      <c r="A3280" s="331"/>
      <c r="B3280" s="331"/>
    </row>
    <row r="3281" spans="1:2" x14ac:dyDescent="0.2">
      <c r="A3281" s="331"/>
      <c r="B3281" s="331"/>
    </row>
    <row r="3282" spans="1:2" x14ac:dyDescent="0.2">
      <c r="A3282" s="331"/>
      <c r="B3282" s="331"/>
    </row>
    <row r="3283" spans="1:2" x14ac:dyDescent="0.2">
      <c r="A3283" s="331"/>
      <c r="B3283" s="331"/>
    </row>
    <row r="3284" spans="1:2" x14ac:dyDescent="0.2">
      <c r="A3284" s="331"/>
      <c r="B3284" s="331"/>
    </row>
    <row r="3285" spans="1:2" x14ac:dyDescent="0.2">
      <c r="A3285" s="331"/>
      <c r="B3285" s="331"/>
    </row>
    <row r="3286" spans="1:2" x14ac:dyDescent="0.2">
      <c r="A3286" s="331"/>
      <c r="B3286" s="331"/>
    </row>
    <row r="3287" spans="1:2" x14ac:dyDescent="0.2">
      <c r="A3287" s="331"/>
      <c r="B3287" s="331"/>
    </row>
    <row r="3288" spans="1:2" x14ac:dyDescent="0.2">
      <c r="A3288" s="331"/>
      <c r="B3288" s="331"/>
    </row>
    <row r="3289" spans="1:2" x14ac:dyDescent="0.2">
      <c r="A3289" s="331"/>
      <c r="B3289" s="331"/>
    </row>
    <row r="3290" spans="1:2" x14ac:dyDescent="0.2">
      <c r="A3290" s="331"/>
      <c r="B3290" s="331"/>
    </row>
    <row r="3291" spans="1:2" x14ac:dyDescent="0.2">
      <c r="A3291" s="331"/>
      <c r="B3291" s="331"/>
    </row>
    <row r="3292" spans="1:2" x14ac:dyDescent="0.2">
      <c r="A3292" s="331"/>
      <c r="B3292" s="331"/>
    </row>
    <row r="3293" spans="1:2" x14ac:dyDescent="0.2">
      <c r="A3293" s="331"/>
      <c r="B3293" s="331"/>
    </row>
    <row r="3294" spans="1:2" x14ac:dyDescent="0.2">
      <c r="A3294" s="331"/>
      <c r="B3294" s="331"/>
    </row>
    <row r="3295" spans="1:2" x14ac:dyDescent="0.2">
      <c r="A3295" s="331"/>
      <c r="B3295" s="331"/>
    </row>
    <row r="3296" spans="1:2" x14ac:dyDescent="0.2">
      <c r="A3296" s="331"/>
      <c r="B3296" s="331"/>
    </row>
    <row r="3297" spans="1:2" x14ac:dyDescent="0.2">
      <c r="A3297" s="331"/>
      <c r="B3297" s="331"/>
    </row>
    <row r="3298" spans="1:2" x14ac:dyDescent="0.2">
      <c r="A3298" s="331"/>
      <c r="B3298" s="331"/>
    </row>
    <row r="3299" spans="1:2" x14ac:dyDescent="0.2">
      <c r="A3299" s="331"/>
      <c r="B3299" s="331"/>
    </row>
    <row r="3300" spans="1:2" x14ac:dyDescent="0.2">
      <c r="A3300" s="331"/>
      <c r="B3300" s="331"/>
    </row>
    <row r="3301" spans="1:2" x14ac:dyDescent="0.2">
      <c r="A3301" s="331"/>
      <c r="B3301" s="331"/>
    </row>
    <row r="3302" spans="1:2" x14ac:dyDescent="0.2">
      <c r="A3302" s="331"/>
      <c r="B3302" s="331"/>
    </row>
    <row r="3303" spans="1:2" x14ac:dyDescent="0.2">
      <c r="A3303" s="331"/>
      <c r="B3303" s="331"/>
    </row>
    <row r="3304" spans="1:2" x14ac:dyDescent="0.2">
      <c r="A3304" s="331"/>
      <c r="B3304" s="331"/>
    </row>
    <row r="3305" spans="1:2" x14ac:dyDescent="0.2">
      <c r="A3305" s="331"/>
      <c r="B3305" s="331"/>
    </row>
    <row r="3306" spans="1:2" x14ac:dyDescent="0.2">
      <c r="A3306" s="331"/>
      <c r="B3306" s="331"/>
    </row>
    <row r="3307" spans="1:2" x14ac:dyDescent="0.2">
      <c r="A3307" s="331"/>
      <c r="B3307" s="331"/>
    </row>
    <row r="3308" spans="1:2" x14ac:dyDescent="0.2">
      <c r="A3308" s="331"/>
      <c r="B3308" s="331"/>
    </row>
    <row r="3309" spans="1:2" x14ac:dyDescent="0.2">
      <c r="A3309" s="331"/>
      <c r="B3309" s="331"/>
    </row>
    <row r="3310" spans="1:2" x14ac:dyDescent="0.2">
      <c r="A3310" s="331"/>
      <c r="B3310" s="331"/>
    </row>
    <row r="3311" spans="1:2" x14ac:dyDescent="0.2">
      <c r="A3311" s="331"/>
      <c r="B3311" s="331"/>
    </row>
    <row r="3312" spans="1:2" x14ac:dyDescent="0.2">
      <c r="A3312" s="331"/>
      <c r="B3312" s="331"/>
    </row>
    <row r="3313" spans="1:2" x14ac:dyDescent="0.2">
      <c r="A3313" s="331"/>
      <c r="B3313" s="331"/>
    </row>
    <row r="3314" spans="1:2" x14ac:dyDescent="0.2">
      <c r="A3314" s="331"/>
      <c r="B3314" s="331"/>
    </row>
    <row r="3315" spans="1:2" x14ac:dyDescent="0.2">
      <c r="A3315" s="331"/>
      <c r="B3315" s="331"/>
    </row>
    <row r="3316" spans="1:2" x14ac:dyDescent="0.2">
      <c r="A3316" s="331"/>
      <c r="B3316" s="331"/>
    </row>
    <row r="3317" spans="1:2" x14ac:dyDescent="0.2">
      <c r="A3317" s="331"/>
      <c r="B3317" s="331"/>
    </row>
    <row r="3318" spans="1:2" x14ac:dyDescent="0.2">
      <c r="A3318" s="331"/>
      <c r="B3318" s="331"/>
    </row>
    <row r="3319" spans="1:2" x14ac:dyDescent="0.2">
      <c r="A3319" s="331"/>
      <c r="B3319" s="331"/>
    </row>
    <row r="3320" spans="1:2" x14ac:dyDescent="0.2">
      <c r="A3320" s="331"/>
      <c r="B3320" s="331"/>
    </row>
    <row r="3321" spans="1:2" x14ac:dyDescent="0.2">
      <c r="A3321" s="331"/>
      <c r="B3321" s="331"/>
    </row>
    <row r="3322" spans="1:2" x14ac:dyDescent="0.2">
      <c r="A3322" s="331"/>
      <c r="B3322" s="331"/>
    </row>
    <row r="3323" spans="1:2" x14ac:dyDescent="0.2">
      <c r="A3323" s="331"/>
      <c r="B3323" s="331"/>
    </row>
    <row r="3324" spans="1:2" x14ac:dyDescent="0.2">
      <c r="A3324" s="331"/>
      <c r="B3324" s="331"/>
    </row>
    <row r="3325" spans="1:2" x14ac:dyDescent="0.2">
      <c r="A3325" s="331"/>
      <c r="B3325" s="331"/>
    </row>
    <row r="3326" spans="1:2" x14ac:dyDescent="0.2">
      <c r="A3326" s="331"/>
      <c r="B3326" s="331"/>
    </row>
    <row r="3327" spans="1:2" x14ac:dyDescent="0.2">
      <c r="A3327" s="331"/>
      <c r="B3327" s="331"/>
    </row>
    <row r="3328" spans="1:2" x14ac:dyDescent="0.2">
      <c r="A3328" s="331"/>
      <c r="B3328" s="331"/>
    </row>
    <row r="3329" spans="1:2" x14ac:dyDescent="0.2">
      <c r="A3329" s="331"/>
      <c r="B3329" s="331"/>
    </row>
    <row r="3330" spans="1:2" x14ac:dyDescent="0.2">
      <c r="A3330" s="331"/>
      <c r="B3330" s="331"/>
    </row>
    <row r="3331" spans="1:2" x14ac:dyDescent="0.2">
      <c r="A3331" s="331"/>
      <c r="B3331" s="331"/>
    </row>
    <row r="3332" spans="1:2" x14ac:dyDescent="0.2">
      <c r="A3332" s="331"/>
      <c r="B3332" s="331"/>
    </row>
    <row r="3333" spans="1:2" x14ac:dyDescent="0.2">
      <c r="A3333" s="331"/>
      <c r="B3333" s="331"/>
    </row>
    <row r="3334" spans="1:2" x14ac:dyDescent="0.2">
      <c r="A3334" s="331"/>
      <c r="B3334" s="331"/>
    </row>
    <row r="3335" spans="1:2" x14ac:dyDescent="0.2">
      <c r="A3335" s="331"/>
      <c r="B3335" s="331"/>
    </row>
    <row r="3336" spans="1:2" x14ac:dyDescent="0.2">
      <c r="A3336" s="331"/>
      <c r="B3336" s="331"/>
    </row>
    <row r="3337" spans="1:2" x14ac:dyDescent="0.2">
      <c r="A3337" s="331"/>
      <c r="B3337" s="331"/>
    </row>
    <row r="3338" spans="1:2" x14ac:dyDescent="0.2">
      <c r="A3338" s="331"/>
      <c r="B3338" s="331"/>
    </row>
    <row r="3339" spans="1:2" x14ac:dyDescent="0.2">
      <c r="A3339" s="331"/>
      <c r="B3339" s="331"/>
    </row>
    <row r="3340" spans="1:2" x14ac:dyDescent="0.2">
      <c r="A3340" s="331"/>
      <c r="B3340" s="331"/>
    </row>
    <row r="3341" spans="1:2" x14ac:dyDescent="0.2">
      <c r="A3341" s="331"/>
      <c r="B3341" s="331"/>
    </row>
    <row r="3342" spans="1:2" x14ac:dyDescent="0.2">
      <c r="A3342" s="331"/>
      <c r="B3342" s="331"/>
    </row>
    <row r="3343" spans="1:2" x14ac:dyDescent="0.2">
      <c r="A3343" s="331"/>
      <c r="B3343" s="331"/>
    </row>
    <row r="3344" spans="1:2" x14ac:dyDescent="0.2">
      <c r="A3344" s="331"/>
      <c r="B3344" s="331"/>
    </row>
    <row r="3345" spans="1:2" x14ac:dyDescent="0.2">
      <c r="A3345" s="331"/>
      <c r="B3345" s="331"/>
    </row>
    <row r="3346" spans="1:2" x14ac:dyDescent="0.2">
      <c r="A3346" s="331"/>
      <c r="B3346" s="331"/>
    </row>
    <row r="3347" spans="1:2" x14ac:dyDescent="0.2">
      <c r="A3347" s="331"/>
      <c r="B3347" s="331"/>
    </row>
    <row r="3348" spans="1:2" x14ac:dyDescent="0.2">
      <c r="A3348" s="331"/>
      <c r="B3348" s="331"/>
    </row>
    <row r="3349" spans="1:2" x14ac:dyDescent="0.2">
      <c r="A3349" s="331"/>
      <c r="B3349" s="331"/>
    </row>
    <row r="3350" spans="1:2" x14ac:dyDescent="0.2">
      <c r="A3350" s="331"/>
      <c r="B3350" s="331"/>
    </row>
    <row r="3351" spans="1:2" x14ac:dyDescent="0.2">
      <c r="A3351" s="331"/>
      <c r="B3351" s="331"/>
    </row>
    <row r="3352" spans="1:2" x14ac:dyDescent="0.2">
      <c r="A3352" s="331"/>
      <c r="B3352" s="331"/>
    </row>
    <row r="3353" spans="1:2" x14ac:dyDescent="0.2">
      <c r="A3353" s="331"/>
      <c r="B3353" s="331"/>
    </row>
    <row r="3354" spans="1:2" x14ac:dyDescent="0.2">
      <c r="A3354" s="331"/>
      <c r="B3354" s="331"/>
    </row>
    <row r="3355" spans="1:2" x14ac:dyDescent="0.2">
      <c r="A3355" s="331"/>
      <c r="B3355" s="331"/>
    </row>
    <row r="3356" spans="1:2" x14ac:dyDescent="0.2">
      <c r="A3356" s="331"/>
      <c r="B3356" s="331"/>
    </row>
    <row r="3357" spans="1:2" x14ac:dyDescent="0.2">
      <c r="A3357" s="331"/>
      <c r="B3357" s="331"/>
    </row>
    <row r="3358" spans="1:2" x14ac:dyDescent="0.2">
      <c r="A3358" s="331"/>
      <c r="B3358" s="331"/>
    </row>
    <row r="3359" spans="1:2" x14ac:dyDescent="0.2">
      <c r="A3359" s="331"/>
      <c r="B3359" s="331"/>
    </row>
    <row r="3360" spans="1:2" x14ac:dyDescent="0.2">
      <c r="A3360" s="331"/>
      <c r="B3360" s="331"/>
    </row>
    <row r="3361" spans="1:2" x14ac:dyDescent="0.2">
      <c r="A3361" s="331"/>
      <c r="B3361" s="331"/>
    </row>
    <row r="3362" spans="1:2" x14ac:dyDescent="0.2">
      <c r="A3362" s="331"/>
      <c r="B3362" s="331"/>
    </row>
    <row r="3363" spans="1:2" x14ac:dyDescent="0.2">
      <c r="A3363" s="331"/>
      <c r="B3363" s="331"/>
    </row>
    <row r="3364" spans="1:2" x14ac:dyDescent="0.2">
      <c r="A3364" s="331"/>
      <c r="B3364" s="331"/>
    </row>
    <row r="3365" spans="1:2" x14ac:dyDescent="0.2">
      <c r="A3365" s="331"/>
      <c r="B3365" s="331"/>
    </row>
    <row r="3366" spans="1:2" x14ac:dyDescent="0.2">
      <c r="A3366" s="331"/>
      <c r="B3366" s="331"/>
    </row>
    <row r="3367" spans="1:2" x14ac:dyDescent="0.2">
      <c r="A3367" s="331"/>
      <c r="B3367" s="331"/>
    </row>
    <row r="3368" spans="1:2" x14ac:dyDescent="0.2">
      <c r="A3368" s="331"/>
      <c r="B3368" s="331"/>
    </row>
    <row r="3369" spans="1:2" x14ac:dyDescent="0.2">
      <c r="A3369" s="331"/>
      <c r="B3369" s="331"/>
    </row>
    <row r="3370" spans="1:2" x14ac:dyDescent="0.2">
      <c r="A3370" s="331"/>
      <c r="B3370" s="331"/>
    </row>
    <row r="3371" spans="1:2" x14ac:dyDescent="0.2">
      <c r="A3371" s="331"/>
      <c r="B3371" s="331"/>
    </row>
    <row r="3372" spans="1:2" x14ac:dyDescent="0.2">
      <c r="A3372" s="331"/>
      <c r="B3372" s="331"/>
    </row>
    <row r="3373" spans="1:2" x14ac:dyDescent="0.2">
      <c r="A3373" s="331"/>
      <c r="B3373" s="331"/>
    </row>
    <row r="3374" spans="1:2" x14ac:dyDescent="0.2">
      <c r="A3374" s="331"/>
      <c r="B3374" s="331"/>
    </row>
    <row r="3375" spans="1:2" x14ac:dyDescent="0.2">
      <c r="A3375" s="331"/>
      <c r="B3375" s="331"/>
    </row>
    <row r="3376" spans="1:2" x14ac:dyDescent="0.2">
      <c r="A3376" s="331"/>
      <c r="B3376" s="331"/>
    </row>
    <row r="3377" spans="1:2" x14ac:dyDescent="0.2">
      <c r="A3377" s="331"/>
      <c r="B3377" s="331"/>
    </row>
    <row r="3378" spans="1:2" x14ac:dyDescent="0.2">
      <c r="A3378" s="331"/>
      <c r="B3378" s="331"/>
    </row>
    <row r="3379" spans="1:2" x14ac:dyDescent="0.2">
      <c r="A3379" s="331"/>
      <c r="B3379" s="331"/>
    </row>
    <row r="3380" spans="1:2" x14ac:dyDescent="0.2">
      <c r="A3380" s="331"/>
      <c r="B3380" s="331"/>
    </row>
    <row r="3381" spans="1:2" x14ac:dyDescent="0.2">
      <c r="A3381" s="331"/>
      <c r="B3381" s="331"/>
    </row>
    <row r="3382" spans="1:2" x14ac:dyDescent="0.2">
      <c r="A3382" s="331"/>
      <c r="B3382" s="331"/>
    </row>
    <row r="3383" spans="1:2" x14ac:dyDescent="0.2">
      <c r="A3383" s="331"/>
      <c r="B3383" s="331"/>
    </row>
    <row r="3384" spans="1:2" x14ac:dyDescent="0.2">
      <c r="A3384" s="331"/>
      <c r="B3384" s="331"/>
    </row>
    <row r="3385" spans="1:2" x14ac:dyDescent="0.2">
      <c r="A3385" s="331"/>
      <c r="B3385" s="331"/>
    </row>
    <row r="3386" spans="1:2" x14ac:dyDescent="0.2">
      <c r="A3386" s="331"/>
      <c r="B3386" s="331"/>
    </row>
    <row r="3387" spans="1:2" x14ac:dyDescent="0.2">
      <c r="A3387" s="331"/>
      <c r="B3387" s="331"/>
    </row>
    <row r="3388" spans="1:2" x14ac:dyDescent="0.2">
      <c r="A3388" s="331"/>
      <c r="B3388" s="331"/>
    </row>
    <row r="3389" spans="1:2" x14ac:dyDescent="0.2">
      <c r="A3389" s="331"/>
      <c r="B3389" s="331"/>
    </row>
    <row r="3390" spans="1:2" x14ac:dyDescent="0.2">
      <c r="A3390" s="331"/>
      <c r="B3390" s="331"/>
    </row>
    <row r="3391" spans="1:2" x14ac:dyDescent="0.2">
      <c r="A3391" s="331"/>
      <c r="B3391" s="331"/>
    </row>
    <row r="3392" spans="1:2" x14ac:dyDescent="0.2">
      <c r="A3392" s="331"/>
      <c r="B3392" s="331"/>
    </row>
    <row r="3393" spans="1:2" x14ac:dyDescent="0.2">
      <c r="A3393" s="331"/>
      <c r="B3393" s="331"/>
    </row>
    <row r="3394" spans="1:2" x14ac:dyDescent="0.2">
      <c r="A3394" s="331"/>
      <c r="B3394" s="331"/>
    </row>
    <row r="3395" spans="1:2" x14ac:dyDescent="0.2">
      <c r="A3395" s="331"/>
      <c r="B3395" s="331"/>
    </row>
    <row r="3396" spans="1:2" x14ac:dyDescent="0.2">
      <c r="A3396" s="331"/>
      <c r="B3396" s="331"/>
    </row>
    <row r="3397" spans="1:2" x14ac:dyDescent="0.2">
      <c r="A3397" s="331"/>
      <c r="B3397" s="331"/>
    </row>
    <row r="3398" spans="1:2" x14ac:dyDescent="0.2">
      <c r="A3398" s="331"/>
      <c r="B3398" s="331"/>
    </row>
    <row r="3399" spans="1:2" x14ac:dyDescent="0.2">
      <c r="A3399" s="331"/>
      <c r="B3399" s="331"/>
    </row>
    <row r="3400" spans="1:2" x14ac:dyDescent="0.2">
      <c r="A3400" s="331"/>
      <c r="B3400" s="331"/>
    </row>
    <row r="3401" spans="1:2" x14ac:dyDescent="0.2">
      <c r="A3401" s="331"/>
      <c r="B3401" s="331"/>
    </row>
    <row r="3402" spans="1:2" x14ac:dyDescent="0.2">
      <c r="A3402" s="331"/>
      <c r="B3402" s="331"/>
    </row>
    <row r="3403" spans="1:2" x14ac:dyDescent="0.2">
      <c r="A3403" s="331"/>
      <c r="B3403" s="331"/>
    </row>
    <row r="3404" spans="1:2" x14ac:dyDescent="0.2">
      <c r="A3404" s="331"/>
      <c r="B3404" s="331"/>
    </row>
    <row r="3405" spans="1:2" x14ac:dyDescent="0.2">
      <c r="A3405" s="331"/>
      <c r="B3405" s="331"/>
    </row>
    <row r="3406" spans="1:2" x14ac:dyDescent="0.2">
      <c r="A3406" s="331"/>
      <c r="B3406" s="331"/>
    </row>
    <row r="3407" spans="1:2" x14ac:dyDescent="0.2">
      <c r="A3407" s="331"/>
      <c r="B3407" s="331"/>
    </row>
    <row r="3408" spans="1:2" x14ac:dyDescent="0.2">
      <c r="A3408" s="331"/>
      <c r="B3408" s="331"/>
    </row>
    <row r="3409" spans="1:2" x14ac:dyDescent="0.2">
      <c r="A3409" s="331"/>
      <c r="B3409" s="331"/>
    </row>
    <row r="3410" spans="1:2" x14ac:dyDescent="0.2">
      <c r="A3410" s="331"/>
      <c r="B3410" s="331"/>
    </row>
    <row r="3411" spans="1:2" x14ac:dyDescent="0.2">
      <c r="A3411" s="331"/>
      <c r="B3411" s="331"/>
    </row>
    <row r="3412" spans="1:2" x14ac:dyDescent="0.2">
      <c r="A3412" s="331"/>
      <c r="B3412" s="331"/>
    </row>
    <row r="3413" spans="1:2" x14ac:dyDescent="0.2">
      <c r="A3413" s="331"/>
      <c r="B3413" s="331"/>
    </row>
    <row r="3414" spans="1:2" x14ac:dyDescent="0.2">
      <c r="A3414" s="331"/>
      <c r="B3414" s="331"/>
    </row>
    <row r="3415" spans="1:2" x14ac:dyDescent="0.2">
      <c r="A3415" s="331"/>
      <c r="B3415" s="331"/>
    </row>
    <row r="3416" spans="1:2" x14ac:dyDescent="0.2">
      <c r="A3416" s="331"/>
      <c r="B3416" s="331"/>
    </row>
    <row r="3417" spans="1:2" x14ac:dyDescent="0.2">
      <c r="A3417" s="331"/>
      <c r="B3417" s="331"/>
    </row>
    <row r="3418" spans="1:2" x14ac:dyDescent="0.2">
      <c r="A3418" s="331"/>
      <c r="B3418" s="331"/>
    </row>
    <row r="3419" spans="1:2" x14ac:dyDescent="0.2">
      <c r="A3419" s="331"/>
      <c r="B3419" s="331"/>
    </row>
    <row r="3420" spans="1:2" x14ac:dyDescent="0.2">
      <c r="A3420" s="331"/>
      <c r="B3420" s="331"/>
    </row>
    <row r="3421" spans="1:2" x14ac:dyDescent="0.2">
      <c r="A3421" s="331"/>
      <c r="B3421" s="331"/>
    </row>
    <row r="3422" spans="1:2" x14ac:dyDescent="0.2">
      <c r="A3422" s="331"/>
      <c r="B3422" s="331"/>
    </row>
    <row r="3423" spans="1:2" x14ac:dyDescent="0.2">
      <c r="A3423" s="331"/>
      <c r="B3423" s="331"/>
    </row>
    <row r="3424" spans="1:2" x14ac:dyDescent="0.2">
      <c r="A3424" s="331"/>
      <c r="B3424" s="331"/>
    </row>
    <row r="3425" spans="1:2" x14ac:dyDescent="0.2">
      <c r="A3425" s="331"/>
      <c r="B3425" s="331"/>
    </row>
    <row r="3426" spans="1:2" x14ac:dyDescent="0.2">
      <c r="A3426" s="331"/>
      <c r="B3426" s="331"/>
    </row>
    <row r="3427" spans="1:2" x14ac:dyDescent="0.2">
      <c r="A3427" s="331"/>
      <c r="B3427" s="331"/>
    </row>
    <row r="3428" spans="1:2" x14ac:dyDescent="0.2">
      <c r="A3428" s="331"/>
      <c r="B3428" s="331"/>
    </row>
    <row r="3429" spans="1:2" x14ac:dyDescent="0.2">
      <c r="A3429" s="331"/>
      <c r="B3429" s="331"/>
    </row>
    <row r="3430" spans="1:2" x14ac:dyDescent="0.2">
      <c r="A3430" s="331"/>
      <c r="B3430" s="331"/>
    </row>
    <row r="3431" spans="1:2" x14ac:dyDescent="0.2">
      <c r="A3431" s="331"/>
      <c r="B3431" s="331"/>
    </row>
    <row r="3432" spans="1:2" x14ac:dyDescent="0.2">
      <c r="A3432" s="331"/>
      <c r="B3432" s="331"/>
    </row>
    <row r="3433" spans="1:2" x14ac:dyDescent="0.2">
      <c r="A3433" s="331"/>
      <c r="B3433" s="331"/>
    </row>
    <row r="3434" spans="1:2" x14ac:dyDescent="0.2">
      <c r="A3434" s="331"/>
      <c r="B3434" s="331"/>
    </row>
    <row r="3435" spans="1:2" x14ac:dyDescent="0.2">
      <c r="A3435" s="331"/>
      <c r="B3435" s="331"/>
    </row>
    <row r="3436" spans="1:2" x14ac:dyDescent="0.2">
      <c r="A3436" s="331"/>
      <c r="B3436" s="331"/>
    </row>
    <row r="3437" spans="1:2" x14ac:dyDescent="0.2">
      <c r="A3437" s="331"/>
      <c r="B3437" s="331"/>
    </row>
    <row r="3438" spans="1:2" x14ac:dyDescent="0.2">
      <c r="A3438" s="331"/>
      <c r="B3438" s="331"/>
    </row>
    <row r="3439" spans="1:2" x14ac:dyDescent="0.2">
      <c r="A3439" s="331"/>
      <c r="B3439" s="331"/>
    </row>
    <row r="3440" spans="1:2" x14ac:dyDescent="0.2">
      <c r="A3440" s="331"/>
      <c r="B3440" s="331"/>
    </row>
    <row r="3441" spans="1:2" x14ac:dyDescent="0.2">
      <c r="A3441" s="331"/>
      <c r="B3441" s="331"/>
    </row>
    <row r="3442" spans="1:2" x14ac:dyDescent="0.2">
      <c r="A3442" s="331"/>
      <c r="B3442" s="331"/>
    </row>
    <row r="3443" spans="1:2" x14ac:dyDescent="0.2">
      <c r="A3443" s="331"/>
      <c r="B3443" s="331"/>
    </row>
    <row r="3444" spans="1:2" x14ac:dyDescent="0.2">
      <c r="A3444" s="331"/>
      <c r="B3444" s="331"/>
    </row>
    <row r="3445" spans="1:2" x14ac:dyDescent="0.2">
      <c r="A3445" s="331"/>
      <c r="B3445" s="331"/>
    </row>
    <row r="3446" spans="1:2" x14ac:dyDescent="0.2">
      <c r="A3446" s="331"/>
      <c r="B3446" s="331"/>
    </row>
    <row r="3447" spans="1:2" x14ac:dyDescent="0.2">
      <c r="A3447" s="331"/>
      <c r="B3447" s="331"/>
    </row>
    <row r="3448" spans="1:2" x14ac:dyDescent="0.2">
      <c r="A3448" s="331"/>
      <c r="B3448" s="331"/>
    </row>
    <row r="3449" spans="1:2" x14ac:dyDescent="0.2">
      <c r="A3449" s="331"/>
      <c r="B3449" s="331"/>
    </row>
    <row r="3450" spans="1:2" x14ac:dyDescent="0.2">
      <c r="A3450" s="331"/>
      <c r="B3450" s="331"/>
    </row>
    <row r="3451" spans="1:2" x14ac:dyDescent="0.2">
      <c r="A3451" s="331"/>
      <c r="B3451" s="331"/>
    </row>
    <row r="3452" spans="1:2" x14ac:dyDescent="0.2">
      <c r="A3452" s="331"/>
      <c r="B3452" s="331"/>
    </row>
    <row r="3453" spans="1:2" x14ac:dyDescent="0.2">
      <c r="A3453" s="331"/>
      <c r="B3453" s="331"/>
    </row>
    <row r="3454" spans="1:2" x14ac:dyDescent="0.2">
      <c r="A3454" s="331"/>
      <c r="B3454" s="331"/>
    </row>
    <row r="3455" spans="1:2" x14ac:dyDescent="0.2">
      <c r="A3455" s="331"/>
      <c r="B3455" s="331"/>
    </row>
    <row r="3456" spans="1:2" x14ac:dyDescent="0.2">
      <c r="A3456" s="331"/>
      <c r="B3456" s="331"/>
    </row>
    <row r="3457" spans="1:2" x14ac:dyDescent="0.2">
      <c r="A3457" s="331"/>
      <c r="B3457" s="331"/>
    </row>
    <row r="3458" spans="1:2" x14ac:dyDescent="0.2">
      <c r="A3458" s="331"/>
      <c r="B3458" s="331"/>
    </row>
    <row r="3459" spans="1:2" x14ac:dyDescent="0.2">
      <c r="A3459" s="331"/>
      <c r="B3459" s="331"/>
    </row>
    <row r="3460" spans="1:2" x14ac:dyDescent="0.2">
      <c r="A3460" s="331"/>
      <c r="B3460" s="331"/>
    </row>
    <row r="3461" spans="1:2" x14ac:dyDescent="0.2">
      <c r="A3461" s="331"/>
      <c r="B3461" s="331"/>
    </row>
    <row r="3462" spans="1:2" x14ac:dyDescent="0.2">
      <c r="A3462" s="331"/>
      <c r="B3462" s="331"/>
    </row>
    <row r="3463" spans="1:2" x14ac:dyDescent="0.2">
      <c r="A3463" s="331"/>
      <c r="B3463" s="331"/>
    </row>
    <row r="3464" spans="1:2" x14ac:dyDescent="0.2">
      <c r="A3464" s="331"/>
      <c r="B3464" s="331"/>
    </row>
    <row r="3465" spans="1:2" x14ac:dyDescent="0.2">
      <c r="A3465" s="331"/>
      <c r="B3465" s="331"/>
    </row>
    <row r="3466" spans="1:2" x14ac:dyDescent="0.2">
      <c r="A3466" s="331"/>
      <c r="B3466" s="331"/>
    </row>
    <row r="3467" spans="1:2" x14ac:dyDescent="0.2">
      <c r="A3467" s="331"/>
      <c r="B3467" s="331"/>
    </row>
    <row r="3468" spans="1:2" x14ac:dyDescent="0.2">
      <c r="A3468" s="331"/>
      <c r="B3468" s="331"/>
    </row>
    <row r="3469" spans="1:2" x14ac:dyDescent="0.2">
      <c r="A3469" s="331"/>
      <c r="B3469" s="331"/>
    </row>
    <row r="3470" spans="1:2" x14ac:dyDescent="0.2">
      <c r="A3470" s="331"/>
      <c r="B3470" s="331"/>
    </row>
    <row r="3471" spans="1:2" x14ac:dyDescent="0.2">
      <c r="A3471" s="331"/>
      <c r="B3471" s="331"/>
    </row>
    <row r="3472" spans="1:2" x14ac:dyDescent="0.2">
      <c r="A3472" s="331"/>
      <c r="B3472" s="331"/>
    </row>
    <row r="3473" spans="1:2" x14ac:dyDescent="0.2">
      <c r="A3473" s="331"/>
      <c r="B3473" s="331"/>
    </row>
    <row r="3474" spans="1:2" x14ac:dyDescent="0.2">
      <c r="A3474" s="331"/>
      <c r="B3474" s="331"/>
    </row>
    <row r="3475" spans="1:2" x14ac:dyDescent="0.2">
      <c r="A3475" s="331"/>
      <c r="B3475" s="331"/>
    </row>
    <row r="3476" spans="1:2" x14ac:dyDescent="0.2">
      <c r="A3476" s="331"/>
      <c r="B3476" s="331"/>
    </row>
    <row r="3477" spans="1:2" x14ac:dyDescent="0.2">
      <c r="A3477" s="331"/>
      <c r="B3477" s="331"/>
    </row>
    <row r="3478" spans="1:2" x14ac:dyDescent="0.2">
      <c r="A3478" s="331"/>
      <c r="B3478" s="331"/>
    </row>
    <row r="3479" spans="1:2" x14ac:dyDescent="0.2">
      <c r="A3479" s="331"/>
      <c r="B3479" s="331"/>
    </row>
    <row r="3480" spans="1:2" x14ac:dyDescent="0.2">
      <c r="A3480" s="331"/>
      <c r="B3480" s="331"/>
    </row>
    <row r="3481" spans="1:2" x14ac:dyDescent="0.2">
      <c r="A3481" s="331"/>
      <c r="B3481" s="331"/>
    </row>
    <row r="3482" spans="1:2" x14ac:dyDescent="0.2">
      <c r="A3482" s="331"/>
      <c r="B3482" s="331"/>
    </row>
    <row r="3483" spans="1:2" x14ac:dyDescent="0.2">
      <c r="A3483" s="331"/>
      <c r="B3483" s="331"/>
    </row>
    <row r="3484" spans="1:2" x14ac:dyDescent="0.2">
      <c r="A3484" s="331"/>
      <c r="B3484" s="331"/>
    </row>
    <row r="3485" spans="1:2" x14ac:dyDescent="0.2">
      <c r="A3485" s="331"/>
      <c r="B3485" s="331"/>
    </row>
    <row r="3486" spans="1:2" x14ac:dyDescent="0.2">
      <c r="A3486" s="331"/>
      <c r="B3486" s="331"/>
    </row>
    <row r="3487" spans="1:2" x14ac:dyDescent="0.2">
      <c r="A3487" s="331"/>
      <c r="B3487" s="331"/>
    </row>
    <row r="3488" spans="1:2" x14ac:dyDescent="0.2">
      <c r="A3488" s="331"/>
      <c r="B3488" s="331"/>
    </row>
    <row r="3489" spans="1:2" x14ac:dyDescent="0.2">
      <c r="A3489" s="331"/>
      <c r="B3489" s="331"/>
    </row>
    <row r="3490" spans="1:2" x14ac:dyDescent="0.2">
      <c r="A3490" s="331"/>
      <c r="B3490" s="331"/>
    </row>
    <row r="3491" spans="1:2" x14ac:dyDescent="0.2">
      <c r="A3491" s="331"/>
      <c r="B3491" s="331"/>
    </row>
    <row r="3492" spans="1:2" x14ac:dyDescent="0.2">
      <c r="A3492" s="331"/>
      <c r="B3492" s="331"/>
    </row>
    <row r="3493" spans="1:2" x14ac:dyDescent="0.2">
      <c r="A3493" s="331"/>
      <c r="B3493" s="331"/>
    </row>
    <row r="3494" spans="1:2" x14ac:dyDescent="0.2">
      <c r="A3494" s="331"/>
      <c r="B3494" s="331"/>
    </row>
    <row r="3495" spans="1:2" x14ac:dyDescent="0.2">
      <c r="A3495" s="331"/>
      <c r="B3495" s="331"/>
    </row>
    <row r="3496" spans="1:2" x14ac:dyDescent="0.2">
      <c r="A3496" s="331"/>
      <c r="B3496" s="331"/>
    </row>
    <row r="3497" spans="1:2" x14ac:dyDescent="0.2">
      <c r="A3497" s="331"/>
      <c r="B3497" s="331"/>
    </row>
    <row r="3498" spans="1:2" x14ac:dyDescent="0.2">
      <c r="A3498" s="331"/>
      <c r="B3498" s="331"/>
    </row>
    <row r="3499" spans="1:2" x14ac:dyDescent="0.2">
      <c r="A3499" s="331"/>
      <c r="B3499" s="331"/>
    </row>
    <row r="3500" spans="1:2" x14ac:dyDescent="0.2">
      <c r="A3500" s="331"/>
      <c r="B3500" s="331"/>
    </row>
    <row r="3501" spans="1:2" x14ac:dyDescent="0.2">
      <c r="A3501" s="331"/>
      <c r="B3501" s="331"/>
    </row>
    <row r="3502" spans="1:2" x14ac:dyDescent="0.2">
      <c r="A3502" s="331"/>
      <c r="B3502" s="331"/>
    </row>
    <row r="3503" spans="1:2" x14ac:dyDescent="0.2">
      <c r="A3503" s="331"/>
      <c r="B3503" s="331"/>
    </row>
    <row r="3504" spans="1:2" x14ac:dyDescent="0.2">
      <c r="A3504" s="331"/>
      <c r="B3504" s="331"/>
    </row>
    <row r="3505" spans="1:2" x14ac:dyDescent="0.2">
      <c r="A3505" s="331"/>
      <c r="B3505" s="331"/>
    </row>
    <row r="3506" spans="1:2" x14ac:dyDescent="0.2">
      <c r="A3506" s="331"/>
      <c r="B3506" s="331"/>
    </row>
    <row r="3507" spans="1:2" x14ac:dyDescent="0.2">
      <c r="A3507" s="331"/>
      <c r="B3507" s="331"/>
    </row>
    <row r="3508" spans="1:2" x14ac:dyDescent="0.2">
      <c r="A3508" s="331"/>
      <c r="B3508" s="331"/>
    </row>
    <row r="3509" spans="1:2" x14ac:dyDescent="0.2">
      <c r="A3509" s="331"/>
      <c r="B3509" s="331"/>
    </row>
    <row r="3510" spans="1:2" x14ac:dyDescent="0.2">
      <c r="A3510" s="331"/>
      <c r="B3510" s="331"/>
    </row>
    <row r="3511" spans="1:2" x14ac:dyDescent="0.2">
      <c r="A3511" s="331"/>
      <c r="B3511" s="331"/>
    </row>
    <row r="3512" spans="1:2" x14ac:dyDescent="0.2">
      <c r="A3512" s="331"/>
      <c r="B3512" s="331"/>
    </row>
    <row r="3513" spans="1:2" x14ac:dyDescent="0.2">
      <c r="A3513" s="331"/>
      <c r="B3513" s="331"/>
    </row>
    <row r="3514" spans="1:2" x14ac:dyDescent="0.2">
      <c r="A3514" s="331"/>
      <c r="B3514" s="331"/>
    </row>
    <row r="3515" spans="1:2" x14ac:dyDescent="0.2">
      <c r="A3515" s="331"/>
      <c r="B3515" s="331"/>
    </row>
    <row r="3516" spans="1:2" x14ac:dyDescent="0.2">
      <c r="A3516" s="331"/>
      <c r="B3516" s="331"/>
    </row>
    <row r="3517" spans="1:2" x14ac:dyDescent="0.2">
      <c r="A3517" s="331"/>
      <c r="B3517" s="331"/>
    </row>
    <row r="3518" spans="1:2" x14ac:dyDescent="0.2">
      <c r="A3518" s="331"/>
      <c r="B3518" s="331"/>
    </row>
    <row r="3519" spans="1:2" x14ac:dyDescent="0.2">
      <c r="A3519" s="331"/>
      <c r="B3519" s="331"/>
    </row>
    <row r="3520" spans="1:2" x14ac:dyDescent="0.2">
      <c r="A3520" s="331"/>
      <c r="B3520" s="331"/>
    </row>
    <row r="3521" spans="1:2" x14ac:dyDescent="0.2">
      <c r="A3521" s="331"/>
      <c r="B3521" s="331"/>
    </row>
    <row r="3522" spans="1:2" x14ac:dyDescent="0.2">
      <c r="A3522" s="331"/>
      <c r="B3522" s="331"/>
    </row>
    <row r="3523" spans="1:2" x14ac:dyDescent="0.2">
      <c r="A3523" s="331"/>
      <c r="B3523" s="331"/>
    </row>
    <row r="3524" spans="1:2" x14ac:dyDescent="0.2">
      <c r="A3524" s="331"/>
      <c r="B3524" s="331"/>
    </row>
    <row r="3525" spans="1:2" x14ac:dyDescent="0.2">
      <c r="A3525" s="331"/>
      <c r="B3525" s="331"/>
    </row>
    <row r="3526" spans="1:2" x14ac:dyDescent="0.2">
      <c r="A3526" s="331"/>
      <c r="B3526" s="331"/>
    </row>
    <row r="3527" spans="1:2" x14ac:dyDescent="0.2">
      <c r="A3527" s="331"/>
      <c r="B3527" s="331"/>
    </row>
    <row r="3528" spans="1:2" x14ac:dyDescent="0.2">
      <c r="A3528" s="331"/>
      <c r="B3528" s="331"/>
    </row>
    <row r="3529" spans="1:2" x14ac:dyDescent="0.2">
      <c r="A3529" s="331"/>
      <c r="B3529" s="331"/>
    </row>
    <row r="3530" spans="1:2" x14ac:dyDescent="0.2">
      <c r="A3530" s="331"/>
      <c r="B3530" s="331"/>
    </row>
    <row r="3531" spans="1:2" x14ac:dyDescent="0.2">
      <c r="A3531" s="331"/>
      <c r="B3531" s="331"/>
    </row>
    <row r="3532" spans="1:2" x14ac:dyDescent="0.2">
      <c r="A3532" s="331"/>
      <c r="B3532" s="331"/>
    </row>
    <row r="3533" spans="1:2" x14ac:dyDescent="0.2">
      <c r="A3533" s="331"/>
      <c r="B3533" s="331"/>
    </row>
    <row r="3534" spans="1:2" x14ac:dyDescent="0.2">
      <c r="A3534" s="331"/>
      <c r="B3534" s="331"/>
    </row>
    <row r="3535" spans="1:2" x14ac:dyDescent="0.2">
      <c r="A3535" s="331"/>
      <c r="B3535" s="331"/>
    </row>
    <row r="3536" spans="1:2" x14ac:dyDescent="0.2">
      <c r="A3536" s="331"/>
      <c r="B3536" s="331"/>
    </row>
    <row r="3537" spans="1:2" x14ac:dyDescent="0.2">
      <c r="A3537" s="331"/>
      <c r="B3537" s="331"/>
    </row>
    <row r="3538" spans="1:2" x14ac:dyDescent="0.2">
      <c r="A3538" s="331"/>
      <c r="B3538" s="331"/>
    </row>
    <row r="3539" spans="1:2" x14ac:dyDescent="0.2">
      <c r="A3539" s="331"/>
      <c r="B3539" s="331"/>
    </row>
    <row r="3540" spans="1:2" x14ac:dyDescent="0.2">
      <c r="A3540" s="331"/>
      <c r="B3540" s="331"/>
    </row>
    <row r="3541" spans="1:2" x14ac:dyDescent="0.2">
      <c r="A3541" s="331"/>
      <c r="B3541" s="331"/>
    </row>
    <row r="3542" spans="1:2" x14ac:dyDescent="0.2">
      <c r="A3542" s="331"/>
      <c r="B3542" s="331"/>
    </row>
    <row r="3543" spans="1:2" x14ac:dyDescent="0.2">
      <c r="A3543" s="331"/>
      <c r="B3543" s="331"/>
    </row>
    <row r="3544" spans="1:2" x14ac:dyDescent="0.2">
      <c r="A3544" s="331"/>
      <c r="B3544" s="331"/>
    </row>
    <row r="3545" spans="1:2" x14ac:dyDescent="0.2">
      <c r="A3545" s="331"/>
      <c r="B3545" s="331"/>
    </row>
    <row r="3546" spans="1:2" x14ac:dyDescent="0.2">
      <c r="A3546" s="331"/>
      <c r="B3546" s="331"/>
    </row>
    <row r="3547" spans="1:2" x14ac:dyDescent="0.2">
      <c r="A3547" s="331"/>
      <c r="B3547" s="331"/>
    </row>
    <row r="3548" spans="1:2" x14ac:dyDescent="0.2">
      <c r="A3548" s="331"/>
      <c r="B3548" s="331"/>
    </row>
    <row r="3549" spans="1:2" x14ac:dyDescent="0.2">
      <c r="A3549" s="331"/>
      <c r="B3549" s="331"/>
    </row>
    <row r="3550" spans="1:2" x14ac:dyDescent="0.2">
      <c r="A3550" s="331"/>
      <c r="B3550" s="331"/>
    </row>
    <row r="3551" spans="1:2" x14ac:dyDescent="0.2">
      <c r="A3551" s="331"/>
      <c r="B3551" s="331"/>
    </row>
    <row r="3552" spans="1:2" x14ac:dyDescent="0.2">
      <c r="A3552" s="331"/>
      <c r="B3552" s="331"/>
    </row>
    <row r="3553" spans="1:2" x14ac:dyDescent="0.2">
      <c r="A3553" s="331"/>
      <c r="B3553" s="331"/>
    </row>
    <row r="3554" spans="1:2" x14ac:dyDescent="0.2">
      <c r="A3554" s="331"/>
      <c r="B3554" s="331"/>
    </row>
    <row r="3555" spans="1:2" x14ac:dyDescent="0.2">
      <c r="A3555" s="331"/>
      <c r="B3555" s="331"/>
    </row>
    <row r="3556" spans="1:2" x14ac:dyDescent="0.2">
      <c r="A3556" s="331"/>
      <c r="B3556" s="331"/>
    </row>
    <row r="3557" spans="1:2" x14ac:dyDescent="0.2">
      <c r="A3557" s="331"/>
      <c r="B3557" s="331"/>
    </row>
    <row r="3558" spans="1:2" x14ac:dyDescent="0.2">
      <c r="A3558" s="331"/>
      <c r="B3558" s="331"/>
    </row>
    <row r="3559" spans="1:2" x14ac:dyDescent="0.2">
      <c r="A3559" s="331"/>
      <c r="B3559" s="331"/>
    </row>
    <row r="3560" spans="1:2" x14ac:dyDescent="0.2">
      <c r="A3560" s="331"/>
      <c r="B3560" s="331"/>
    </row>
    <row r="3561" spans="1:2" x14ac:dyDescent="0.2">
      <c r="A3561" s="331"/>
      <c r="B3561" s="331"/>
    </row>
    <row r="3562" spans="1:2" x14ac:dyDescent="0.2">
      <c r="A3562" s="331"/>
      <c r="B3562" s="331"/>
    </row>
    <row r="3563" spans="1:2" x14ac:dyDescent="0.2">
      <c r="A3563" s="331"/>
      <c r="B3563" s="331"/>
    </row>
    <row r="3564" spans="1:2" x14ac:dyDescent="0.2">
      <c r="A3564" s="331"/>
      <c r="B3564" s="331"/>
    </row>
    <row r="3565" spans="1:2" x14ac:dyDescent="0.2">
      <c r="A3565" s="331"/>
      <c r="B3565" s="331"/>
    </row>
    <row r="3566" spans="1:2" x14ac:dyDescent="0.2">
      <c r="A3566" s="331"/>
      <c r="B3566" s="331"/>
    </row>
    <row r="3567" spans="1:2" x14ac:dyDescent="0.2">
      <c r="A3567" s="331"/>
      <c r="B3567" s="331"/>
    </row>
    <row r="3568" spans="1:2" x14ac:dyDescent="0.2">
      <c r="A3568" s="331"/>
      <c r="B3568" s="331"/>
    </row>
    <row r="3569" spans="1:2" x14ac:dyDescent="0.2">
      <c r="A3569" s="331"/>
      <c r="B3569" s="331"/>
    </row>
    <row r="3570" spans="1:2" x14ac:dyDescent="0.2">
      <c r="A3570" s="331"/>
      <c r="B3570" s="331"/>
    </row>
    <row r="3571" spans="1:2" x14ac:dyDescent="0.2">
      <c r="A3571" s="331"/>
      <c r="B3571" s="331"/>
    </row>
    <row r="3572" spans="1:2" x14ac:dyDescent="0.2">
      <c r="A3572" s="331"/>
      <c r="B3572" s="331"/>
    </row>
    <row r="3573" spans="1:2" x14ac:dyDescent="0.2">
      <c r="A3573" s="331"/>
      <c r="B3573" s="331"/>
    </row>
    <row r="3574" spans="1:2" x14ac:dyDescent="0.2">
      <c r="A3574" s="331"/>
      <c r="B3574" s="331"/>
    </row>
    <row r="3575" spans="1:2" x14ac:dyDescent="0.2">
      <c r="A3575" s="331"/>
      <c r="B3575" s="331"/>
    </row>
    <row r="3576" spans="1:2" x14ac:dyDescent="0.2">
      <c r="A3576" s="331"/>
      <c r="B3576" s="331"/>
    </row>
    <row r="3577" spans="1:2" x14ac:dyDescent="0.2">
      <c r="A3577" s="331"/>
      <c r="B3577" s="331"/>
    </row>
    <row r="3578" spans="1:2" x14ac:dyDescent="0.2">
      <c r="A3578" s="331"/>
      <c r="B3578" s="331"/>
    </row>
    <row r="3579" spans="1:2" x14ac:dyDescent="0.2">
      <c r="A3579" s="331"/>
      <c r="B3579" s="331"/>
    </row>
    <row r="3580" spans="1:2" x14ac:dyDescent="0.2">
      <c r="A3580" s="331"/>
      <c r="B3580" s="331"/>
    </row>
    <row r="3581" spans="1:2" x14ac:dyDescent="0.2">
      <c r="A3581" s="331"/>
      <c r="B3581" s="331"/>
    </row>
    <row r="3582" spans="1:2" x14ac:dyDescent="0.2">
      <c r="A3582" s="331"/>
      <c r="B3582" s="331"/>
    </row>
    <row r="3583" spans="1:2" x14ac:dyDescent="0.2">
      <c r="A3583" s="331"/>
      <c r="B3583" s="331"/>
    </row>
    <row r="3584" spans="1:2" x14ac:dyDescent="0.2">
      <c r="A3584" s="331"/>
      <c r="B3584" s="331"/>
    </row>
    <row r="3585" spans="1:2" x14ac:dyDescent="0.2">
      <c r="A3585" s="331"/>
      <c r="B3585" s="331"/>
    </row>
    <row r="3586" spans="1:2" x14ac:dyDescent="0.2">
      <c r="A3586" s="331"/>
      <c r="B3586" s="331"/>
    </row>
    <row r="3587" spans="1:2" x14ac:dyDescent="0.2">
      <c r="A3587" s="331"/>
      <c r="B3587" s="331"/>
    </row>
    <row r="3588" spans="1:2" x14ac:dyDescent="0.2">
      <c r="A3588" s="331"/>
      <c r="B3588" s="331"/>
    </row>
    <row r="3589" spans="1:2" x14ac:dyDescent="0.2">
      <c r="A3589" s="331"/>
      <c r="B3589" s="331"/>
    </row>
    <row r="3590" spans="1:2" x14ac:dyDescent="0.2">
      <c r="A3590" s="331"/>
      <c r="B3590" s="331"/>
    </row>
    <row r="3591" spans="1:2" x14ac:dyDescent="0.2">
      <c r="A3591" s="331"/>
      <c r="B3591" s="331"/>
    </row>
    <row r="3592" spans="1:2" x14ac:dyDescent="0.2">
      <c r="A3592" s="331"/>
      <c r="B3592" s="331"/>
    </row>
    <row r="3593" spans="1:2" x14ac:dyDescent="0.2">
      <c r="A3593" s="331"/>
      <c r="B3593" s="331"/>
    </row>
    <row r="3594" spans="1:2" x14ac:dyDescent="0.2">
      <c r="A3594" s="331"/>
      <c r="B3594" s="331"/>
    </row>
    <row r="3595" spans="1:2" x14ac:dyDescent="0.2">
      <c r="A3595" s="331"/>
      <c r="B3595" s="331"/>
    </row>
    <row r="3596" spans="1:2" x14ac:dyDescent="0.2">
      <c r="A3596" s="331"/>
      <c r="B3596" s="331"/>
    </row>
    <row r="3597" spans="1:2" x14ac:dyDescent="0.2">
      <c r="A3597" s="331"/>
      <c r="B3597" s="331"/>
    </row>
    <row r="3598" spans="1:2" x14ac:dyDescent="0.2">
      <c r="A3598" s="331"/>
      <c r="B3598" s="331"/>
    </row>
    <row r="3599" spans="1:2" x14ac:dyDescent="0.2">
      <c r="A3599" s="331"/>
      <c r="B3599" s="331"/>
    </row>
    <row r="3600" spans="1:2" x14ac:dyDescent="0.2">
      <c r="A3600" s="331"/>
      <c r="B3600" s="331"/>
    </row>
    <row r="3601" spans="1:2" x14ac:dyDescent="0.2">
      <c r="A3601" s="331"/>
      <c r="B3601" s="331"/>
    </row>
    <row r="3602" spans="1:2" x14ac:dyDescent="0.2">
      <c r="A3602" s="331"/>
      <c r="B3602" s="331"/>
    </row>
    <row r="3603" spans="1:2" x14ac:dyDescent="0.2">
      <c r="A3603" s="331"/>
      <c r="B3603" s="331"/>
    </row>
    <row r="3604" spans="1:2" x14ac:dyDescent="0.2">
      <c r="A3604" s="331"/>
      <c r="B3604" s="331"/>
    </row>
    <row r="3605" spans="1:2" x14ac:dyDescent="0.2">
      <c r="A3605" s="331"/>
      <c r="B3605" s="331"/>
    </row>
    <row r="3606" spans="1:2" x14ac:dyDescent="0.2">
      <c r="A3606" s="331"/>
      <c r="B3606" s="331"/>
    </row>
    <row r="3607" spans="1:2" x14ac:dyDescent="0.2">
      <c r="A3607" s="331"/>
      <c r="B3607" s="331"/>
    </row>
    <row r="3608" spans="1:2" x14ac:dyDescent="0.2">
      <c r="A3608" s="331"/>
      <c r="B3608" s="331"/>
    </row>
    <row r="3609" spans="1:2" x14ac:dyDescent="0.2">
      <c r="A3609" s="331"/>
      <c r="B3609" s="331"/>
    </row>
    <row r="3610" spans="1:2" x14ac:dyDescent="0.2">
      <c r="A3610" s="331"/>
      <c r="B3610" s="331"/>
    </row>
    <row r="3611" spans="1:2" x14ac:dyDescent="0.2">
      <c r="A3611" s="331"/>
      <c r="B3611" s="331"/>
    </row>
    <row r="3612" spans="1:2" x14ac:dyDescent="0.2">
      <c r="A3612" s="331"/>
      <c r="B3612" s="331"/>
    </row>
    <row r="3613" spans="1:2" x14ac:dyDescent="0.2">
      <c r="A3613" s="331"/>
      <c r="B3613" s="331"/>
    </row>
    <row r="3614" spans="1:2" x14ac:dyDescent="0.2">
      <c r="A3614" s="331"/>
      <c r="B3614" s="331"/>
    </row>
    <row r="3615" spans="1:2" x14ac:dyDescent="0.2">
      <c r="A3615" s="331"/>
      <c r="B3615" s="331"/>
    </row>
    <row r="3616" spans="1:2" x14ac:dyDescent="0.2">
      <c r="A3616" s="331"/>
      <c r="B3616" s="331"/>
    </row>
    <row r="3617" spans="1:2" x14ac:dyDescent="0.2">
      <c r="A3617" s="331"/>
      <c r="B3617" s="331"/>
    </row>
    <row r="3618" spans="1:2" x14ac:dyDescent="0.2">
      <c r="A3618" s="331"/>
      <c r="B3618" s="331"/>
    </row>
    <row r="3619" spans="1:2" x14ac:dyDescent="0.2">
      <c r="A3619" s="331"/>
      <c r="B3619" s="331"/>
    </row>
    <row r="3620" spans="1:2" x14ac:dyDescent="0.2">
      <c r="A3620" s="331"/>
      <c r="B3620" s="331"/>
    </row>
    <row r="3621" spans="1:2" x14ac:dyDescent="0.2">
      <c r="A3621" s="331"/>
      <c r="B3621" s="331"/>
    </row>
    <row r="3622" spans="1:2" x14ac:dyDescent="0.2">
      <c r="A3622" s="331"/>
      <c r="B3622" s="331"/>
    </row>
    <row r="3623" spans="1:2" x14ac:dyDescent="0.2">
      <c r="A3623" s="331"/>
      <c r="B3623" s="331"/>
    </row>
    <row r="3624" spans="1:2" x14ac:dyDescent="0.2">
      <c r="A3624" s="331"/>
      <c r="B3624" s="331"/>
    </row>
    <row r="3625" spans="1:2" x14ac:dyDescent="0.2">
      <c r="A3625" s="331"/>
      <c r="B3625" s="331"/>
    </row>
    <row r="3626" spans="1:2" x14ac:dyDescent="0.2">
      <c r="A3626" s="331"/>
      <c r="B3626" s="331"/>
    </row>
    <row r="3627" spans="1:2" x14ac:dyDescent="0.2">
      <c r="A3627" s="331"/>
      <c r="B3627" s="331"/>
    </row>
    <row r="3628" spans="1:2" x14ac:dyDescent="0.2">
      <c r="A3628" s="331"/>
      <c r="B3628" s="331"/>
    </row>
    <row r="3629" spans="1:2" x14ac:dyDescent="0.2">
      <c r="A3629" s="331"/>
      <c r="B3629" s="331"/>
    </row>
    <row r="3630" spans="1:2" x14ac:dyDescent="0.2">
      <c r="A3630" s="331"/>
      <c r="B3630" s="331"/>
    </row>
    <row r="3631" spans="1:2" x14ac:dyDescent="0.2">
      <c r="A3631" s="331"/>
      <c r="B3631" s="331"/>
    </row>
    <row r="3632" spans="1:2" x14ac:dyDescent="0.2">
      <c r="A3632" s="331"/>
      <c r="B3632" s="331"/>
    </row>
    <row r="3633" spans="1:2" x14ac:dyDescent="0.2">
      <c r="A3633" s="331"/>
      <c r="B3633" s="331"/>
    </row>
    <row r="3634" spans="1:2" x14ac:dyDescent="0.2">
      <c r="A3634" s="331"/>
      <c r="B3634" s="331"/>
    </row>
    <row r="3635" spans="1:2" x14ac:dyDescent="0.2">
      <c r="A3635" s="331"/>
      <c r="B3635" s="331"/>
    </row>
    <row r="3636" spans="1:2" x14ac:dyDescent="0.2">
      <c r="A3636" s="331"/>
      <c r="B3636" s="331"/>
    </row>
    <row r="3637" spans="1:2" x14ac:dyDescent="0.2">
      <c r="A3637" s="331"/>
      <c r="B3637" s="331"/>
    </row>
    <row r="3638" spans="1:2" x14ac:dyDescent="0.2">
      <c r="A3638" s="331"/>
      <c r="B3638" s="331"/>
    </row>
    <row r="3639" spans="1:2" x14ac:dyDescent="0.2">
      <c r="A3639" s="331"/>
      <c r="B3639" s="331"/>
    </row>
    <row r="3640" spans="1:2" x14ac:dyDescent="0.2">
      <c r="A3640" s="331"/>
      <c r="B3640" s="331"/>
    </row>
    <row r="3641" spans="1:2" x14ac:dyDescent="0.2">
      <c r="A3641" s="331"/>
      <c r="B3641" s="331"/>
    </row>
    <row r="3642" spans="1:2" x14ac:dyDescent="0.2">
      <c r="A3642" s="331"/>
      <c r="B3642" s="331"/>
    </row>
    <row r="3643" spans="1:2" x14ac:dyDescent="0.2">
      <c r="A3643" s="331"/>
      <c r="B3643" s="331"/>
    </row>
    <row r="3644" spans="1:2" x14ac:dyDescent="0.2">
      <c r="A3644" s="331"/>
      <c r="B3644" s="331"/>
    </row>
    <row r="3645" spans="1:2" x14ac:dyDescent="0.2">
      <c r="A3645" s="331"/>
      <c r="B3645" s="331"/>
    </row>
    <row r="3646" spans="1:2" x14ac:dyDescent="0.2">
      <c r="A3646" s="331"/>
      <c r="B3646" s="331"/>
    </row>
    <row r="3647" spans="1:2" x14ac:dyDescent="0.2">
      <c r="A3647" s="331"/>
      <c r="B3647" s="331"/>
    </row>
    <row r="3648" spans="1:2" x14ac:dyDescent="0.2">
      <c r="A3648" s="331"/>
      <c r="B3648" s="331"/>
    </row>
    <row r="3649" spans="1:2" x14ac:dyDescent="0.2">
      <c r="A3649" s="331"/>
      <c r="B3649" s="331"/>
    </row>
    <row r="3650" spans="1:2" x14ac:dyDescent="0.2">
      <c r="A3650" s="331"/>
      <c r="B3650" s="331"/>
    </row>
    <row r="3651" spans="1:2" x14ac:dyDescent="0.2">
      <c r="A3651" s="331"/>
      <c r="B3651" s="331"/>
    </row>
    <row r="3652" spans="1:2" x14ac:dyDescent="0.2">
      <c r="A3652" s="331"/>
      <c r="B3652" s="331"/>
    </row>
    <row r="3653" spans="1:2" x14ac:dyDescent="0.2">
      <c r="A3653" s="331"/>
      <c r="B3653" s="331"/>
    </row>
    <row r="3654" spans="1:2" x14ac:dyDescent="0.2">
      <c r="A3654" s="331"/>
      <c r="B3654" s="331"/>
    </row>
    <row r="3655" spans="1:2" x14ac:dyDescent="0.2">
      <c r="A3655" s="331"/>
      <c r="B3655" s="331"/>
    </row>
    <row r="3656" spans="1:2" x14ac:dyDescent="0.2">
      <c r="A3656" s="331"/>
      <c r="B3656" s="331"/>
    </row>
    <row r="3657" spans="1:2" x14ac:dyDescent="0.2">
      <c r="A3657" s="331"/>
      <c r="B3657" s="331"/>
    </row>
    <row r="3658" spans="1:2" x14ac:dyDescent="0.2">
      <c r="A3658" s="331"/>
      <c r="B3658" s="331"/>
    </row>
    <row r="3659" spans="1:2" x14ac:dyDescent="0.2">
      <c r="A3659" s="331"/>
      <c r="B3659" s="331"/>
    </row>
    <row r="3660" spans="1:2" x14ac:dyDescent="0.2">
      <c r="A3660" s="331"/>
      <c r="B3660" s="331"/>
    </row>
    <row r="3661" spans="1:2" x14ac:dyDescent="0.2">
      <c r="A3661" s="331"/>
      <c r="B3661" s="331"/>
    </row>
    <row r="3662" spans="1:2" x14ac:dyDescent="0.2">
      <c r="A3662" s="331"/>
      <c r="B3662" s="331"/>
    </row>
    <row r="3663" spans="1:2" x14ac:dyDescent="0.2">
      <c r="A3663" s="331"/>
      <c r="B3663" s="331"/>
    </row>
    <row r="3664" spans="1:2" x14ac:dyDescent="0.2">
      <c r="A3664" s="331"/>
      <c r="B3664" s="331"/>
    </row>
    <row r="3665" spans="1:2" x14ac:dyDescent="0.2">
      <c r="A3665" s="331"/>
      <c r="B3665" s="331"/>
    </row>
    <row r="3666" spans="1:2" x14ac:dyDescent="0.2">
      <c r="A3666" s="331"/>
      <c r="B3666" s="331"/>
    </row>
    <row r="3667" spans="1:2" x14ac:dyDescent="0.2">
      <c r="A3667" s="331"/>
      <c r="B3667" s="331"/>
    </row>
    <row r="3668" spans="1:2" x14ac:dyDescent="0.2">
      <c r="A3668" s="331"/>
      <c r="B3668" s="331"/>
    </row>
    <row r="3669" spans="1:2" x14ac:dyDescent="0.2">
      <c r="A3669" s="331"/>
      <c r="B3669" s="331"/>
    </row>
    <row r="3670" spans="1:2" x14ac:dyDescent="0.2">
      <c r="A3670" s="331"/>
      <c r="B3670" s="331"/>
    </row>
    <row r="3671" spans="1:2" x14ac:dyDescent="0.2">
      <c r="A3671" s="331"/>
      <c r="B3671" s="331"/>
    </row>
    <row r="3672" spans="1:2" x14ac:dyDescent="0.2">
      <c r="A3672" s="331"/>
      <c r="B3672" s="331"/>
    </row>
    <row r="3673" spans="1:2" x14ac:dyDescent="0.2">
      <c r="A3673" s="331"/>
      <c r="B3673" s="331"/>
    </row>
    <row r="3674" spans="1:2" x14ac:dyDescent="0.2">
      <c r="A3674" s="331"/>
      <c r="B3674" s="331"/>
    </row>
    <row r="3675" spans="1:2" x14ac:dyDescent="0.2">
      <c r="A3675" s="331"/>
      <c r="B3675" s="331"/>
    </row>
    <row r="3676" spans="1:2" x14ac:dyDescent="0.2">
      <c r="A3676" s="331"/>
      <c r="B3676" s="331"/>
    </row>
    <row r="3677" spans="1:2" x14ac:dyDescent="0.2">
      <c r="A3677" s="331"/>
      <c r="B3677" s="331"/>
    </row>
    <row r="3678" spans="1:2" x14ac:dyDescent="0.2">
      <c r="A3678" s="331"/>
      <c r="B3678" s="331"/>
    </row>
    <row r="3679" spans="1:2" x14ac:dyDescent="0.2">
      <c r="A3679" s="331"/>
      <c r="B3679" s="331"/>
    </row>
    <row r="3680" spans="1:2" x14ac:dyDescent="0.2">
      <c r="A3680" s="331"/>
      <c r="B3680" s="331"/>
    </row>
    <row r="3681" spans="1:2" x14ac:dyDescent="0.2">
      <c r="A3681" s="331"/>
      <c r="B3681" s="331"/>
    </row>
    <row r="3682" spans="1:2" x14ac:dyDescent="0.2">
      <c r="A3682" s="331"/>
      <c r="B3682" s="331"/>
    </row>
    <row r="3683" spans="1:2" x14ac:dyDescent="0.2">
      <c r="A3683" s="331"/>
      <c r="B3683" s="331"/>
    </row>
    <row r="3684" spans="1:2" x14ac:dyDescent="0.2">
      <c r="A3684" s="331"/>
      <c r="B3684" s="331"/>
    </row>
    <row r="3685" spans="1:2" x14ac:dyDescent="0.2">
      <c r="A3685" s="331"/>
      <c r="B3685" s="331"/>
    </row>
    <row r="3686" spans="1:2" x14ac:dyDescent="0.2">
      <c r="A3686" s="331"/>
      <c r="B3686" s="331"/>
    </row>
    <row r="3687" spans="1:2" x14ac:dyDescent="0.2">
      <c r="A3687" s="331"/>
      <c r="B3687" s="331"/>
    </row>
    <row r="3688" spans="1:2" x14ac:dyDescent="0.2">
      <c r="A3688" s="331"/>
      <c r="B3688" s="331"/>
    </row>
    <row r="3689" spans="1:2" x14ac:dyDescent="0.2">
      <c r="A3689" s="331"/>
      <c r="B3689" s="331"/>
    </row>
    <row r="3690" spans="1:2" x14ac:dyDescent="0.2">
      <c r="A3690" s="331"/>
      <c r="B3690" s="331"/>
    </row>
    <row r="3691" spans="1:2" x14ac:dyDescent="0.2">
      <c r="A3691" s="331"/>
      <c r="B3691" s="331"/>
    </row>
    <row r="3692" spans="1:2" x14ac:dyDescent="0.2">
      <c r="A3692" s="331"/>
      <c r="B3692" s="331"/>
    </row>
    <row r="3693" spans="1:2" x14ac:dyDescent="0.2">
      <c r="A3693" s="331"/>
      <c r="B3693" s="331"/>
    </row>
    <row r="3694" spans="1:2" x14ac:dyDescent="0.2">
      <c r="A3694" s="331"/>
      <c r="B3694" s="331"/>
    </row>
    <row r="3695" spans="1:2" x14ac:dyDescent="0.2">
      <c r="A3695" s="331"/>
      <c r="B3695" s="331"/>
    </row>
    <row r="3696" spans="1:2" x14ac:dyDescent="0.2">
      <c r="A3696" s="331"/>
      <c r="B3696" s="331"/>
    </row>
    <row r="3697" spans="1:2" x14ac:dyDescent="0.2">
      <c r="A3697" s="331"/>
      <c r="B3697" s="331"/>
    </row>
    <row r="3698" spans="1:2" x14ac:dyDescent="0.2">
      <c r="A3698" s="331"/>
      <c r="B3698" s="331"/>
    </row>
    <row r="3699" spans="1:2" x14ac:dyDescent="0.2">
      <c r="A3699" s="331"/>
      <c r="B3699" s="331"/>
    </row>
    <row r="3700" spans="1:2" x14ac:dyDescent="0.2">
      <c r="A3700" s="331"/>
      <c r="B3700" s="331"/>
    </row>
    <row r="3701" spans="1:2" x14ac:dyDescent="0.2">
      <c r="A3701" s="331"/>
      <c r="B3701" s="331"/>
    </row>
    <row r="3702" spans="1:2" x14ac:dyDescent="0.2">
      <c r="A3702" s="331"/>
      <c r="B3702" s="331"/>
    </row>
    <row r="3703" spans="1:2" x14ac:dyDescent="0.2">
      <c r="A3703" s="331"/>
      <c r="B3703" s="331"/>
    </row>
    <row r="3704" spans="1:2" x14ac:dyDescent="0.2">
      <c r="A3704" s="331"/>
      <c r="B3704" s="331"/>
    </row>
    <row r="3705" spans="1:2" x14ac:dyDescent="0.2">
      <c r="A3705" s="331"/>
      <c r="B3705" s="331"/>
    </row>
    <row r="3706" spans="1:2" x14ac:dyDescent="0.2">
      <c r="A3706" s="331"/>
      <c r="B3706" s="331"/>
    </row>
    <row r="3707" spans="1:2" x14ac:dyDescent="0.2">
      <c r="A3707" s="331"/>
      <c r="B3707" s="331"/>
    </row>
    <row r="3708" spans="1:2" x14ac:dyDescent="0.2">
      <c r="A3708" s="331"/>
      <c r="B3708" s="331"/>
    </row>
    <row r="3709" spans="1:2" x14ac:dyDescent="0.2">
      <c r="A3709" s="331"/>
      <c r="B3709" s="331"/>
    </row>
    <row r="3710" spans="1:2" x14ac:dyDescent="0.2">
      <c r="A3710" s="331"/>
      <c r="B3710" s="331"/>
    </row>
    <row r="3711" spans="1:2" x14ac:dyDescent="0.2">
      <c r="A3711" s="331"/>
      <c r="B3711" s="331"/>
    </row>
    <row r="3712" spans="1:2" x14ac:dyDescent="0.2">
      <c r="A3712" s="331"/>
      <c r="B3712" s="331"/>
    </row>
    <row r="3713" spans="1:2" x14ac:dyDescent="0.2">
      <c r="A3713" s="331"/>
      <c r="B3713" s="331"/>
    </row>
    <row r="3714" spans="1:2" x14ac:dyDescent="0.2">
      <c r="A3714" s="331"/>
      <c r="B3714" s="331"/>
    </row>
    <row r="3715" spans="1:2" x14ac:dyDescent="0.2">
      <c r="A3715" s="331"/>
      <c r="B3715" s="331"/>
    </row>
    <row r="3716" spans="1:2" x14ac:dyDescent="0.2">
      <c r="A3716" s="331"/>
      <c r="B3716" s="331"/>
    </row>
    <row r="3717" spans="1:2" x14ac:dyDescent="0.2">
      <c r="A3717" s="331"/>
      <c r="B3717" s="331"/>
    </row>
    <row r="3718" spans="1:2" x14ac:dyDescent="0.2">
      <c r="A3718" s="331"/>
      <c r="B3718" s="331"/>
    </row>
    <row r="3719" spans="1:2" x14ac:dyDescent="0.2">
      <c r="A3719" s="331"/>
      <c r="B3719" s="331"/>
    </row>
    <row r="3720" spans="1:2" x14ac:dyDescent="0.2">
      <c r="A3720" s="331"/>
      <c r="B3720" s="331"/>
    </row>
    <row r="3721" spans="1:2" x14ac:dyDescent="0.2">
      <c r="A3721" s="331"/>
      <c r="B3721" s="331"/>
    </row>
    <row r="3722" spans="1:2" x14ac:dyDescent="0.2">
      <c r="A3722" s="331"/>
      <c r="B3722" s="331"/>
    </row>
    <row r="3723" spans="1:2" x14ac:dyDescent="0.2">
      <c r="A3723" s="331"/>
      <c r="B3723" s="331"/>
    </row>
    <row r="3724" spans="1:2" x14ac:dyDescent="0.2">
      <c r="A3724" s="331"/>
      <c r="B3724" s="331"/>
    </row>
    <row r="3725" spans="1:2" x14ac:dyDescent="0.2">
      <c r="A3725" s="331"/>
      <c r="B3725" s="331"/>
    </row>
    <row r="3726" spans="1:2" x14ac:dyDescent="0.2">
      <c r="A3726" s="331"/>
      <c r="B3726" s="331"/>
    </row>
    <row r="3727" spans="1:2" x14ac:dyDescent="0.2">
      <c r="A3727" s="331"/>
      <c r="B3727" s="331"/>
    </row>
    <row r="3728" spans="1:2" x14ac:dyDescent="0.2">
      <c r="A3728" s="331"/>
      <c r="B3728" s="331"/>
    </row>
    <row r="3729" spans="1:2" x14ac:dyDescent="0.2">
      <c r="A3729" s="331"/>
      <c r="B3729" s="331"/>
    </row>
    <row r="3730" spans="1:2" x14ac:dyDescent="0.2">
      <c r="A3730" s="331"/>
      <c r="B3730" s="331"/>
    </row>
    <row r="3731" spans="1:2" x14ac:dyDescent="0.2">
      <c r="A3731" s="331"/>
      <c r="B3731" s="331"/>
    </row>
    <row r="3732" spans="1:2" x14ac:dyDescent="0.2">
      <c r="A3732" s="331"/>
      <c r="B3732" s="331"/>
    </row>
    <row r="3733" spans="1:2" x14ac:dyDescent="0.2">
      <c r="A3733" s="331"/>
      <c r="B3733" s="331"/>
    </row>
    <row r="3734" spans="1:2" x14ac:dyDescent="0.2">
      <c r="A3734" s="331"/>
      <c r="B3734" s="331"/>
    </row>
    <row r="3735" spans="1:2" x14ac:dyDescent="0.2">
      <c r="A3735" s="331"/>
      <c r="B3735" s="331"/>
    </row>
    <row r="3736" spans="1:2" x14ac:dyDescent="0.2">
      <c r="A3736" s="331"/>
      <c r="B3736" s="331"/>
    </row>
    <row r="3737" spans="1:2" x14ac:dyDescent="0.2">
      <c r="A3737" s="331"/>
      <c r="B3737" s="331"/>
    </row>
    <row r="3738" spans="1:2" x14ac:dyDescent="0.2">
      <c r="A3738" s="331"/>
      <c r="B3738" s="331"/>
    </row>
    <row r="3739" spans="1:2" x14ac:dyDescent="0.2">
      <c r="A3739" s="331"/>
      <c r="B3739" s="331"/>
    </row>
    <row r="3740" spans="1:2" x14ac:dyDescent="0.2">
      <c r="A3740" s="331"/>
      <c r="B3740" s="331"/>
    </row>
    <row r="3741" spans="1:2" x14ac:dyDescent="0.2">
      <c r="A3741" s="331"/>
      <c r="B3741" s="331"/>
    </row>
    <row r="3742" spans="1:2" x14ac:dyDescent="0.2">
      <c r="A3742" s="331"/>
      <c r="B3742" s="331"/>
    </row>
    <row r="3743" spans="1:2" x14ac:dyDescent="0.2">
      <c r="A3743" s="331"/>
      <c r="B3743" s="331"/>
    </row>
    <row r="3744" spans="1:2" x14ac:dyDescent="0.2">
      <c r="A3744" s="331"/>
      <c r="B3744" s="331"/>
    </row>
    <row r="3745" spans="1:2" x14ac:dyDescent="0.2">
      <c r="A3745" s="331"/>
      <c r="B3745" s="331"/>
    </row>
    <row r="3746" spans="1:2" x14ac:dyDescent="0.2">
      <c r="A3746" s="331"/>
      <c r="B3746" s="331"/>
    </row>
    <row r="3747" spans="1:2" x14ac:dyDescent="0.2">
      <c r="A3747" s="331"/>
      <c r="B3747" s="331"/>
    </row>
    <row r="3748" spans="1:2" x14ac:dyDescent="0.2">
      <c r="A3748" s="331"/>
      <c r="B3748" s="331"/>
    </row>
    <row r="3749" spans="1:2" x14ac:dyDescent="0.2">
      <c r="A3749" s="331"/>
      <c r="B3749" s="331"/>
    </row>
    <row r="3750" spans="1:2" x14ac:dyDescent="0.2">
      <c r="A3750" s="331"/>
      <c r="B3750" s="331"/>
    </row>
    <row r="3751" spans="1:2" x14ac:dyDescent="0.2">
      <c r="A3751" s="331"/>
      <c r="B3751" s="331"/>
    </row>
    <row r="3752" spans="1:2" x14ac:dyDescent="0.2">
      <c r="A3752" s="331"/>
      <c r="B3752" s="331"/>
    </row>
    <row r="3753" spans="1:2" x14ac:dyDescent="0.2">
      <c r="A3753" s="331"/>
      <c r="B3753" s="331"/>
    </row>
    <row r="3754" spans="1:2" x14ac:dyDescent="0.2">
      <c r="A3754" s="331"/>
      <c r="B3754" s="331"/>
    </row>
    <row r="3755" spans="1:2" x14ac:dyDescent="0.2">
      <c r="A3755" s="331"/>
      <c r="B3755" s="331"/>
    </row>
    <row r="3756" spans="1:2" x14ac:dyDescent="0.2">
      <c r="A3756" s="331"/>
      <c r="B3756" s="331"/>
    </row>
    <row r="3757" spans="1:2" x14ac:dyDescent="0.2">
      <c r="A3757" s="331"/>
      <c r="B3757" s="331"/>
    </row>
    <row r="3758" spans="1:2" x14ac:dyDescent="0.2">
      <c r="A3758" s="331"/>
      <c r="B3758" s="331"/>
    </row>
    <row r="3759" spans="1:2" x14ac:dyDescent="0.2">
      <c r="A3759" s="331"/>
      <c r="B3759" s="331"/>
    </row>
    <row r="3760" spans="1:2" x14ac:dyDescent="0.2">
      <c r="A3760" s="331"/>
      <c r="B3760" s="331"/>
    </row>
    <row r="3761" spans="1:2" x14ac:dyDescent="0.2">
      <c r="A3761" s="331"/>
      <c r="B3761" s="331"/>
    </row>
    <row r="3762" spans="1:2" x14ac:dyDescent="0.2">
      <c r="A3762" s="331"/>
      <c r="B3762" s="331"/>
    </row>
    <row r="3763" spans="1:2" x14ac:dyDescent="0.2">
      <c r="A3763" s="331"/>
      <c r="B3763" s="331"/>
    </row>
    <row r="3764" spans="1:2" x14ac:dyDescent="0.2">
      <c r="A3764" s="331"/>
      <c r="B3764" s="331"/>
    </row>
    <row r="3765" spans="1:2" x14ac:dyDescent="0.2">
      <c r="A3765" s="331"/>
      <c r="B3765" s="331"/>
    </row>
    <row r="3766" spans="1:2" x14ac:dyDescent="0.2">
      <c r="A3766" s="331"/>
      <c r="B3766" s="331"/>
    </row>
    <row r="3767" spans="1:2" x14ac:dyDescent="0.2">
      <c r="A3767" s="331"/>
      <c r="B3767" s="331"/>
    </row>
    <row r="3768" spans="1:2" x14ac:dyDescent="0.2">
      <c r="A3768" s="331"/>
      <c r="B3768" s="331"/>
    </row>
    <row r="3769" spans="1:2" x14ac:dyDescent="0.2">
      <c r="A3769" s="331"/>
      <c r="B3769" s="331"/>
    </row>
    <row r="3770" spans="1:2" x14ac:dyDescent="0.2">
      <c r="A3770" s="331"/>
      <c r="B3770" s="331"/>
    </row>
    <row r="3771" spans="1:2" x14ac:dyDescent="0.2">
      <c r="A3771" s="331"/>
      <c r="B3771" s="331"/>
    </row>
    <row r="3772" spans="1:2" x14ac:dyDescent="0.2">
      <c r="A3772" s="331"/>
      <c r="B3772" s="331"/>
    </row>
    <row r="3773" spans="1:2" x14ac:dyDescent="0.2">
      <c r="A3773" s="331"/>
      <c r="B3773" s="331"/>
    </row>
    <row r="3774" spans="1:2" x14ac:dyDescent="0.2">
      <c r="A3774" s="331"/>
      <c r="B3774" s="331"/>
    </row>
    <row r="3775" spans="1:2" x14ac:dyDescent="0.2">
      <c r="A3775" s="331"/>
      <c r="B3775" s="331"/>
    </row>
    <row r="3776" spans="1:2" x14ac:dyDescent="0.2">
      <c r="A3776" s="331"/>
      <c r="B3776" s="331"/>
    </row>
    <row r="3777" spans="1:2" x14ac:dyDescent="0.2">
      <c r="A3777" s="331"/>
      <c r="B3777" s="331"/>
    </row>
    <row r="3778" spans="1:2" x14ac:dyDescent="0.2">
      <c r="A3778" s="331"/>
      <c r="B3778" s="331"/>
    </row>
    <row r="3779" spans="1:2" x14ac:dyDescent="0.2">
      <c r="A3779" s="331"/>
      <c r="B3779" s="331"/>
    </row>
    <row r="3780" spans="1:2" x14ac:dyDescent="0.2">
      <c r="A3780" s="331"/>
      <c r="B3780" s="331"/>
    </row>
    <row r="3781" spans="1:2" x14ac:dyDescent="0.2">
      <c r="A3781" s="331"/>
      <c r="B3781" s="331"/>
    </row>
    <row r="3782" spans="1:2" x14ac:dyDescent="0.2">
      <c r="A3782" s="331"/>
      <c r="B3782" s="331"/>
    </row>
    <row r="3783" spans="1:2" x14ac:dyDescent="0.2">
      <c r="A3783" s="331"/>
      <c r="B3783" s="331"/>
    </row>
    <row r="3784" spans="1:2" x14ac:dyDescent="0.2">
      <c r="A3784" s="331"/>
      <c r="B3784" s="331"/>
    </row>
    <row r="3785" spans="1:2" x14ac:dyDescent="0.2">
      <c r="A3785" s="331"/>
      <c r="B3785" s="331"/>
    </row>
    <row r="3786" spans="1:2" x14ac:dyDescent="0.2">
      <c r="A3786" s="331"/>
      <c r="B3786" s="331"/>
    </row>
    <row r="3787" spans="1:2" x14ac:dyDescent="0.2">
      <c r="A3787" s="331"/>
      <c r="B3787" s="331"/>
    </row>
    <row r="3788" spans="1:2" x14ac:dyDescent="0.2">
      <c r="A3788" s="331"/>
      <c r="B3788" s="331"/>
    </row>
    <row r="3789" spans="1:2" x14ac:dyDescent="0.2">
      <c r="A3789" s="331"/>
      <c r="B3789" s="331"/>
    </row>
    <row r="3790" spans="1:2" x14ac:dyDescent="0.2">
      <c r="A3790" s="331"/>
      <c r="B3790" s="331"/>
    </row>
    <row r="3791" spans="1:2" x14ac:dyDescent="0.2">
      <c r="A3791" s="331"/>
      <c r="B3791" s="331"/>
    </row>
    <row r="3792" spans="1:2" x14ac:dyDescent="0.2">
      <c r="A3792" s="331"/>
      <c r="B3792" s="331"/>
    </row>
    <row r="3793" spans="1:2" x14ac:dyDescent="0.2">
      <c r="A3793" s="331"/>
      <c r="B3793" s="331"/>
    </row>
    <row r="3794" spans="1:2" x14ac:dyDescent="0.2">
      <c r="A3794" s="331"/>
      <c r="B3794" s="331"/>
    </row>
    <row r="3795" spans="1:2" x14ac:dyDescent="0.2">
      <c r="A3795" s="331"/>
      <c r="B3795" s="331"/>
    </row>
    <row r="3796" spans="1:2" x14ac:dyDescent="0.2">
      <c r="A3796" s="331"/>
      <c r="B3796" s="331"/>
    </row>
    <row r="3797" spans="1:2" x14ac:dyDescent="0.2">
      <c r="A3797" s="331"/>
      <c r="B3797" s="331"/>
    </row>
    <row r="3798" spans="1:2" x14ac:dyDescent="0.2">
      <c r="A3798" s="331"/>
      <c r="B3798" s="331"/>
    </row>
    <row r="3799" spans="1:2" x14ac:dyDescent="0.2">
      <c r="A3799" s="331"/>
      <c r="B3799" s="331"/>
    </row>
    <row r="3800" spans="1:2" x14ac:dyDescent="0.2">
      <c r="A3800" s="331"/>
      <c r="B3800" s="331"/>
    </row>
    <row r="3801" spans="1:2" x14ac:dyDescent="0.2">
      <c r="A3801" s="331"/>
      <c r="B3801" s="331"/>
    </row>
    <row r="3802" spans="1:2" x14ac:dyDescent="0.2">
      <c r="A3802" s="331"/>
      <c r="B3802" s="331"/>
    </row>
    <row r="3803" spans="1:2" x14ac:dyDescent="0.2">
      <c r="A3803" s="331"/>
      <c r="B3803" s="331"/>
    </row>
    <row r="3804" spans="1:2" x14ac:dyDescent="0.2">
      <c r="A3804" s="331"/>
      <c r="B3804" s="331"/>
    </row>
    <row r="3805" spans="1:2" x14ac:dyDescent="0.2">
      <c r="A3805" s="331"/>
      <c r="B3805" s="331"/>
    </row>
    <row r="3806" spans="1:2" x14ac:dyDescent="0.2">
      <c r="A3806" s="331"/>
      <c r="B3806" s="331"/>
    </row>
    <row r="3807" spans="1:2" x14ac:dyDescent="0.2">
      <c r="A3807" s="331"/>
      <c r="B3807" s="331"/>
    </row>
    <row r="3808" spans="1:2" x14ac:dyDescent="0.2">
      <c r="A3808" s="331"/>
      <c r="B3808" s="331"/>
    </row>
    <row r="3809" spans="1:2" x14ac:dyDescent="0.2">
      <c r="A3809" s="331"/>
      <c r="B3809" s="331"/>
    </row>
    <row r="3810" spans="1:2" x14ac:dyDescent="0.2">
      <c r="A3810" s="331"/>
      <c r="B3810" s="331"/>
    </row>
    <row r="3811" spans="1:2" x14ac:dyDescent="0.2">
      <c r="A3811" s="331"/>
      <c r="B3811" s="331"/>
    </row>
    <row r="3812" spans="1:2" x14ac:dyDescent="0.2">
      <c r="A3812" s="331"/>
      <c r="B3812" s="331"/>
    </row>
    <row r="3813" spans="1:2" x14ac:dyDescent="0.2">
      <c r="A3813" s="331"/>
      <c r="B3813" s="331"/>
    </row>
    <row r="3814" spans="1:2" x14ac:dyDescent="0.2">
      <c r="A3814" s="331"/>
      <c r="B3814" s="331"/>
    </row>
    <row r="3815" spans="1:2" x14ac:dyDescent="0.2">
      <c r="A3815" s="331"/>
      <c r="B3815" s="331"/>
    </row>
    <row r="3816" spans="1:2" x14ac:dyDescent="0.2">
      <c r="A3816" s="331"/>
      <c r="B3816" s="331"/>
    </row>
    <row r="3817" spans="1:2" x14ac:dyDescent="0.2">
      <c r="A3817" s="331"/>
      <c r="B3817" s="331"/>
    </row>
    <row r="3818" spans="1:2" x14ac:dyDescent="0.2">
      <c r="A3818" s="331"/>
      <c r="B3818" s="331"/>
    </row>
    <row r="3819" spans="1:2" x14ac:dyDescent="0.2">
      <c r="A3819" s="331"/>
      <c r="B3819" s="331"/>
    </row>
    <row r="3820" spans="1:2" x14ac:dyDescent="0.2">
      <c r="A3820" s="331"/>
      <c r="B3820" s="331"/>
    </row>
    <row r="3821" spans="1:2" x14ac:dyDescent="0.2">
      <c r="A3821" s="331"/>
      <c r="B3821" s="331"/>
    </row>
    <row r="3822" spans="1:2" x14ac:dyDescent="0.2">
      <c r="A3822" s="331"/>
      <c r="B3822" s="331"/>
    </row>
    <row r="3823" spans="1:2" x14ac:dyDescent="0.2">
      <c r="A3823" s="331"/>
      <c r="B3823" s="331"/>
    </row>
    <row r="3824" spans="1:2" x14ac:dyDescent="0.2">
      <c r="A3824" s="331"/>
      <c r="B3824" s="331"/>
    </row>
    <row r="3825" spans="1:2" x14ac:dyDescent="0.2">
      <c r="A3825" s="331"/>
      <c r="B3825" s="331"/>
    </row>
    <row r="3826" spans="1:2" x14ac:dyDescent="0.2">
      <c r="A3826" s="331"/>
      <c r="B3826" s="331"/>
    </row>
    <row r="3827" spans="1:2" x14ac:dyDescent="0.2">
      <c r="A3827" s="331"/>
      <c r="B3827" s="331"/>
    </row>
    <row r="3828" spans="1:2" x14ac:dyDescent="0.2">
      <c r="A3828" s="331"/>
      <c r="B3828" s="331"/>
    </row>
    <row r="3829" spans="1:2" x14ac:dyDescent="0.2">
      <c r="A3829" s="331"/>
      <c r="B3829" s="331"/>
    </row>
    <row r="3830" spans="1:2" x14ac:dyDescent="0.2">
      <c r="A3830" s="331"/>
      <c r="B3830" s="331"/>
    </row>
    <row r="3831" spans="1:2" x14ac:dyDescent="0.2">
      <c r="A3831" s="331"/>
      <c r="B3831" s="331"/>
    </row>
    <row r="3832" spans="1:2" x14ac:dyDescent="0.2">
      <c r="A3832" s="331"/>
      <c r="B3832" s="331"/>
    </row>
    <row r="3833" spans="1:2" x14ac:dyDescent="0.2">
      <c r="A3833" s="331"/>
      <c r="B3833" s="331"/>
    </row>
    <row r="3834" spans="1:2" x14ac:dyDescent="0.2">
      <c r="A3834" s="331"/>
      <c r="B3834" s="331"/>
    </row>
    <row r="3835" spans="1:2" x14ac:dyDescent="0.2">
      <c r="A3835" s="331"/>
      <c r="B3835" s="331"/>
    </row>
    <row r="3836" spans="1:2" x14ac:dyDescent="0.2">
      <c r="A3836" s="331"/>
      <c r="B3836" s="331"/>
    </row>
    <row r="3837" spans="1:2" x14ac:dyDescent="0.2">
      <c r="A3837" s="331"/>
      <c r="B3837" s="331"/>
    </row>
    <row r="3838" spans="1:2" x14ac:dyDescent="0.2">
      <c r="A3838" s="331"/>
      <c r="B3838" s="331"/>
    </row>
    <row r="3839" spans="1:2" x14ac:dyDescent="0.2">
      <c r="A3839" s="331"/>
      <c r="B3839" s="331"/>
    </row>
    <row r="3840" spans="1:2" x14ac:dyDescent="0.2">
      <c r="A3840" s="331"/>
      <c r="B3840" s="331"/>
    </row>
    <row r="3841" spans="1:2" x14ac:dyDescent="0.2">
      <c r="A3841" s="331"/>
      <c r="B3841" s="331"/>
    </row>
    <row r="3842" spans="1:2" x14ac:dyDescent="0.2">
      <c r="A3842" s="331"/>
      <c r="B3842" s="331"/>
    </row>
    <row r="3843" spans="1:2" x14ac:dyDescent="0.2">
      <c r="A3843" s="331"/>
      <c r="B3843" s="331"/>
    </row>
    <row r="3844" spans="1:2" x14ac:dyDescent="0.2">
      <c r="A3844" s="331"/>
      <c r="B3844" s="331"/>
    </row>
    <row r="3845" spans="1:2" x14ac:dyDescent="0.2">
      <c r="A3845" s="331"/>
      <c r="B3845" s="331"/>
    </row>
    <row r="3846" spans="1:2" x14ac:dyDescent="0.2">
      <c r="A3846" s="331"/>
      <c r="B3846" s="331"/>
    </row>
    <row r="3847" spans="1:2" x14ac:dyDescent="0.2">
      <c r="A3847" s="331"/>
      <c r="B3847" s="331"/>
    </row>
    <row r="3848" spans="1:2" x14ac:dyDescent="0.2">
      <c r="A3848" s="331"/>
      <c r="B3848" s="331"/>
    </row>
    <row r="3849" spans="1:2" x14ac:dyDescent="0.2">
      <c r="A3849" s="331"/>
      <c r="B3849" s="331"/>
    </row>
    <row r="3850" spans="1:2" x14ac:dyDescent="0.2">
      <c r="A3850" s="331"/>
      <c r="B3850" s="331"/>
    </row>
    <row r="3851" spans="1:2" x14ac:dyDescent="0.2">
      <c r="A3851" s="331"/>
      <c r="B3851" s="331"/>
    </row>
    <row r="3852" spans="1:2" x14ac:dyDescent="0.2">
      <c r="A3852" s="331"/>
      <c r="B3852" s="331"/>
    </row>
    <row r="3853" spans="1:2" x14ac:dyDescent="0.2">
      <c r="A3853" s="331"/>
      <c r="B3853" s="331"/>
    </row>
    <row r="3854" spans="1:2" x14ac:dyDescent="0.2">
      <c r="A3854" s="331"/>
      <c r="B3854" s="331"/>
    </row>
    <row r="3855" spans="1:2" x14ac:dyDescent="0.2">
      <c r="A3855" s="331"/>
      <c r="B3855" s="331"/>
    </row>
    <row r="3856" spans="1:2" x14ac:dyDescent="0.2">
      <c r="A3856" s="331"/>
      <c r="B3856" s="331"/>
    </row>
    <row r="3857" spans="1:2" x14ac:dyDescent="0.2">
      <c r="A3857" s="331"/>
      <c r="B3857" s="331"/>
    </row>
    <row r="3858" spans="1:2" x14ac:dyDescent="0.2">
      <c r="A3858" s="331"/>
      <c r="B3858" s="331"/>
    </row>
    <row r="3859" spans="1:2" x14ac:dyDescent="0.2">
      <c r="A3859" s="331"/>
      <c r="B3859" s="331"/>
    </row>
    <row r="3860" spans="1:2" x14ac:dyDescent="0.2">
      <c r="A3860" s="331"/>
      <c r="B3860" s="331"/>
    </row>
    <row r="3861" spans="1:2" x14ac:dyDescent="0.2">
      <c r="A3861" s="331"/>
      <c r="B3861" s="331"/>
    </row>
    <row r="3862" spans="1:2" x14ac:dyDescent="0.2">
      <c r="A3862" s="331"/>
      <c r="B3862" s="331"/>
    </row>
    <row r="3863" spans="1:2" x14ac:dyDescent="0.2">
      <c r="A3863" s="331"/>
      <c r="B3863" s="331"/>
    </row>
    <row r="3864" spans="1:2" x14ac:dyDescent="0.2">
      <c r="A3864" s="331"/>
      <c r="B3864" s="331"/>
    </row>
    <row r="3865" spans="1:2" x14ac:dyDescent="0.2">
      <c r="A3865" s="331"/>
      <c r="B3865" s="331"/>
    </row>
    <row r="3866" spans="1:2" x14ac:dyDescent="0.2">
      <c r="A3866" s="331"/>
      <c r="B3866" s="331"/>
    </row>
    <row r="3867" spans="1:2" x14ac:dyDescent="0.2">
      <c r="A3867" s="331"/>
      <c r="B3867" s="331"/>
    </row>
    <row r="3868" spans="1:2" x14ac:dyDescent="0.2">
      <c r="A3868" s="331"/>
      <c r="B3868" s="331"/>
    </row>
    <row r="3869" spans="1:2" x14ac:dyDescent="0.2">
      <c r="A3869" s="331"/>
      <c r="B3869" s="331"/>
    </row>
    <row r="3870" spans="1:2" x14ac:dyDescent="0.2">
      <c r="A3870" s="331"/>
      <c r="B3870" s="331"/>
    </row>
    <row r="3871" spans="1:2" x14ac:dyDescent="0.2">
      <c r="A3871" s="331"/>
      <c r="B3871" s="331"/>
    </row>
    <row r="3872" spans="1:2" x14ac:dyDescent="0.2">
      <c r="A3872" s="331"/>
      <c r="B3872" s="331"/>
    </row>
    <row r="3873" spans="1:2" x14ac:dyDescent="0.2">
      <c r="A3873" s="331"/>
      <c r="B3873" s="331"/>
    </row>
    <row r="3874" spans="1:2" x14ac:dyDescent="0.2">
      <c r="A3874" s="331"/>
      <c r="B3874" s="331"/>
    </row>
    <row r="3875" spans="1:2" x14ac:dyDescent="0.2">
      <c r="A3875" s="331"/>
      <c r="B3875" s="331"/>
    </row>
    <row r="3876" spans="1:2" x14ac:dyDescent="0.2">
      <c r="A3876" s="331"/>
      <c r="B3876" s="331"/>
    </row>
    <row r="3877" spans="1:2" x14ac:dyDescent="0.2">
      <c r="A3877" s="331"/>
      <c r="B3877" s="331"/>
    </row>
    <row r="3878" spans="1:2" x14ac:dyDescent="0.2">
      <c r="A3878" s="331"/>
      <c r="B3878" s="331"/>
    </row>
    <row r="3879" spans="1:2" x14ac:dyDescent="0.2">
      <c r="A3879" s="331"/>
      <c r="B3879" s="331"/>
    </row>
    <row r="3880" spans="1:2" x14ac:dyDescent="0.2">
      <c r="A3880" s="331"/>
      <c r="B3880" s="331"/>
    </row>
    <row r="3881" spans="1:2" x14ac:dyDescent="0.2">
      <c r="A3881" s="331"/>
      <c r="B3881" s="331"/>
    </row>
    <row r="3882" spans="1:2" x14ac:dyDescent="0.2">
      <c r="A3882" s="331"/>
      <c r="B3882" s="331"/>
    </row>
    <row r="3883" spans="1:2" x14ac:dyDescent="0.2">
      <c r="A3883" s="331"/>
      <c r="B3883" s="331"/>
    </row>
    <row r="3884" spans="1:2" x14ac:dyDescent="0.2">
      <c r="A3884" s="331"/>
      <c r="B3884" s="331"/>
    </row>
    <row r="3885" spans="1:2" x14ac:dyDescent="0.2">
      <c r="A3885" s="331"/>
      <c r="B3885" s="331"/>
    </row>
    <row r="3886" spans="1:2" x14ac:dyDescent="0.2">
      <c r="A3886" s="331"/>
      <c r="B3886" s="331"/>
    </row>
    <row r="3887" spans="1:2" x14ac:dyDescent="0.2">
      <c r="A3887" s="331"/>
      <c r="B3887" s="331"/>
    </row>
    <row r="3888" spans="1:2" x14ac:dyDescent="0.2">
      <c r="A3888" s="331"/>
      <c r="B3888" s="331"/>
    </row>
    <row r="3889" spans="1:2" x14ac:dyDescent="0.2">
      <c r="A3889" s="331"/>
      <c r="B3889" s="331"/>
    </row>
    <row r="3890" spans="1:2" x14ac:dyDescent="0.2">
      <c r="A3890" s="331"/>
      <c r="B3890" s="331"/>
    </row>
    <row r="3891" spans="1:2" x14ac:dyDescent="0.2">
      <c r="A3891" s="331"/>
      <c r="B3891" s="331"/>
    </row>
    <row r="3892" spans="1:2" x14ac:dyDescent="0.2">
      <c r="A3892" s="331"/>
      <c r="B3892" s="331"/>
    </row>
    <row r="3893" spans="1:2" x14ac:dyDescent="0.2">
      <c r="A3893" s="331"/>
      <c r="B3893" s="331"/>
    </row>
    <row r="3894" spans="1:2" x14ac:dyDescent="0.2">
      <c r="A3894" s="331"/>
      <c r="B3894" s="331"/>
    </row>
    <row r="3895" spans="1:2" x14ac:dyDescent="0.2">
      <c r="A3895" s="331"/>
      <c r="B3895" s="331"/>
    </row>
    <row r="3896" spans="1:2" x14ac:dyDescent="0.2">
      <c r="A3896" s="331"/>
      <c r="B3896" s="331"/>
    </row>
    <row r="3897" spans="1:2" x14ac:dyDescent="0.2">
      <c r="A3897" s="331"/>
      <c r="B3897" s="331"/>
    </row>
    <row r="3898" spans="1:2" x14ac:dyDescent="0.2">
      <c r="A3898" s="331"/>
      <c r="B3898" s="331"/>
    </row>
    <row r="3899" spans="1:2" x14ac:dyDescent="0.2">
      <c r="A3899" s="331"/>
      <c r="B3899" s="331"/>
    </row>
    <row r="3900" spans="1:2" x14ac:dyDescent="0.2">
      <c r="A3900" s="331"/>
      <c r="B3900" s="331"/>
    </row>
    <row r="3901" spans="1:2" x14ac:dyDescent="0.2">
      <c r="A3901" s="331"/>
      <c r="B3901" s="331"/>
    </row>
    <row r="3902" spans="1:2" x14ac:dyDescent="0.2">
      <c r="A3902" s="331"/>
      <c r="B3902" s="331"/>
    </row>
    <row r="3903" spans="1:2" x14ac:dyDescent="0.2">
      <c r="A3903" s="331"/>
      <c r="B3903" s="331"/>
    </row>
    <row r="3904" spans="1:2" x14ac:dyDescent="0.2">
      <c r="A3904" s="331"/>
      <c r="B3904" s="331"/>
    </row>
    <row r="3905" spans="1:2" x14ac:dyDescent="0.2">
      <c r="A3905" s="331"/>
      <c r="B3905" s="331"/>
    </row>
    <row r="3906" spans="1:2" x14ac:dyDescent="0.2">
      <c r="A3906" s="331"/>
      <c r="B3906" s="331"/>
    </row>
    <row r="3907" spans="1:2" x14ac:dyDescent="0.2">
      <c r="A3907" s="331"/>
      <c r="B3907" s="331"/>
    </row>
    <row r="3908" spans="1:2" x14ac:dyDescent="0.2">
      <c r="A3908" s="331"/>
      <c r="B3908" s="331"/>
    </row>
    <row r="3909" spans="1:2" x14ac:dyDescent="0.2">
      <c r="A3909" s="331"/>
      <c r="B3909" s="331"/>
    </row>
    <row r="3910" spans="1:2" x14ac:dyDescent="0.2">
      <c r="A3910" s="331"/>
      <c r="B3910" s="331"/>
    </row>
    <row r="3911" spans="1:2" x14ac:dyDescent="0.2">
      <c r="A3911" s="331"/>
      <c r="B3911" s="331"/>
    </row>
    <row r="3912" spans="1:2" x14ac:dyDescent="0.2">
      <c r="A3912" s="331"/>
      <c r="B3912" s="331"/>
    </row>
    <row r="3913" spans="1:2" x14ac:dyDescent="0.2">
      <c r="A3913" s="331"/>
      <c r="B3913" s="331"/>
    </row>
    <row r="3914" spans="1:2" x14ac:dyDescent="0.2">
      <c r="A3914" s="331"/>
      <c r="B3914" s="331"/>
    </row>
    <row r="3915" spans="1:2" x14ac:dyDescent="0.2">
      <c r="A3915" s="331"/>
      <c r="B3915" s="331"/>
    </row>
    <row r="3916" spans="1:2" x14ac:dyDescent="0.2">
      <c r="A3916" s="331"/>
      <c r="B3916" s="331"/>
    </row>
    <row r="3917" spans="1:2" x14ac:dyDescent="0.2">
      <c r="A3917" s="331"/>
      <c r="B3917" s="331"/>
    </row>
    <row r="3918" spans="1:2" x14ac:dyDescent="0.2">
      <c r="A3918" s="331"/>
      <c r="B3918" s="331"/>
    </row>
    <row r="3919" spans="1:2" x14ac:dyDescent="0.2">
      <c r="A3919" s="331"/>
      <c r="B3919" s="331"/>
    </row>
    <row r="3920" spans="1:2" x14ac:dyDescent="0.2">
      <c r="A3920" s="331"/>
      <c r="B3920" s="331"/>
    </row>
    <row r="3921" spans="1:2" x14ac:dyDescent="0.2">
      <c r="A3921" s="331"/>
      <c r="B3921" s="331"/>
    </row>
    <row r="3922" spans="1:2" x14ac:dyDescent="0.2">
      <c r="A3922" s="331"/>
      <c r="B3922" s="331"/>
    </row>
    <row r="3923" spans="1:2" x14ac:dyDescent="0.2">
      <c r="A3923" s="331"/>
      <c r="B3923" s="331"/>
    </row>
    <row r="3924" spans="1:2" x14ac:dyDescent="0.2">
      <c r="A3924" s="331"/>
      <c r="B3924" s="331"/>
    </row>
    <row r="3925" spans="1:2" x14ac:dyDescent="0.2">
      <c r="A3925" s="331"/>
      <c r="B3925" s="331"/>
    </row>
    <row r="3926" spans="1:2" x14ac:dyDescent="0.2">
      <c r="A3926" s="331"/>
      <c r="B3926" s="331"/>
    </row>
    <row r="3927" spans="1:2" x14ac:dyDescent="0.2">
      <c r="A3927" s="331"/>
      <c r="B3927" s="331"/>
    </row>
    <row r="3928" spans="1:2" x14ac:dyDescent="0.2">
      <c r="A3928" s="331"/>
      <c r="B3928" s="331"/>
    </row>
    <row r="3929" spans="1:2" x14ac:dyDescent="0.2">
      <c r="A3929" s="331"/>
      <c r="B3929" s="331"/>
    </row>
    <row r="3930" spans="1:2" x14ac:dyDescent="0.2">
      <c r="A3930" s="331"/>
      <c r="B3930" s="331"/>
    </row>
    <row r="3931" spans="1:2" x14ac:dyDescent="0.2">
      <c r="A3931" s="331"/>
      <c r="B3931" s="331"/>
    </row>
    <row r="3932" spans="1:2" x14ac:dyDescent="0.2">
      <c r="A3932" s="331"/>
      <c r="B3932" s="331"/>
    </row>
    <row r="3933" spans="1:2" x14ac:dyDescent="0.2">
      <c r="A3933" s="331"/>
      <c r="B3933" s="331"/>
    </row>
    <row r="3934" spans="1:2" x14ac:dyDescent="0.2">
      <c r="A3934" s="331"/>
      <c r="B3934" s="331"/>
    </row>
    <row r="3935" spans="1:2" x14ac:dyDescent="0.2">
      <c r="A3935" s="331"/>
      <c r="B3935" s="331"/>
    </row>
    <row r="3936" spans="1:2" x14ac:dyDescent="0.2">
      <c r="A3936" s="331"/>
      <c r="B3936" s="331"/>
    </row>
    <row r="3937" spans="1:2" x14ac:dyDescent="0.2">
      <c r="A3937" s="331"/>
      <c r="B3937" s="331"/>
    </row>
    <row r="3938" spans="1:2" x14ac:dyDescent="0.2">
      <c r="A3938" s="331"/>
      <c r="B3938" s="331"/>
    </row>
    <row r="3939" spans="1:2" x14ac:dyDescent="0.2">
      <c r="A3939" s="331"/>
      <c r="B3939" s="331"/>
    </row>
    <row r="3940" spans="1:2" x14ac:dyDescent="0.2">
      <c r="A3940" s="331"/>
      <c r="B3940" s="331"/>
    </row>
    <row r="3941" spans="1:2" x14ac:dyDescent="0.2">
      <c r="A3941" s="331"/>
      <c r="B3941" s="331"/>
    </row>
    <row r="3942" spans="1:2" x14ac:dyDescent="0.2">
      <c r="A3942" s="331"/>
      <c r="B3942" s="331"/>
    </row>
    <row r="3943" spans="1:2" x14ac:dyDescent="0.2">
      <c r="A3943" s="331"/>
      <c r="B3943" s="331"/>
    </row>
    <row r="3944" spans="1:2" x14ac:dyDescent="0.2">
      <c r="A3944" s="331"/>
      <c r="B3944" s="331"/>
    </row>
    <row r="3945" spans="1:2" x14ac:dyDescent="0.2">
      <c r="A3945" s="331"/>
      <c r="B3945" s="331"/>
    </row>
    <row r="3946" spans="1:2" x14ac:dyDescent="0.2">
      <c r="A3946" s="331"/>
      <c r="B3946" s="331"/>
    </row>
  </sheetData>
  <mergeCells count="2">
    <mergeCell ref="C44:K44"/>
    <mergeCell ref="C46:K46"/>
  </mergeCells>
  <printOptions horizontalCentered="1"/>
  <pageMargins left="0" right="0.2" top="0.3" bottom="0.3" header="0.5" footer="0.1"/>
  <pageSetup scale="53" fitToHeight="0" orientation="landscape" r:id="rId1"/>
  <headerFooter alignWithMargins="0">
    <oddFooter>&amp;R&amp;F &amp;A</oddFooter>
  </headerFooter>
  <customProperties>
    <customPr name="_pios_id" r:id="rId2"/>
  </customPropertie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Y311"/>
  <sheetViews>
    <sheetView zoomScale="85" zoomScaleNormal="85" workbookViewId="0">
      <pane xSplit="5" ySplit="12" topLeftCell="I276" activePane="bottomRight" state="frozen"/>
      <selection activeCell="I25" sqref="I25"/>
      <selection pane="topRight" activeCell="I25" sqref="I25"/>
      <selection pane="bottomLeft" activeCell="I25" sqref="I25"/>
      <selection pane="bottomRight" activeCell="K279" sqref="K279"/>
    </sheetView>
  </sheetViews>
  <sheetFormatPr defaultRowHeight="12.75" outlineLevelCol="1" x14ac:dyDescent="0.2"/>
  <cols>
    <col min="1" max="1" width="5.28515625" style="249" customWidth="1"/>
    <col min="2" max="2" width="9.5703125" style="249" customWidth="1"/>
    <col min="3" max="3" width="14.7109375" style="249" customWidth="1"/>
    <col min="4" max="4" width="16" style="249" customWidth="1"/>
    <col min="5" max="5" width="3" style="253" customWidth="1"/>
    <col min="6" max="6" width="15.28515625" style="249" customWidth="1"/>
    <col min="7" max="7" width="15" style="249" customWidth="1"/>
    <col min="8" max="8" width="14.42578125" style="249" bestFit="1" customWidth="1"/>
    <col min="9" max="9" width="10.7109375" style="249" customWidth="1"/>
    <col min="10" max="11" width="14.42578125" style="249" bestFit="1" customWidth="1"/>
    <col min="12" max="12" width="10.28515625" style="249" hidden="1" customWidth="1"/>
    <col min="13" max="13" width="16.42578125" style="249" customWidth="1"/>
    <col min="14" max="14" width="15.42578125" style="249" customWidth="1"/>
    <col min="15" max="15" width="18.42578125" style="249" customWidth="1"/>
    <col min="16" max="16" width="14.42578125" style="249" bestFit="1" customWidth="1"/>
    <col min="17" max="17" width="4.42578125" style="249" customWidth="1"/>
    <col min="18" max="18" width="0.28515625" style="249" customWidth="1"/>
    <col min="19" max="20" width="14.42578125" style="249" customWidth="1"/>
    <col min="21" max="21" width="13.140625" style="249" bestFit="1" customWidth="1"/>
    <col min="22" max="22" width="12.28515625" style="249" hidden="1" customWidth="1"/>
    <col min="23" max="23" width="13.42578125" style="249" hidden="1" customWidth="1"/>
    <col min="24" max="26" width="12.85546875" style="249" hidden="1" customWidth="1"/>
    <col min="27" max="27" width="15" style="249" customWidth="1"/>
    <col min="28" max="28" width="15.28515625" style="249" customWidth="1"/>
    <col min="29" max="29" width="16.140625" style="249" customWidth="1"/>
    <col min="30" max="30" width="9.42578125" style="249" customWidth="1" outlineLevel="1"/>
    <col min="31" max="31" width="15.7109375" style="249" customWidth="1"/>
    <col min="32" max="32" width="14.42578125" style="249" customWidth="1"/>
    <col min="33" max="33" width="2.7109375" style="249" customWidth="1"/>
    <col min="34" max="34" width="12.85546875" style="249" bestFit="1" customWidth="1"/>
    <col min="35" max="16384" width="9.140625" style="249"/>
  </cols>
  <sheetData>
    <row r="2" spans="1:33" ht="15.75" x14ac:dyDescent="0.25">
      <c r="A2" s="252" t="s">
        <v>221</v>
      </c>
    </row>
    <row r="3" spans="1:33" ht="15.75" x14ac:dyDescent="0.25">
      <c r="A3" s="252" t="s">
        <v>220</v>
      </c>
    </row>
    <row r="4" spans="1:33" ht="15.75" x14ac:dyDescent="0.25">
      <c r="A4" s="252" t="s">
        <v>219</v>
      </c>
      <c r="G4" s="268"/>
      <c r="H4" s="268"/>
      <c r="I4" s="268"/>
    </row>
    <row r="5" spans="1:33" ht="15" customHeight="1" x14ac:dyDescent="0.25">
      <c r="A5" s="252" t="s">
        <v>218</v>
      </c>
      <c r="B5" s="280"/>
      <c r="D5" s="280"/>
      <c r="G5" s="280"/>
      <c r="H5" s="280"/>
      <c r="I5" s="280"/>
      <c r="J5" s="280"/>
    </row>
    <row r="6" spans="1:33" ht="12.75" customHeight="1" x14ac:dyDescent="0.25">
      <c r="A6" s="252"/>
      <c r="B6" s="280"/>
      <c r="D6" s="280"/>
      <c r="G6" s="280"/>
      <c r="H6" s="280"/>
      <c r="I6" s="280"/>
      <c r="J6" s="280"/>
    </row>
    <row r="7" spans="1:33" ht="18" customHeight="1" x14ac:dyDescent="0.25">
      <c r="D7" s="247"/>
      <c r="E7" s="260"/>
      <c r="F7" s="373" t="s">
        <v>178</v>
      </c>
      <c r="G7" s="372"/>
      <c r="H7" s="372"/>
      <c r="I7" s="372"/>
      <c r="J7" s="372"/>
      <c r="K7" s="372"/>
      <c r="L7" s="372"/>
      <c r="M7" s="363"/>
      <c r="N7" s="363"/>
      <c r="O7" s="363"/>
      <c r="P7" s="363"/>
      <c r="Q7" s="353"/>
      <c r="R7" s="247"/>
      <c r="S7" s="373" t="s">
        <v>42</v>
      </c>
      <c r="T7" s="372"/>
      <c r="U7" s="372"/>
      <c r="V7" s="372"/>
      <c r="W7" s="372"/>
      <c r="X7" s="372"/>
      <c r="Y7" s="372"/>
      <c r="Z7" s="372"/>
      <c r="AA7" s="372"/>
      <c r="AB7" s="372"/>
      <c r="AC7" s="372"/>
      <c r="AD7" s="372"/>
      <c r="AE7" s="372"/>
      <c r="AF7" s="372"/>
    </row>
    <row r="8" spans="1:33" ht="51.6" customHeight="1" x14ac:dyDescent="0.2">
      <c r="A8" s="371" t="s">
        <v>217</v>
      </c>
      <c r="B8" s="256" t="s">
        <v>95</v>
      </c>
      <c r="C8" s="256" t="s">
        <v>121</v>
      </c>
      <c r="D8" s="371" t="s">
        <v>216</v>
      </c>
      <c r="E8" s="370"/>
      <c r="F8" s="368" t="s">
        <v>215</v>
      </c>
      <c r="G8" s="368" t="s">
        <v>214</v>
      </c>
      <c r="H8" s="368" t="s">
        <v>213</v>
      </c>
      <c r="I8" s="368" t="s">
        <v>212</v>
      </c>
      <c r="J8" s="368" t="s">
        <v>205</v>
      </c>
      <c r="K8" s="368" t="s">
        <v>204</v>
      </c>
      <c r="L8" s="368" t="s">
        <v>203</v>
      </c>
      <c r="M8" s="368" t="s">
        <v>211</v>
      </c>
      <c r="N8" s="368" t="s">
        <v>210</v>
      </c>
      <c r="O8" s="368" t="s">
        <v>209</v>
      </c>
      <c r="P8" s="368" t="s">
        <v>208</v>
      </c>
      <c r="Q8" s="369"/>
      <c r="R8" s="367" t="s">
        <v>207</v>
      </c>
      <c r="S8" s="368" t="s">
        <v>206</v>
      </c>
      <c r="T8" s="368" t="s">
        <v>205</v>
      </c>
      <c r="U8" s="368" t="s">
        <v>204</v>
      </c>
      <c r="V8" s="368" t="s">
        <v>203</v>
      </c>
      <c r="W8" s="368"/>
      <c r="X8" s="368"/>
      <c r="Y8" s="368"/>
      <c r="Z8" s="368"/>
      <c r="AA8" s="368" t="s">
        <v>202</v>
      </c>
      <c r="AB8" s="368" t="s">
        <v>201</v>
      </c>
      <c r="AC8" s="368" t="s">
        <v>200</v>
      </c>
      <c r="AD8" s="368" t="s">
        <v>199</v>
      </c>
      <c r="AE8" s="368" t="s">
        <v>198</v>
      </c>
      <c r="AF8" s="368" t="s">
        <v>197</v>
      </c>
      <c r="AG8" s="367"/>
    </row>
    <row r="9" spans="1:33" x14ac:dyDescent="0.2">
      <c r="F9" s="364">
        <v>20000000</v>
      </c>
      <c r="G9" s="364">
        <v>20000000</v>
      </c>
      <c r="H9" s="364">
        <v>80000000</v>
      </c>
      <c r="I9" s="366">
        <v>120000000</v>
      </c>
      <c r="J9" s="365"/>
      <c r="K9" s="365"/>
      <c r="L9" s="365"/>
      <c r="M9" s="363"/>
      <c r="N9" s="363" t="s">
        <v>196</v>
      </c>
      <c r="O9" s="363"/>
      <c r="P9" s="363"/>
      <c r="Q9" s="280"/>
      <c r="S9" s="364">
        <v>20000000</v>
      </c>
      <c r="T9" s="364">
        <v>20000000</v>
      </c>
      <c r="U9" s="364">
        <v>80000000</v>
      </c>
      <c r="V9" s="364">
        <v>120000000</v>
      </c>
      <c r="W9" s="363"/>
      <c r="X9" s="363"/>
      <c r="Y9" s="363"/>
      <c r="Z9" s="363"/>
      <c r="AA9" s="363"/>
      <c r="AB9" s="363"/>
      <c r="AC9" s="363"/>
      <c r="AD9" s="363"/>
      <c r="AE9" s="363"/>
      <c r="AF9" s="363"/>
    </row>
    <row r="10" spans="1:33" x14ac:dyDescent="0.2">
      <c r="F10" s="364">
        <v>10000000</v>
      </c>
      <c r="G10" s="364">
        <v>10000000</v>
      </c>
      <c r="H10" s="364">
        <v>40000000</v>
      </c>
      <c r="I10" s="366">
        <v>60000000</v>
      </c>
      <c r="J10" s="365"/>
      <c r="K10" s="365"/>
      <c r="L10" s="365"/>
      <c r="M10" s="363"/>
      <c r="N10" s="363"/>
      <c r="O10" s="363"/>
      <c r="P10" s="363"/>
      <c r="Q10" s="280"/>
      <c r="S10" s="364">
        <v>10000000</v>
      </c>
      <c r="T10" s="364">
        <v>10000000</v>
      </c>
      <c r="U10" s="364">
        <v>40000000</v>
      </c>
      <c r="V10" s="364">
        <v>60000000</v>
      </c>
      <c r="W10" s="363"/>
      <c r="X10" s="363"/>
      <c r="Y10" s="363"/>
      <c r="Z10" s="363"/>
      <c r="AA10" s="363"/>
      <c r="AB10" s="363"/>
      <c r="AC10" s="363"/>
      <c r="AD10" s="363"/>
      <c r="AE10" s="363"/>
      <c r="AF10" s="363"/>
    </row>
    <row r="11" spans="1:33" x14ac:dyDescent="0.2">
      <c r="F11" s="364"/>
      <c r="G11" s="364"/>
      <c r="H11" s="364"/>
      <c r="I11" s="364"/>
      <c r="J11" s="365"/>
      <c r="K11" s="365"/>
      <c r="L11" s="365"/>
      <c r="M11" s="363"/>
      <c r="N11" s="363"/>
      <c r="O11" s="363"/>
      <c r="P11" s="363"/>
      <c r="Q11" s="280"/>
      <c r="S11" s="364"/>
      <c r="T11" s="364"/>
      <c r="U11" s="364"/>
      <c r="V11" s="364"/>
      <c r="W11" s="363"/>
      <c r="X11" s="363"/>
      <c r="Y11" s="363"/>
      <c r="Z11" s="363"/>
      <c r="AA11" s="363"/>
      <c r="AB11" s="363"/>
      <c r="AC11" s="363"/>
      <c r="AD11" s="363"/>
      <c r="AE11" s="363"/>
      <c r="AF11" s="363"/>
    </row>
    <row r="12" spans="1:33" x14ac:dyDescent="0.2">
      <c r="D12" s="310" t="s">
        <v>195</v>
      </c>
      <c r="F12" s="364">
        <v>17000000</v>
      </c>
      <c r="G12" s="364">
        <v>23000000</v>
      </c>
      <c r="H12" s="364">
        <v>100000000</v>
      </c>
      <c r="I12" s="364" t="s">
        <v>194</v>
      </c>
      <c r="J12" s="365"/>
      <c r="K12" s="365"/>
      <c r="L12" s="365"/>
      <c r="M12" s="363"/>
      <c r="N12" s="363"/>
      <c r="O12" s="363"/>
      <c r="P12" s="363"/>
      <c r="Q12" s="280"/>
      <c r="S12" s="364">
        <v>17000000</v>
      </c>
      <c r="T12" s="364">
        <v>23000000</v>
      </c>
      <c r="U12" s="364">
        <v>40000000</v>
      </c>
      <c r="V12" s="364" t="s">
        <v>194</v>
      </c>
      <c r="W12" s="363"/>
      <c r="X12" s="363"/>
      <c r="Y12" s="363"/>
      <c r="Z12" s="363"/>
      <c r="AA12" s="363"/>
      <c r="AB12" s="363"/>
      <c r="AC12" s="363"/>
      <c r="AD12" s="363"/>
      <c r="AE12" s="363"/>
      <c r="AF12" s="363"/>
    </row>
    <row r="13" spans="1:33" s="280" customFormat="1" x14ac:dyDescent="0.2">
      <c r="E13" s="304"/>
      <c r="F13" s="359"/>
      <c r="G13" s="359"/>
      <c r="H13" s="359"/>
      <c r="I13" s="359"/>
      <c r="J13" s="362"/>
      <c r="K13" s="362"/>
      <c r="L13" s="362"/>
      <c r="M13" s="353"/>
      <c r="N13" s="353"/>
      <c r="O13" s="353"/>
      <c r="P13" s="353"/>
      <c r="S13" s="359"/>
      <c r="T13" s="359"/>
      <c r="U13" s="359"/>
      <c r="V13" s="359"/>
      <c r="W13" s="353"/>
      <c r="X13" s="353"/>
      <c r="Y13" s="353"/>
      <c r="Z13" s="353"/>
      <c r="AA13" s="353"/>
      <c r="AB13" s="353"/>
      <c r="AC13" s="353"/>
      <c r="AD13" s="353"/>
      <c r="AE13" s="353"/>
      <c r="AF13" s="353"/>
    </row>
    <row r="14" spans="1:33" s="280" customFormat="1" ht="9" customHeight="1" x14ac:dyDescent="0.2">
      <c r="E14" s="304"/>
      <c r="F14" s="361"/>
      <c r="G14" s="361"/>
      <c r="H14" s="360"/>
      <c r="I14" s="360"/>
      <c r="J14" s="278"/>
      <c r="K14" s="278"/>
      <c r="L14" s="278"/>
      <c r="U14" s="359"/>
      <c r="V14" s="359"/>
    </row>
    <row r="15" spans="1:33" hidden="1" x14ac:dyDescent="0.2">
      <c r="A15" s="247">
        <v>1</v>
      </c>
      <c r="B15" s="249" t="s">
        <v>187</v>
      </c>
      <c r="C15" s="268">
        <v>-3572898.5503520002</v>
      </c>
      <c r="D15" s="327">
        <f>+C15</f>
        <v>-3572898.5503520002</v>
      </c>
      <c r="E15" s="268"/>
      <c r="F15" s="268">
        <f t="shared" ref="F15:F26" si="0">IF(ABS(D15)&gt;+$F$9,IF(D15&lt;0,-$F$9,+$F$9),+D15)</f>
        <v>-3572898.5503520002</v>
      </c>
      <c r="G15" s="268">
        <f t="shared" ref="G15:G26" si="1">IF(ABS(D15)-ABS(F15)&gt;=$G$9,IF(D15&lt;=0,-$G$9,+$G$9),+D15-F15)</f>
        <v>0</v>
      </c>
      <c r="H15" s="268">
        <f t="shared" ref="H15:H26" si="2">IF(ABS(+D15)-ABS(SUM(F15:G15))&gt;=$H$9,IF(D15&lt;=0,-$H$9,+$H$9),+D15-SUM(F15:G15))</f>
        <v>0</v>
      </c>
      <c r="I15" s="268">
        <f t="shared" ref="I15:I26" si="3">IF(ABS(+D15)-ABS(SUM(F15:H15))&gt;=$I$9,IF(D15&lt;=0,$D15-SUM($F15:$H15),$D15-SUM($F15:$H15)),D15-SUM(F15:H15))</f>
        <v>0</v>
      </c>
      <c r="J15" s="268">
        <f t="shared" ref="J15:J26" si="4">+G15*$C$289</f>
        <v>0</v>
      </c>
      <c r="K15" s="268">
        <f t="shared" ref="K15:K26" si="5">+H15*$C$290</f>
        <v>0</v>
      </c>
      <c r="L15" s="268">
        <f t="shared" ref="L15:L26" si="6">+I15*$C$291</f>
        <v>0</v>
      </c>
      <c r="M15" s="268">
        <f t="shared" ref="M15:M26" si="7">SUM(J15:L15)</f>
        <v>0</v>
      </c>
      <c r="N15" s="268">
        <f t="shared" ref="N15:N26" si="8">AB15*$C$293</f>
        <v>0</v>
      </c>
      <c r="O15" s="268">
        <f t="shared" ref="O15:O26" si="9">M15+N15</f>
        <v>0</v>
      </c>
      <c r="P15" s="268">
        <f>O15</f>
        <v>0</v>
      </c>
      <c r="Q15" s="278"/>
      <c r="R15" s="268">
        <v>0</v>
      </c>
      <c r="S15" s="268">
        <f t="shared" ref="S15:S26" si="10">+F15</f>
        <v>-3572898.5503520002</v>
      </c>
      <c r="T15" s="268">
        <f t="shared" ref="T15:T26" si="11">+G15-J15</f>
        <v>0</v>
      </c>
      <c r="U15" s="268">
        <f t="shared" ref="U15:U26" si="12">+H15-K15</f>
        <v>0</v>
      </c>
      <c r="V15" s="268">
        <f t="shared" ref="V15:V26" si="13">+I15-L15</f>
        <v>0</v>
      </c>
      <c r="W15" s="268"/>
      <c r="X15" s="268"/>
      <c r="Y15" s="268"/>
      <c r="Z15" s="268"/>
      <c r="AA15" s="268">
        <f t="shared" ref="AA15:AA26" si="14">SUM(S15:V15)</f>
        <v>-3572898.5503520002</v>
      </c>
      <c r="AB15" s="268">
        <f t="shared" ref="AB15:AB26" si="15">IF(AA15&gt;40000000,AA15-40000000,0)</f>
        <v>0</v>
      </c>
      <c r="AC15" s="268">
        <f t="shared" ref="AC15:AC26" si="16">AA15-AB15</f>
        <v>-3572898.5503520002</v>
      </c>
      <c r="AD15" s="268">
        <f t="shared" ref="AD15:AD26" si="17">AB15*$D$293</f>
        <v>0</v>
      </c>
      <c r="AE15" s="268">
        <f t="shared" ref="AE15:AE26" si="18">AA15-AB15+AD15</f>
        <v>-3572898.5503520002</v>
      </c>
      <c r="AF15" s="268">
        <f>AE15</f>
        <v>-3572898.5503520002</v>
      </c>
    </row>
    <row r="16" spans="1:33" hidden="1" x14ac:dyDescent="0.2">
      <c r="A16" s="247">
        <v>1</v>
      </c>
      <c r="B16" s="249" t="s">
        <v>186</v>
      </c>
      <c r="C16" s="268">
        <v>-1350321.288468</v>
      </c>
      <c r="D16" s="327">
        <f>SUM($C$15:C16)</f>
        <v>-4923219.8388200002</v>
      </c>
      <c r="E16" s="268"/>
      <c r="F16" s="268">
        <f t="shared" si="0"/>
        <v>-4923219.8388200002</v>
      </c>
      <c r="G16" s="268">
        <f t="shared" si="1"/>
        <v>0</v>
      </c>
      <c r="H16" s="268">
        <f t="shared" si="2"/>
        <v>0</v>
      </c>
      <c r="I16" s="268">
        <f t="shared" si="3"/>
        <v>0</v>
      </c>
      <c r="J16" s="268">
        <f t="shared" si="4"/>
        <v>0</v>
      </c>
      <c r="K16" s="268">
        <f t="shared" si="5"/>
        <v>0</v>
      </c>
      <c r="L16" s="268">
        <f t="shared" si="6"/>
        <v>0</v>
      </c>
      <c r="M16" s="268">
        <f t="shared" si="7"/>
        <v>0</v>
      </c>
      <c r="N16" s="268">
        <f t="shared" si="8"/>
        <v>0</v>
      </c>
      <c r="O16" s="268">
        <f t="shared" si="9"/>
        <v>0</v>
      </c>
      <c r="P16" s="268">
        <f t="shared" ref="P16:P26" si="19">O16-O15</f>
        <v>0</v>
      </c>
      <c r="Q16" s="268"/>
      <c r="R16" s="268">
        <v>0</v>
      </c>
      <c r="S16" s="268">
        <f t="shared" si="10"/>
        <v>-4923219.8388200002</v>
      </c>
      <c r="T16" s="268">
        <f t="shared" si="11"/>
        <v>0</v>
      </c>
      <c r="U16" s="268">
        <f t="shared" si="12"/>
        <v>0</v>
      </c>
      <c r="V16" s="268">
        <f t="shared" si="13"/>
        <v>0</v>
      </c>
      <c r="W16" s="268"/>
      <c r="X16" s="268"/>
      <c r="Y16" s="268"/>
      <c r="Z16" s="268"/>
      <c r="AA16" s="268">
        <f t="shared" si="14"/>
        <v>-4923219.8388200002</v>
      </c>
      <c r="AB16" s="268">
        <f t="shared" si="15"/>
        <v>0</v>
      </c>
      <c r="AC16" s="268">
        <f t="shared" si="16"/>
        <v>-4923219.8388200002</v>
      </c>
      <c r="AD16" s="268">
        <f t="shared" si="17"/>
        <v>0</v>
      </c>
      <c r="AE16" s="268">
        <f t="shared" si="18"/>
        <v>-4923219.8388200002</v>
      </c>
      <c r="AF16" s="268">
        <f t="shared" ref="AF16:AF26" si="20">AE16-AE15</f>
        <v>-1350321.288468</v>
      </c>
    </row>
    <row r="17" spans="1:103" hidden="1" x14ac:dyDescent="0.2">
      <c r="A17" s="247">
        <v>1</v>
      </c>
      <c r="B17" s="249" t="s">
        <v>185</v>
      </c>
      <c r="C17" s="268">
        <v>6858670.8690839997</v>
      </c>
      <c r="D17" s="327">
        <f>SUM($C$15:C17)</f>
        <v>1935451.0302639995</v>
      </c>
      <c r="E17" s="268"/>
      <c r="F17" s="268">
        <f t="shared" si="0"/>
        <v>1935451.0302639995</v>
      </c>
      <c r="G17" s="268">
        <f t="shared" si="1"/>
        <v>0</v>
      </c>
      <c r="H17" s="268">
        <f t="shared" si="2"/>
        <v>0</v>
      </c>
      <c r="I17" s="268">
        <f t="shared" si="3"/>
        <v>0</v>
      </c>
      <c r="J17" s="268">
        <f t="shared" si="4"/>
        <v>0</v>
      </c>
      <c r="K17" s="268">
        <f t="shared" si="5"/>
        <v>0</v>
      </c>
      <c r="L17" s="268">
        <f t="shared" si="6"/>
        <v>0</v>
      </c>
      <c r="M17" s="268">
        <f t="shared" si="7"/>
        <v>0</v>
      </c>
      <c r="N17" s="268">
        <f t="shared" si="8"/>
        <v>0</v>
      </c>
      <c r="O17" s="268">
        <f t="shared" si="9"/>
        <v>0</v>
      </c>
      <c r="P17" s="268">
        <f t="shared" si="19"/>
        <v>0</v>
      </c>
      <c r="Q17" s="268"/>
      <c r="R17" s="268">
        <v>0</v>
      </c>
      <c r="S17" s="268">
        <f t="shared" si="10"/>
        <v>1935451.0302639995</v>
      </c>
      <c r="T17" s="268">
        <f t="shared" si="11"/>
        <v>0</v>
      </c>
      <c r="U17" s="268">
        <f t="shared" si="12"/>
        <v>0</v>
      </c>
      <c r="V17" s="268">
        <f t="shared" si="13"/>
        <v>0</v>
      </c>
      <c r="W17" s="268"/>
      <c r="X17" s="268"/>
      <c r="Y17" s="268"/>
      <c r="Z17" s="268"/>
      <c r="AA17" s="268">
        <f t="shared" si="14"/>
        <v>1935451.0302639995</v>
      </c>
      <c r="AB17" s="268">
        <f t="shared" si="15"/>
        <v>0</v>
      </c>
      <c r="AC17" s="268">
        <f t="shared" si="16"/>
        <v>1935451.0302639995</v>
      </c>
      <c r="AD17" s="268">
        <f t="shared" si="17"/>
        <v>0</v>
      </c>
      <c r="AE17" s="268">
        <f t="shared" si="18"/>
        <v>1935451.0302639995</v>
      </c>
      <c r="AF17" s="268">
        <f t="shared" si="20"/>
        <v>6858670.8690839997</v>
      </c>
    </row>
    <row r="18" spans="1:103" hidden="1" x14ac:dyDescent="0.2">
      <c r="A18" s="247">
        <v>1</v>
      </c>
      <c r="B18" s="249" t="s">
        <v>184</v>
      </c>
      <c r="C18" s="268">
        <v>3449128.7154040001</v>
      </c>
      <c r="D18" s="327">
        <f>SUM($C$15:C18)</f>
        <v>5384579.7456679996</v>
      </c>
      <c r="E18" s="268"/>
      <c r="F18" s="268">
        <f t="shared" si="0"/>
        <v>5384579.7456679996</v>
      </c>
      <c r="G18" s="268">
        <f t="shared" si="1"/>
        <v>0</v>
      </c>
      <c r="H18" s="268">
        <f t="shared" si="2"/>
        <v>0</v>
      </c>
      <c r="I18" s="268">
        <f t="shared" si="3"/>
        <v>0</v>
      </c>
      <c r="J18" s="268">
        <f t="shared" si="4"/>
        <v>0</v>
      </c>
      <c r="K18" s="268">
        <f t="shared" si="5"/>
        <v>0</v>
      </c>
      <c r="L18" s="268">
        <f t="shared" si="6"/>
        <v>0</v>
      </c>
      <c r="M18" s="268">
        <f t="shared" si="7"/>
        <v>0</v>
      </c>
      <c r="N18" s="268">
        <f t="shared" si="8"/>
        <v>0</v>
      </c>
      <c r="O18" s="268">
        <f t="shared" si="9"/>
        <v>0</v>
      </c>
      <c r="P18" s="268">
        <f t="shared" si="19"/>
        <v>0</v>
      </c>
      <c r="Q18" s="268"/>
      <c r="R18" s="268">
        <v>0</v>
      </c>
      <c r="S18" s="268">
        <f t="shared" si="10"/>
        <v>5384579.7456679996</v>
      </c>
      <c r="T18" s="268">
        <f t="shared" si="11"/>
        <v>0</v>
      </c>
      <c r="U18" s="268">
        <f t="shared" si="12"/>
        <v>0</v>
      </c>
      <c r="V18" s="268">
        <f t="shared" si="13"/>
        <v>0</v>
      </c>
      <c r="W18" s="268"/>
      <c r="X18" s="268"/>
      <c r="Y18" s="268"/>
      <c r="Z18" s="268"/>
      <c r="AA18" s="268">
        <f t="shared" si="14"/>
        <v>5384579.7456679996</v>
      </c>
      <c r="AB18" s="268">
        <f t="shared" si="15"/>
        <v>0</v>
      </c>
      <c r="AC18" s="268">
        <f t="shared" si="16"/>
        <v>5384579.7456679996</v>
      </c>
      <c r="AD18" s="268">
        <f t="shared" si="17"/>
        <v>0</v>
      </c>
      <c r="AE18" s="268">
        <f t="shared" si="18"/>
        <v>5384579.7456679996</v>
      </c>
      <c r="AF18" s="268">
        <f t="shared" si="20"/>
        <v>3449128.7154040001</v>
      </c>
    </row>
    <row r="19" spans="1:103" hidden="1" x14ac:dyDescent="0.2">
      <c r="A19" s="247">
        <v>1</v>
      </c>
      <c r="B19" s="249" t="s">
        <v>183</v>
      </c>
      <c r="C19" s="268">
        <v>-2438803.8268479998</v>
      </c>
      <c r="D19" s="327">
        <f>SUM($C$15:C19)</f>
        <v>2945775.9188199998</v>
      </c>
      <c r="E19" s="268"/>
      <c r="F19" s="268">
        <f t="shared" si="0"/>
        <v>2945775.9188199998</v>
      </c>
      <c r="G19" s="268">
        <f t="shared" si="1"/>
        <v>0</v>
      </c>
      <c r="H19" s="268">
        <f t="shared" si="2"/>
        <v>0</v>
      </c>
      <c r="I19" s="268">
        <f t="shared" si="3"/>
        <v>0</v>
      </c>
      <c r="J19" s="268">
        <f t="shared" si="4"/>
        <v>0</v>
      </c>
      <c r="K19" s="268">
        <f t="shared" si="5"/>
        <v>0</v>
      </c>
      <c r="L19" s="268">
        <f t="shared" si="6"/>
        <v>0</v>
      </c>
      <c r="M19" s="268">
        <f t="shared" si="7"/>
        <v>0</v>
      </c>
      <c r="N19" s="268">
        <f t="shared" si="8"/>
        <v>0</v>
      </c>
      <c r="O19" s="268">
        <f t="shared" si="9"/>
        <v>0</v>
      </c>
      <c r="P19" s="268">
        <f t="shared" si="19"/>
        <v>0</v>
      </c>
      <c r="Q19" s="268"/>
      <c r="R19" s="268">
        <v>0</v>
      </c>
      <c r="S19" s="268">
        <f t="shared" si="10"/>
        <v>2945775.9188199998</v>
      </c>
      <c r="T19" s="268">
        <f t="shared" si="11"/>
        <v>0</v>
      </c>
      <c r="U19" s="268">
        <f t="shared" si="12"/>
        <v>0</v>
      </c>
      <c r="V19" s="268">
        <f t="shared" si="13"/>
        <v>0</v>
      </c>
      <c r="W19" s="268"/>
      <c r="X19" s="268"/>
      <c r="Y19" s="268"/>
      <c r="Z19" s="268"/>
      <c r="AA19" s="268">
        <f t="shared" si="14"/>
        <v>2945775.9188199998</v>
      </c>
      <c r="AB19" s="268">
        <f t="shared" si="15"/>
        <v>0</v>
      </c>
      <c r="AC19" s="268">
        <f t="shared" si="16"/>
        <v>2945775.9188199998</v>
      </c>
      <c r="AD19" s="268">
        <f t="shared" si="17"/>
        <v>0</v>
      </c>
      <c r="AE19" s="268">
        <f t="shared" si="18"/>
        <v>2945775.9188199998</v>
      </c>
      <c r="AF19" s="268">
        <f t="shared" si="20"/>
        <v>-2438803.8268479998</v>
      </c>
    </row>
    <row r="20" spans="1:103" hidden="1" x14ac:dyDescent="0.2">
      <c r="A20" s="247">
        <v>1</v>
      </c>
      <c r="B20" s="249" t="s">
        <v>182</v>
      </c>
      <c r="C20" s="268">
        <v>2177046.7884359998</v>
      </c>
      <c r="D20" s="327">
        <f>SUM($C$15:C20)</f>
        <v>5122822.7072559996</v>
      </c>
      <c r="E20" s="268"/>
      <c r="F20" s="268">
        <f t="shared" si="0"/>
        <v>5122822.7072559996</v>
      </c>
      <c r="G20" s="268">
        <f t="shared" si="1"/>
        <v>0</v>
      </c>
      <c r="H20" s="268">
        <f t="shared" si="2"/>
        <v>0</v>
      </c>
      <c r="I20" s="268">
        <f t="shared" si="3"/>
        <v>0</v>
      </c>
      <c r="J20" s="268">
        <f t="shared" si="4"/>
        <v>0</v>
      </c>
      <c r="K20" s="268">
        <f t="shared" si="5"/>
        <v>0</v>
      </c>
      <c r="L20" s="268">
        <f t="shared" si="6"/>
        <v>0</v>
      </c>
      <c r="M20" s="268">
        <f t="shared" si="7"/>
        <v>0</v>
      </c>
      <c r="N20" s="268">
        <f t="shared" si="8"/>
        <v>0</v>
      </c>
      <c r="O20" s="268">
        <f t="shared" si="9"/>
        <v>0</v>
      </c>
      <c r="P20" s="268">
        <f t="shared" si="19"/>
        <v>0</v>
      </c>
      <c r="Q20" s="268"/>
      <c r="R20" s="268">
        <v>283872</v>
      </c>
      <c r="S20" s="268">
        <f t="shared" si="10"/>
        <v>5122822.7072559996</v>
      </c>
      <c r="T20" s="268">
        <f t="shared" si="11"/>
        <v>0</v>
      </c>
      <c r="U20" s="268">
        <f t="shared" si="12"/>
        <v>0</v>
      </c>
      <c r="V20" s="268">
        <f t="shared" si="13"/>
        <v>0</v>
      </c>
      <c r="W20" s="268"/>
      <c r="X20" s="268"/>
      <c r="Y20" s="268"/>
      <c r="Z20" s="268"/>
      <c r="AA20" s="268">
        <f t="shared" si="14"/>
        <v>5122822.7072559996</v>
      </c>
      <c r="AB20" s="268">
        <f t="shared" si="15"/>
        <v>0</v>
      </c>
      <c r="AC20" s="268">
        <f t="shared" si="16"/>
        <v>5122822.7072559996</v>
      </c>
      <c r="AD20" s="268">
        <f t="shared" si="17"/>
        <v>0</v>
      </c>
      <c r="AE20" s="268">
        <f t="shared" si="18"/>
        <v>5122822.7072559996</v>
      </c>
      <c r="AF20" s="268">
        <f t="shared" si="20"/>
        <v>2177046.7884359998</v>
      </c>
    </row>
    <row r="21" spans="1:103" hidden="1" x14ac:dyDescent="0.2">
      <c r="A21" s="247">
        <v>1</v>
      </c>
      <c r="B21" s="249" t="s">
        <v>193</v>
      </c>
      <c r="C21" s="268">
        <v>-1379687.0227959999</v>
      </c>
      <c r="D21" s="327">
        <f>SUM($C$15:C21)</f>
        <v>3743135.6844599997</v>
      </c>
      <c r="E21" s="268"/>
      <c r="F21" s="268">
        <f t="shared" si="0"/>
        <v>3743135.6844599997</v>
      </c>
      <c r="G21" s="268">
        <f t="shared" si="1"/>
        <v>0</v>
      </c>
      <c r="H21" s="268">
        <f t="shared" si="2"/>
        <v>0</v>
      </c>
      <c r="I21" s="268">
        <f t="shared" si="3"/>
        <v>0</v>
      </c>
      <c r="J21" s="268">
        <f t="shared" si="4"/>
        <v>0</v>
      </c>
      <c r="K21" s="268">
        <f t="shared" si="5"/>
        <v>0</v>
      </c>
      <c r="L21" s="268">
        <f t="shared" si="6"/>
        <v>0</v>
      </c>
      <c r="M21" s="268">
        <f t="shared" si="7"/>
        <v>0</v>
      </c>
      <c r="N21" s="268">
        <f t="shared" si="8"/>
        <v>0</v>
      </c>
      <c r="O21" s="268">
        <f t="shared" si="9"/>
        <v>0</v>
      </c>
      <c r="P21" s="268">
        <f t="shared" si="19"/>
        <v>0</v>
      </c>
      <c r="Q21" s="268"/>
      <c r="R21" s="268">
        <v>0</v>
      </c>
      <c r="S21" s="268">
        <f t="shared" si="10"/>
        <v>3743135.6844599997</v>
      </c>
      <c r="T21" s="268">
        <f t="shared" si="11"/>
        <v>0</v>
      </c>
      <c r="U21" s="268">
        <f t="shared" si="12"/>
        <v>0</v>
      </c>
      <c r="V21" s="268">
        <f t="shared" si="13"/>
        <v>0</v>
      </c>
      <c r="W21" s="268"/>
      <c r="X21" s="268"/>
      <c r="Y21" s="268"/>
      <c r="Z21" s="268"/>
      <c r="AA21" s="268">
        <f t="shared" si="14"/>
        <v>3743135.6844599997</v>
      </c>
      <c r="AB21" s="268">
        <f t="shared" si="15"/>
        <v>0</v>
      </c>
      <c r="AC21" s="268">
        <f t="shared" si="16"/>
        <v>3743135.6844599997</v>
      </c>
      <c r="AD21" s="268">
        <f t="shared" si="17"/>
        <v>0</v>
      </c>
      <c r="AE21" s="268">
        <f t="shared" si="18"/>
        <v>3743135.6844599997</v>
      </c>
      <c r="AF21" s="268">
        <f t="shared" si="20"/>
        <v>-1379687.0227959999</v>
      </c>
    </row>
    <row r="22" spans="1:103" hidden="1" x14ac:dyDescent="0.2">
      <c r="A22" s="247">
        <v>1</v>
      </c>
      <c r="B22" s="249" t="s">
        <v>192</v>
      </c>
      <c r="C22" s="268">
        <v>5410150.868636</v>
      </c>
      <c r="D22" s="327">
        <f>SUM($C$15:C22)</f>
        <v>9153286.5530960001</v>
      </c>
      <c r="E22" s="268"/>
      <c r="F22" s="268">
        <f t="shared" si="0"/>
        <v>9153286.5530960001</v>
      </c>
      <c r="G22" s="268">
        <f t="shared" si="1"/>
        <v>0</v>
      </c>
      <c r="H22" s="268">
        <f t="shared" si="2"/>
        <v>0</v>
      </c>
      <c r="I22" s="268">
        <f t="shared" si="3"/>
        <v>0</v>
      </c>
      <c r="J22" s="268">
        <f t="shared" si="4"/>
        <v>0</v>
      </c>
      <c r="K22" s="268">
        <f t="shared" si="5"/>
        <v>0</v>
      </c>
      <c r="L22" s="268">
        <f t="shared" si="6"/>
        <v>0</v>
      </c>
      <c r="M22" s="268">
        <f t="shared" si="7"/>
        <v>0</v>
      </c>
      <c r="N22" s="268">
        <f t="shared" si="8"/>
        <v>0</v>
      </c>
      <c r="O22" s="268">
        <f t="shared" si="9"/>
        <v>0</v>
      </c>
      <c r="P22" s="268">
        <f t="shared" si="19"/>
        <v>0</v>
      </c>
      <c r="Q22" s="268"/>
      <c r="R22" s="268">
        <v>0</v>
      </c>
      <c r="S22" s="268">
        <f t="shared" si="10"/>
        <v>9153286.5530960001</v>
      </c>
      <c r="T22" s="268">
        <f t="shared" si="11"/>
        <v>0</v>
      </c>
      <c r="U22" s="268">
        <f t="shared" si="12"/>
        <v>0</v>
      </c>
      <c r="V22" s="268">
        <f t="shared" si="13"/>
        <v>0</v>
      </c>
      <c r="W22" s="268"/>
      <c r="X22" s="268"/>
      <c r="Y22" s="268"/>
      <c r="Z22" s="268"/>
      <c r="AA22" s="268">
        <f t="shared" si="14"/>
        <v>9153286.5530960001</v>
      </c>
      <c r="AB22" s="268">
        <f t="shared" si="15"/>
        <v>0</v>
      </c>
      <c r="AC22" s="268">
        <f t="shared" si="16"/>
        <v>9153286.5530960001</v>
      </c>
      <c r="AD22" s="268">
        <f t="shared" si="17"/>
        <v>0</v>
      </c>
      <c r="AE22" s="268">
        <f t="shared" si="18"/>
        <v>9153286.5530960001</v>
      </c>
      <c r="AF22" s="268">
        <f t="shared" si="20"/>
        <v>5410150.8686360009</v>
      </c>
    </row>
    <row r="23" spans="1:103" hidden="1" x14ac:dyDescent="0.2">
      <c r="A23" s="247">
        <v>1</v>
      </c>
      <c r="B23" s="249" t="s">
        <v>191</v>
      </c>
      <c r="C23" s="268">
        <v>7371202.1948520001</v>
      </c>
      <c r="D23" s="327">
        <f>SUM($C$15:C23)</f>
        <v>16524488.747948</v>
      </c>
      <c r="E23" s="268"/>
      <c r="F23" s="268">
        <f t="shared" si="0"/>
        <v>16524488.747948</v>
      </c>
      <c r="G23" s="268">
        <f t="shared" si="1"/>
        <v>0</v>
      </c>
      <c r="H23" s="268">
        <f t="shared" si="2"/>
        <v>0</v>
      </c>
      <c r="I23" s="268">
        <f t="shared" si="3"/>
        <v>0</v>
      </c>
      <c r="J23" s="268">
        <f t="shared" si="4"/>
        <v>0</v>
      </c>
      <c r="K23" s="268">
        <f t="shared" si="5"/>
        <v>0</v>
      </c>
      <c r="L23" s="268">
        <f t="shared" si="6"/>
        <v>0</v>
      </c>
      <c r="M23" s="268">
        <f t="shared" si="7"/>
        <v>0</v>
      </c>
      <c r="N23" s="268">
        <f t="shared" si="8"/>
        <v>0</v>
      </c>
      <c r="O23" s="268">
        <f t="shared" si="9"/>
        <v>0</v>
      </c>
      <c r="P23" s="268">
        <f t="shared" si="19"/>
        <v>0</v>
      </c>
      <c r="Q23" s="268"/>
      <c r="R23" s="268">
        <v>0</v>
      </c>
      <c r="S23" s="268">
        <f t="shared" si="10"/>
        <v>16524488.747948</v>
      </c>
      <c r="T23" s="268">
        <f t="shared" si="11"/>
        <v>0</v>
      </c>
      <c r="U23" s="268">
        <f t="shared" si="12"/>
        <v>0</v>
      </c>
      <c r="V23" s="268">
        <f t="shared" si="13"/>
        <v>0</v>
      </c>
      <c r="W23" s="268"/>
      <c r="X23" s="268"/>
      <c r="Y23" s="268"/>
      <c r="Z23" s="268"/>
      <c r="AA23" s="268">
        <f t="shared" si="14"/>
        <v>16524488.747948</v>
      </c>
      <c r="AB23" s="268">
        <f t="shared" si="15"/>
        <v>0</v>
      </c>
      <c r="AC23" s="268">
        <f t="shared" si="16"/>
        <v>16524488.747948</v>
      </c>
      <c r="AD23" s="268">
        <f t="shared" si="17"/>
        <v>0</v>
      </c>
      <c r="AE23" s="268">
        <f t="shared" si="18"/>
        <v>16524488.747948</v>
      </c>
      <c r="AF23" s="268">
        <f t="shared" si="20"/>
        <v>7371202.1948520001</v>
      </c>
    </row>
    <row r="24" spans="1:103" hidden="1" x14ac:dyDescent="0.2">
      <c r="A24" s="247">
        <v>1</v>
      </c>
      <c r="B24" s="249" t="s">
        <v>190</v>
      </c>
      <c r="C24" s="268">
        <v>-1629966.3063080001</v>
      </c>
      <c r="D24" s="327">
        <f>SUM($C$15:C24)</f>
        <v>14894522.441640001</v>
      </c>
      <c r="E24" s="268"/>
      <c r="F24" s="268">
        <f t="shared" si="0"/>
        <v>14894522.441640001</v>
      </c>
      <c r="G24" s="268">
        <f t="shared" si="1"/>
        <v>0</v>
      </c>
      <c r="H24" s="268">
        <f t="shared" si="2"/>
        <v>0</v>
      </c>
      <c r="I24" s="268">
        <f t="shared" si="3"/>
        <v>0</v>
      </c>
      <c r="J24" s="268">
        <f t="shared" si="4"/>
        <v>0</v>
      </c>
      <c r="K24" s="268">
        <f t="shared" si="5"/>
        <v>0</v>
      </c>
      <c r="L24" s="268">
        <f t="shared" si="6"/>
        <v>0</v>
      </c>
      <c r="M24" s="268">
        <f t="shared" si="7"/>
        <v>0</v>
      </c>
      <c r="N24" s="268">
        <f t="shared" si="8"/>
        <v>0</v>
      </c>
      <c r="O24" s="268">
        <f t="shared" si="9"/>
        <v>0</v>
      </c>
      <c r="P24" s="268">
        <f t="shared" si="19"/>
        <v>0</v>
      </c>
      <c r="Q24" s="268"/>
      <c r="R24" s="268">
        <v>0</v>
      </c>
      <c r="S24" s="268">
        <f t="shared" si="10"/>
        <v>14894522.441640001</v>
      </c>
      <c r="T24" s="268">
        <f t="shared" si="11"/>
        <v>0</v>
      </c>
      <c r="U24" s="268">
        <f t="shared" si="12"/>
        <v>0</v>
      </c>
      <c r="V24" s="268">
        <f t="shared" si="13"/>
        <v>0</v>
      </c>
      <c r="W24" s="268"/>
      <c r="X24" s="268"/>
      <c r="Y24" s="268"/>
      <c r="Z24" s="268"/>
      <c r="AA24" s="268">
        <f t="shared" si="14"/>
        <v>14894522.441640001</v>
      </c>
      <c r="AB24" s="268">
        <f t="shared" si="15"/>
        <v>0</v>
      </c>
      <c r="AC24" s="268">
        <f t="shared" si="16"/>
        <v>14894522.441640001</v>
      </c>
      <c r="AD24" s="268">
        <f t="shared" si="17"/>
        <v>0</v>
      </c>
      <c r="AE24" s="268">
        <f t="shared" si="18"/>
        <v>14894522.441640001</v>
      </c>
      <c r="AF24" s="268">
        <f t="shared" si="20"/>
        <v>-1629966.3063079994</v>
      </c>
    </row>
    <row r="25" spans="1:103" hidden="1" x14ac:dyDescent="0.2">
      <c r="A25" s="247">
        <v>1</v>
      </c>
      <c r="B25" s="249" t="s">
        <v>189</v>
      </c>
      <c r="C25" s="268">
        <v>-2271770.6493159998</v>
      </c>
      <c r="D25" s="327">
        <f>SUM($C$15:C25)</f>
        <v>12622751.792324001</v>
      </c>
      <c r="E25" s="268"/>
      <c r="F25" s="268">
        <f t="shared" si="0"/>
        <v>12622751.792324001</v>
      </c>
      <c r="G25" s="268">
        <f t="shared" si="1"/>
        <v>0</v>
      </c>
      <c r="H25" s="268">
        <f t="shared" si="2"/>
        <v>0</v>
      </c>
      <c r="I25" s="268">
        <f t="shared" si="3"/>
        <v>0</v>
      </c>
      <c r="J25" s="268">
        <f t="shared" si="4"/>
        <v>0</v>
      </c>
      <c r="K25" s="268">
        <f t="shared" si="5"/>
        <v>0</v>
      </c>
      <c r="L25" s="268">
        <f t="shared" si="6"/>
        <v>0</v>
      </c>
      <c r="M25" s="268">
        <f t="shared" si="7"/>
        <v>0</v>
      </c>
      <c r="N25" s="268">
        <f t="shared" si="8"/>
        <v>0</v>
      </c>
      <c r="O25" s="268">
        <f t="shared" si="9"/>
        <v>0</v>
      </c>
      <c r="P25" s="268">
        <f t="shared" si="19"/>
        <v>0</v>
      </c>
      <c r="Q25" s="268"/>
      <c r="R25" s="268"/>
      <c r="S25" s="268">
        <f t="shared" si="10"/>
        <v>12622751.792324001</v>
      </c>
      <c r="T25" s="268">
        <f t="shared" si="11"/>
        <v>0</v>
      </c>
      <c r="U25" s="268">
        <f t="shared" si="12"/>
        <v>0</v>
      </c>
      <c r="V25" s="268">
        <f t="shared" si="13"/>
        <v>0</v>
      </c>
      <c r="W25" s="268"/>
      <c r="X25" s="268"/>
      <c r="Y25" s="268"/>
      <c r="Z25" s="268"/>
      <c r="AA25" s="268">
        <f t="shared" si="14"/>
        <v>12622751.792324001</v>
      </c>
      <c r="AB25" s="268">
        <f t="shared" si="15"/>
        <v>0</v>
      </c>
      <c r="AC25" s="268">
        <f t="shared" si="16"/>
        <v>12622751.792324001</v>
      </c>
      <c r="AD25" s="268">
        <f t="shared" si="17"/>
        <v>0</v>
      </c>
      <c r="AE25" s="268">
        <f t="shared" si="18"/>
        <v>12622751.792324001</v>
      </c>
      <c r="AF25" s="268">
        <f t="shared" si="20"/>
        <v>-2271770.6493159998</v>
      </c>
    </row>
    <row r="26" spans="1:103" hidden="1" x14ac:dyDescent="0.2">
      <c r="A26" s="353">
        <v>1</v>
      </c>
      <c r="B26" s="280" t="s">
        <v>188</v>
      </c>
      <c r="C26" s="268">
        <v>-10794453.650140001</v>
      </c>
      <c r="D26" s="327">
        <f>SUM($C$15:C26)</f>
        <v>1828298.1421840005</v>
      </c>
      <c r="E26" s="268"/>
      <c r="F26" s="268">
        <f t="shared" si="0"/>
        <v>1828298.1421840005</v>
      </c>
      <c r="G26" s="268">
        <f t="shared" si="1"/>
        <v>0</v>
      </c>
      <c r="H26" s="268">
        <f t="shared" si="2"/>
        <v>0</v>
      </c>
      <c r="I26" s="268">
        <f t="shared" si="3"/>
        <v>0</v>
      </c>
      <c r="J26" s="268">
        <f t="shared" si="4"/>
        <v>0</v>
      </c>
      <c r="K26" s="268">
        <f t="shared" si="5"/>
        <v>0</v>
      </c>
      <c r="L26" s="268">
        <f t="shared" si="6"/>
        <v>0</v>
      </c>
      <c r="M26" s="268">
        <f t="shared" si="7"/>
        <v>0</v>
      </c>
      <c r="N26" s="268">
        <f t="shared" si="8"/>
        <v>0</v>
      </c>
      <c r="O26" s="268">
        <f t="shared" si="9"/>
        <v>0</v>
      </c>
      <c r="P26" s="268">
        <f t="shared" si="19"/>
        <v>0</v>
      </c>
      <c r="Q26" s="268"/>
      <c r="R26" s="287">
        <v>0</v>
      </c>
      <c r="S26" s="268">
        <f t="shared" si="10"/>
        <v>1828298.1421840005</v>
      </c>
      <c r="T26" s="268">
        <f t="shared" si="11"/>
        <v>0</v>
      </c>
      <c r="U26" s="268">
        <f t="shared" si="12"/>
        <v>0</v>
      </c>
      <c r="V26" s="268">
        <f t="shared" si="13"/>
        <v>0</v>
      </c>
      <c r="W26" s="268"/>
      <c r="X26" s="268"/>
      <c r="Y26" s="268"/>
      <c r="Z26" s="268"/>
      <c r="AA26" s="268">
        <f t="shared" si="14"/>
        <v>1828298.1421840005</v>
      </c>
      <c r="AB26" s="268">
        <f t="shared" si="15"/>
        <v>0</v>
      </c>
      <c r="AC26" s="268">
        <f t="shared" si="16"/>
        <v>1828298.1421840005</v>
      </c>
      <c r="AD26" s="268">
        <f t="shared" si="17"/>
        <v>0</v>
      </c>
      <c r="AE26" s="268">
        <f t="shared" si="18"/>
        <v>1828298.1421840005</v>
      </c>
      <c r="AF26" s="268">
        <f t="shared" si="20"/>
        <v>-10794453.650140001</v>
      </c>
    </row>
    <row r="27" spans="1:103" s="356" customFormat="1" hidden="1" x14ac:dyDescent="0.2">
      <c r="A27" s="358"/>
      <c r="C27" s="357"/>
      <c r="D27" s="327"/>
      <c r="E27" s="268"/>
      <c r="F27" s="268"/>
      <c r="G27" s="268"/>
      <c r="H27" s="268"/>
      <c r="I27" s="268"/>
      <c r="J27" s="268"/>
      <c r="K27" s="268"/>
      <c r="L27" s="268"/>
      <c r="M27" s="268"/>
      <c r="N27" s="268"/>
      <c r="O27" s="268"/>
      <c r="P27" s="268"/>
      <c r="Q27" s="268"/>
      <c r="R27" s="287"/>
      <c r="S27" s="268"/>
      <c r="T27" s="268"/>
      <c r="U27" s="268"/>
      <c r="V27" s="268"/>
      <c r="W27" s="268"/>
      <c r="X27" s="268"/>
      <c r="Y27" s="268"/>
      <c r="Z27" s="268"/>
      <c r="AA27" s="268"/>
      <c r="AB27" s="268"/>
      <c r="AC27" s="268"/>
      <c r="AD27" s="268"/>
      <c r="AE27" s="268"/>
      <c r="AF27" s="268"/>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row>
    <row r="28" spans="1:103" s="356" customFormat="1" hidden="1" x14ac:dyDescent="0.2">
      <c r="A28" s="247">
        <v>2</v>
      </c>
      <c r="B28" s="249" t="s">
        <v>187</v>
      </c>
      <c r="C28" s="268">
        <v>553555.29666674999</v>
      </c>
      <c r="D28" s="327">
        <f>SUM($C$28)</f>
        <v>553555.29666674999</v>
      </c>
      <c r="E28" s="268"/>
      <c r="F28" s="268">
        <f t="shared" ref="F28:F39" si="21">IF(ABS(D28)&gt;+$F$9,IF(D28&lt;0,-$F$9,+$F$9),+D28)</f>
        <v>553555.29666674999</v>
      </c>
      <c r="G28" s="268">
        <f t="shared" ref="G28:G39" si="22">IF(ABS(D28)-ABS(F28)&gt;=$G$9,IF(D28&lt;=0,-$G$9,+$G$9),+D28-F28)</f>
        <v>0</v>
      </c>
      <c r="H28" s="268">
        <f t="shared" ref="H28:H39" si="23">IF(ABS(+D28)-ABS(SUM(F28:G28))&gt;=$H$9,IF(D28&lt;=0,-$H$9,+$H$9),+D28-SUM(F28:G28))</f>
        <v>0</v>
      </c>
      <c r="I28" s="268">
        <f t="shared" ref="I28:I39" si="24">IF(ABS(+D28)-ABS(SUM(F28:H28))&gt;=$I$9,IF(D28&lt;=0,$D28-SUM($F28:$H28),$D28-SUM($F28:$H28)),D28-SUM(F28:H28))</f>
        <v>0</v>
      </c>
      <c r="J28" s="268">
        <f t="shared" ref="J28:J39" si="25">+G28*$C$289</f>
        <v>0</v>
      </c>
      <c r="K28" s="268">
        <f t="shared" ref="K28:K39" si="26">+H28*$C$290</f>
        <v>0</v>
      </c>
      <c r="L28" s="268">
        <f t="shared" ref="L28:L39" si="27">+I28*$C$291</f>
        <v>0</v>
      </c>
      <c r="M28" s="268">
        <f t="shared" ref="M28:M39" si="28">SUM(J28:L28)+$M$26</f>
        <v>0</v>
      </c>
      <c r="N28" s="268">
        <f t="shared" ref="N28:N39" si="29">AB28*$C$293</f>
        <v>0</v>
      </c>
      <c r="O28" s="268">
        <f t="shared" ref="O28:O39" si="30">M28+N28</f>
        <v>0</v>
      </c>
      <c r="P28" s="268">
        <f>O28-O26</f>
        <v>0</v>
      </c>
      <c r="Q28" s="278"/>
      <c r="R28" s="268">
        <v>0</v>
      </c>
      <c r="S28" s="268">
        <f t="shared" ref="S28:S39" si="31">+F28</f>
        <v>553555.29666674999</v>
      </c>
      <c r="T28" s="268">
        <f t="shared" ref="T28:T39" si="32">+G28-J28</f>
        <v>0</v>
      </c>
      <c r="U28" s="268">
        <f t="shared" ref="U28:U39" si="33">+H28-K28</f>
        <v>0</v>
      </c>
      <c r="V28" s="268">
        <f t="shared" ref="V28:V39" si="34">+I28-L28</f>
        <v>0</v>
      </c>
      <c r="W28" s="268"/>
      <c r="X28" s="268"/>
      <c r="Y28" s="268"/>
      <c r="Z28" s="268"/>
      <c r="AA28" s="268">
        <f t="shared" ref="AA28:AA39" si="35">SUM(S28:V28)+$AA$26</f>
        <v>2381853.4388507502</v>
      </c>
      <c r="AB28" s="268">
        <f t="shared" ref="AB28:AB39" si="36">IF(AA28&gt;40000000,AA28-40000000,0)</f>
        <v>0</v>
      </c>
      <c r="AC28" s="268">
        <f t="shared" ref="AC28:AC39" si="37">AA28-AB28</f>
        <v>2381853.4388507502</v>
      </c>
      <c r="AD28" s="268">
        <f t="shared" ref="AD28:AD39" si="38">AB28*$D$293</f>
        <v>0</v>
      </c>
      <c r="AE28" s="268">
        <f t="shared" ref="AE28:AE39" si="39">AA28-AB28+AD28</f>
        <v>2381853.4388507502</v>
      </c>
      <c r="AF28" s="268">
        <f>AE28-AE26</f>
        <v>553555.29666674975</v>
      </c>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49"/>
      <c r="CV28" s="249"/>
      <c r="CW28" s="249"/>
      <c r="CX28" s="249"/>
      <c r="CY28" s="249"/>
    </row>
    <row r="29" spans="1:103" s="356" customFormat="1" hidden="1" x14ac:dyDescent="0.2">
      <c r="A29" s="247">
        <v>2</v>
      </c>
      <c r="B29" s="249" t="s">
        <v>186</v>
      </c>
      <c r="C29" s="268">
        <v>1563206.7823995384</v>
      </c>
      <c r="D29" s="327">
        <f>SUM($C$28:C29)</f>
        <v>2116762.0790662887</v>
      </c>
      <c r="E29" s="268"/>
      <c r="F29" s="268">
        <f t="shared" si="21"/>
        <v>2116762.0790662887</v>
      </c>
      <c r="G29" s="268">
        <f t="shared" si="22"/>
        <v>0</v>
      </c>
      <c r="H29" s="268">
        <f t="shared" si="23"/>
        <v>0</v>
      </c>
      <c r="I29" s="268">
        <f t="shared" si="24"/>
        <v>0</v>
      </c>
      <c r="J29" s="268">
        <f t="shared" si="25"/>
        <v>0</v>
      </c>
      <c r="K29" s="268">
        <f t="shared" si="26"/>
        <v>0</v>
      </c>
      <c r="L29" s="268">
        <f t="shared" si="27"/>
        <v>0</v>
      </c>
      <c r="M29" s="268">
        <f t="shared" si="28"/>
        <v>0</v>
      </c>
      <c r="N29" s="268">
        <f t="shared" si="29"/>
        <v>0</v>
      </c>
      <c r="O29" s="268">
        <f t="shared" si="30"/>
        <v>0</v>
      </c>
      <c r="P29" s="268">
        <f t="shared" ref="P29:P39" si="40">O29-O28</f>
        <v>0</v>
      </c>
      <c r="Q29" s="268"/>
      <c r="R29" s="268">
        <v>0</v>
      </c>
      <c r="S29" s="268">
        <f t="shared" si="31"/>
        <v>2116762.0790662887</v>
      </c>
      <c r="T29" s="268">
        <f t="shared" si="32"/>
        <v>0</v>
      </c>
      <c r="U29" s="268">
        <f t="shared" si="33"/>
        <v>0</v>
      </c>
      <c r="V29" s="268">
        <f t="shared" si="34"/>
        <v>0</v>
      </c>
      <c r="W29" s="268"/>
      <c r="X29" s="268"/>
      <c r="Y29" s="268"/>
      <c r="Z29" s="268"/>
      <c r="AA29" s="268">
        <f t="shared" si="35"/>
        <v>3945060.2212502891</v>
      </c>
      <c r="AB29" s="268">
        <f t="shared" si="36"/>
        <v>0</v>
      </c>
      <c r="AC29" s="268">
        <f t="shared" si="37"/>
        <v>3945060.2212502891</v>
      </c>
      <c r="AD29" s="268">
        <f t="shared" si="38"/>
        <v>0</v>
      </c>
      <c r="AE29" s="268">
        <f t="shared" si="39"/>
        <v>3945060.2212502891</v>
      </c>
      <c r="AF29" s="268">
        <f t="shared" ref="AF29:AF39" si="41">AE29-AE28</f>
        <v>1563206.7823995389</v>
      </c>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c r="CW29" s="249"/>
      <c r="CX29" s="249"/>
      <c r="CY29" s="249"/>
    </row>
    <row r="30" spans="1:103" s="356" customFormat="1" hidden="1" x14ac:dyDescent="0.2">
      <c r="A30" s="247">
        <v>2</v>
      </c>
      <c r="B30" s="249" t="s">
        <v>185</v>
      </c>
      <c r="C30" s="268">
        <v>4286450.4896373283</v>
      </c>
      <c r="D30" s="327">
        <f>SUM($C$28:C30)</f>
        <v>6403212.568703617</v>
      </c>
      <c r="E30" s="268"/>
      <c r="F30" s="268">
        <f t="shared" si="21"/>
        <v>6403212.568703617</v>
      </c>
      <c r="G30" s="268">
        <f t="shared" si="22"/>
        <v>0</v>
      </c>
      <c r="H30" s="268">
        <f t="shared" si="23"/>
        <v>0</v>
      </c>
      <c r="I30" s="268">
        <f t="shared" si="24"/>
        <v>0</v>
      </c>
      <c r="J30" s="268">
        <f t="shared" si="25"/>
        <v>0</v>
      </c>
      <c r="K30" s="268">
        <f t="shared" si="26"/>
        <v>0</v>
      </c>
      <c r="L30" s="268">
        <f t="shared" si="27"/>
        <v>0</v>
      </c>
      <c r="M30" s="268">
        <f t="shared" si="28"/>
        <v>0</v>
      </c>
      <c r="N30" s="268">
        <f t="shared" si="29"/>
        <v>0</v>
      </c>
      <c r="O30" s="268">
        <f t="shared" si="30"/>
        <v>0</v>
      </c>
      <c r="P30" s="268">
        <f t="shared" si="40"/>
        <v>0</v>
      </c>
      <c r="Q30" s="268"/>
      <c r="R30" s="268">
        <v>0</v>
      </c>
      <c r="S30" s="268">
        <f t="shared" si="31"/>
        <v>6403212.568703617</v>
      </c>
      <c r="T30" s="268">
        <f t="shared" si="32"/>
        <v>0</v>
      </c>
      <c r="U30" s="268">
        <f t="shared" si="33"/>
        <v>0</v>
      </c>
      <c r="V30" s="268">
        <f t="shared" si="34"/>
        <v>0</v>
      </c>
      <c r="W30" s="268"/>
      <c r="X30" s="268"/>
      <c r="Y30" s="268"/>
      <c r="Z30" s="268"/>
      <c r="AA30" s="268">
        <f t="shared" si="35"/>
        <v>8231510.7108876174</v>
      </c>
      <c r="AB30" s="268">
        <f t="shared" si="36"/>
        <v>0</v>
      </c>
      <c r="AC30" s="268">
        <f t="shared" si="37"/>
        <v>8231510.7108876174</v>
      </c>
      <c r="AD30" s="268">
        <f t="shared" si="38"/>
        <v>0</v>
      </c>
      <c r="AE30" s="268">
        <f t="shared" si="39"/>
        <v>8231510.7108876174</v>
      </c>
      <c r="AF30" s="268">
        <f t="shared" si="41"/>
        <v>4286450.4896373283</v>
      </c>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49"/>
      <c r="CX30" s="249"/>
      <c r="CY30" s="249"/>
    </row>
    <row r="31" spans="1:103" s="356" customFormat="1" hidden="1" x14ac:dyDescent="0.2">
      <c r="A31" s="247">
        <v>2</v>
      </c>
      <c r="B31" s="249" t="s">
        <v>184</v>
      </c>
      <c r="C31" s="268">
        <v>5975563.4745287374</v>
      </c>
      <c r="D31" s="327">
        <f>SUM($C$28:C31)</f>
        <v>12378776.043232355</v>
      </c>
      <c r="E31" s="268"/>
      <c r="F31" s="268">
        <f t="shared" si="21"/>
        <v>12378776.043232355</v>
      </c>
      <c r="G31" s="268">
        <f t="shared" si="22"/>
        <v>0</v>
      </c>
      <c r="H31" s="268">
        <f t="shared" si="23"/>
        <v>0</v>
      </c>
      <c r="I31" s="268">
        <f t="shared" si="24"/>
        <v>0</v>
      </c>
      <c r="J31" s="268">
        <f t="shared" si="25"/>
        <v>0</v>
      </c>
      <c r="K31" s="268">
        <f t="shared" si="26"/>
        <v>0</v>
      </c>
      <c r="L31" s="268">
        <f t="shared" si="27"/>
        <v>0</v>
      </c>
      <c r="M31" s="268">
        <f t="shared" si="28"/>
        <v>0</v>
      </c>
      <c r="N31" s="268">
        <f t="shared" si="29"/>
        <v>0</v>
      </c>
      <c r="O31" s="268">
        <f t="shared" si="30"/>
        <v>0</v>
      </c>
      <c r="P31" s="268">
        <f t="shared" si="40"/>
        <v>0</v>
      </c>
      <c r="Q31" s="268"/>
      <c r="R31" s="268">
        <v>0</v>
      </c>
      <c r="S31" s="268">
        <f t="shared" si="31"/>
        <v>12378776.043232355</v>
      </c>
      <c r="T31" s="268">
        <f t="shared" si="32"/>
        <v>0</v>
      </c>
      <c r="U31" s="268">
        <f t="shared" si="33"/>
        <v>0</v>
      </c>
      <c r="V31" s="268">
        <f t="shared" si="34"/>
        <v>0</v>
      </c>
      <c r="W31" s="268"/>
      <c r="X31" s="268"/>
      <c r="Y31" s="268"/>
      <c r="Z31" s="268"/>
      <c r="AA31" s="268">
        <f t="shared" si="35"/>
        <v>14207074.185416356</v>
      </c>
      <c r="AB31" s="268">
        <f t="shared" si="36"/>
        <v>0</v>
      </c>
      <c r="AC31" s="268">
        <f t="shared" si="37"/>
        <v>14207074.185416356</v>
      </c>
      <c r="AD31" s="268">
        <f t="shared" si="38"/>
        <v>0</v>
      </c>
      <c r="AE31" s="268">
        <f t="shared" si="39"/>
        <v>14207074.185416356</v>
      </c>
      <c r="AF31" s="268">
        <f t="shared" si="41"/>
        <v>5975563.4745287383</v>
      </c>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row>
    <row r="32" spans="1:103" s="356" customFormat="1" hidden="1" x14ac:dyDescent="0.2">
      <c r="A32" s="247">
        <v>2</v>
      </c>
      <c r="B32" s="249" t="s">
        <v>183</v>
      </c>
      <c r="C32" s="268">
        <v>2921160.2050545742</v>
      </c>
      <c r="D32" s="327">
        <f>SUM($C$28:C32)</f>
        <v>15299936.248286929</v>
      </c>
      <c r="E32" s="268"/>
      <c r="F32" s="268">
        <f t="shared" si="21"/>
        <v>15299936.248286929</v>
      </c>
      <c r="G32" s="268">
        <f t="shared" si="22"/>
        <v>0</v>
      </c>
      <c r="H32" s="268">
        <f t="shared" si="23"/>
        <v>0</v>
      </c>
      <c r="I32" s="268">
        <f t="shared" si="24"/>
        <v>0</v>
      </c>
      <c r="J32" s="268">
        <f t="shared" si="25"/>
        <v>0</v>
      </c>
      <c r="K32" s="268">
        <f t="shared" si="26"/>
        <v>0</v>
      </c>
      <c r="L32" s="268">
        <f t="shared" si="27"/>
        <v>0</v>
      </c>
      <c r="M32" s="268">
        <f t="shared" si="28"/>
        <v>0</v>
      </c>
      <c r="N32" s="268">
        <f t="shared" si="29"/>
        <v>0</v>
      </c>
      <c r="O32" s="268">
        <f t="shared" si="30"/>
        <v>0</v>
      </c>
      <c r="P32" s="268">
        <f t="shared" si="40"/>
        <v>0</v>
      </c>
      <c r="Q32" s="268"/>
      <c r="R32" s="268">
        <v>0</v>
      </c>
      <c r="S32" s="268">
        <f t="shared" si="31"/>
        <v>15299936.248286929</v>
      </c>
      <c r="T32" s="268">
        <f t="shared" si="32"/>
        <v>0</v>
      </c>
      <c r="U32" s="268">
        <f t="shared" si="33"/>
        <v>0</v>
      </c>
      <c r="V32" s="268">
        <f t="shared" si="34"/>
        <v>0</v>
      </c>
      <c r="W32" s="268"/>
      <c r="X32" s="268"/>
      <c r="Y32" s="268"/>
      <c r="Z32" s="268"/>
      <c r="AA32" s="268">
        <f t="shared" si="35"/>
        <v>17128234.390470929</v>
      </c>
      <c r="AB32" s="268">
        <f t="shared" si="36"/>
        <v>0</v>
      </c>
      <c r="AC32" s="268">
        <f t="shared" si="37"/>
        <v>17128234.390470929</v>
      </c>
      <c r="AD32" s="268">
        <f t="shared" si="38"/>
        <v>0</v>
      </c>
      <c r="AE32" s="268">
        <f t="shared" si="39"/>
        <v>17128234.390470929</v>
      </c>
      <c r="AF32" s="268">
        <f t="shared" si="41"/>
        <v>2921160.2050545737</v>
      </c>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249"/>
      <c r="BY32" s="249"/>
      <c r="BZ32" s="249"/>
      <c r="CA32" s="249"/>
      <c r="CB32" s="249"/>
      <c r="CC32" s="249"/>
      <c r="CD32" s="249"/>
      <c r="CE32" s="249"/>
      <c r="CF32" s="249"/>
      <c r="CG32" s="249"/>
      <c r="CH32" s="249"/>
      <c r="CI32" s="249"/>
      <c r="CJ32" s="249"/>
      <c r="CK32" s="249"/>
      <c r="CL32" s="249"/>
      <c r="CM32" s="249"/>
      <c r="CN32" s="249"/>
      <c r="CO32" s="249"/>
      <c r="CP32" s="249"/>
      <c r="CQ32" s="249"/>
      <c r="CR32" s="249"/>
      <c r="CS32" s="249"/>
      <c r="CT32" s="249"/>
      <c r="CU32" s="249"/>
      <c r="CV32" s="249"/>
      <c r="CW32" s="249"/>
      <c r="CX32" s="249"/>
      <c r="CY32" s="249"/>
    </row>
    <row r="33" spans="1:103" s="356" customFormat="1" hidden="1" x14ac:dyDescent="0.2">
      <c r="A33" s="247">
        <v>2</v>
      </c>
      <c r="B33" s="249" t="s">
        <v>182</v>
      </c>
      <c r="C33" s="268">
        <v>3375349.0901841279</v>
      </c>
      <c r="D33" s="327">
        <f>SUM($C$28:C33)</f>
        <v>18675285.338471055</v>
      </c>
      <c r="E33" s="268"/>
      <c r="F33" s="268">
        <f t="shared" si="21"/>
        <v>18675285.338471055</v>
      </c>
      <c r="G33" s="268">
        <f t="shared" si="22"/>
        <v>0</v>
      </c>
      <c r="H33" s="268">
        <f t="shared" si="23"/>
        <v>0</v>
      </c>
      <c r="I33" s="268">
        <f t="shared" si="24"/>
        <v>0</v>
      </c>
      <c r="J33" s="268">
        <f t="shared" si="25"/>
        <v>0</v>
      </c>
      <c r="K33" s="268">
        <f t="shared" si="26"/>
        <v>0</v>
      </c>
      <c r="L33" s="268">
        <f t="shared" si="27"/>
        <v>0</v>
      </c>
      <c r="M33" s="268">
        <f t="shared" si="28"/>
        <v>0</v>
      </c>
      <c r="N33" s="268">
        <f t="shared" si="29"/>
        <v>0</v>
      </c>
      <c r="O33" s="268">
        <f t="shared" si="30"/>
        <v>0</v>
      </c>
      <c r="P33" s="268">
        <f t="shared" si="40"/>
        <v>0</v>
      </c>
      <c r="Q33" s="268"/>
      <c r="R33" s="268">
        <v>0</v>
      </c>
      <c r="S33" s="268">
        <f t="shared" si="31"/>
        <v>18675285.338471055</v>
      </c>
      <c r="T33" s="268">
        <f t="shared" si="32"/>
        <v>0</v>
      </c>
      <c r="U33" s="268">
        <f t="shared" si="33"/>
        <v>0</v>
      </c>
      <c r="V33" s="268">
        <f t="shared" si="34"/>
        <v>0</v>
      </c>
      <c r="W33" s="268"/>
      <c r="X33" s="268"/>
      <c r="Y33" s="268"/>
      <c r="Z33" s="268"/>
      <c r="AA33" s="268">
        <f t="shared" si="35"/>
        <v>20503583.480655055</v>
      </c>
      <c r="AB33" s="268">
        <f t="shared" si="36"/>
        <v>0</v>
      </c>
      <c r="AC33" s="268">
        <f t="shared" si="37"/>
        <v>20503583.480655055</v>
      </c>
      <c r="AD33" s="268">
        <f t="shared" si="38"/>
        <v>0</v>
      </c>
      <c r="AE33" s="268">
        <f t="shared" si="39"/>
        <v>20503583.480655055</v>
      </c>
      <c r="AF33" s="268">
        <f t="shared" si="41"/>
        <v>3375349.090184126</v>
      </c>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c r="CA33" s="249"/>
      <c r="CB33" s="249"/>
      <c r="CC33" s="249"/>
      <c r="CD33" s="249"/>
      <c r="CE33" s="249"/>
      <c r="CF33" s="249"/>
      <c r="CG33" s="249"/>
      <c r="CH33" s="249"/>
      <c r="CI33" s="249"/>
      <c r="CJ33" s="249"/>
      <c r="CK33" s="249"/>
      <c r="CL33" s="249"/>
      <c r="CM33" s="249"/>
      <c r="CN33" s="249"/>
      <c r="CO33" s="249"/>
      <c r="CP33" s="249"/>
      <c r="CQ33" s="249"/>
      <c r="CR33" s="249"/>
      <c r="CS33" s="249"/>
      <c r="CT33" s="249"/>
      <c r="CU33" s="249"/>
      <c r="CV33" s="249"/>
      <c r="CW33" s="249"/>
      <c r="CX33" s="249"/>
      <c r="CY33" s="249"/>
    </row>
    <row r="34" spans="1:103" s="356" customFormat="1" hidden="1" x14ac:dyDescent="0.2">
      <c r="A34" s="247">
        <v>2</v>
      </c>
      <c r="B34" s="249" t="s">
        <v>193</v>
      </c>
      <c r="C34" s="268">
        <v>548855.20570934727</v>
      </c>
      <c r="D34" s="327">
        <f>SUM($C$28:C34)</f>
        <v>19224140.544180401</v>
      </c>
      <c r="E34" s="268"/>
      <c r="F34" s="268">
        <f t="shared" si="21"/>
        <v>19224140.544180401</v>
      </c>
      <c r="G34" s="268">
        <f t="shared" si="22"/>
        <v>0</v>
      </c>
      <c r="H34" s="268">
        <f t="shared" si="23"/>
        <v>0</v>
      </c>
      <c r="I34" s="268">
        <f t="shared" si="24"/>
        <v>0</v>
      </c>
      <c r="J34" s="268">
        <f t="shared" si="25"/>
        <v>0</v>
      </c>
      <c r="K34" s="268">
        <f t="shared" si="26"/>
        <v>0</v>
      </c>
      <c r="L34" s="268">
        <f t="shared" si="27"/>
        <v>0</v>
      </c>
      <c r="M34" s="268">
        <f t="shared" si="28"/>
        <v>0</v>
      </c>
      <c r="N34" s="268">
        <f t="shared" si="29"/>
        <v>0</v>
      </c>
      <c r="O34" s="268">
        <f t="shared" si="30"/>
        <v>0</v>
      </c>
      <c r="P34" s="268">
        <f t="shared" si="40"/>
        <v>0</v>
      </c>
      <c r="Q34" s="268"/>
      <c r="R34" s="268">
        <v>0</v>
      </c>
      <c r="S34" s="268">
        <f t="shared" si="31"/>
        <v>19224140.544180401</v>
      </c>
      <c r="T34" s="268">
        <f t="shared" si="32"/>
        <v>0</v>
      </c>
      <c r="U34" s="268">
        <f t="shared" si="33"/>
        <v>0</v>
      </c>
      <c r="V34" s="268">
        <f t="shared" si="34"/>
        <v>0</v>
      </c>
      <c r="W34" s="268"/>
      <c r="X34" s="268"/>
      <c r="Y34" s="268"/>
      <c r="Z34" s="268"/>
      <c r="AA34" s="268">
        <f t="shared" si="35"/>
        <v>21052438.686364401</v>
      </c>
      <c r="AB34" s="268">
        <f t="shared" si="36"/>
        <v>0</v>
      </c>
      <c r="AC34" s="268">
        <f t="shared" si="37"/>
        <v>21052438.686364401</v>
      </c>
      <c r="AD34" s="268">
        <f t="shared" si="38"/>
        <v>0</v>
      </c>
      <c r="AE34" s="268">
        <f t="shared" si="39"/>
        <v>21052438.686364401</v>
      </c>
      <c r="AF34" s="268">
        <f t="shared" si="41"/>
        <v>548855.20570934564</v>
      </c>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S34" s="249"/>
      <c r="BT34" s="249"/>
      <c r="BU34" s="249"/>
      <c r="BV34" s="249"/>
      <c r="BW34" s="249"/>
      <c r="BX34" s="249"/>
      <c r="BY34" s="249"/>
      <c r="BZ34" s="249"/>
      <c r="CA34" s="249"/>
      <c r="CB34" s="249"/>
      <c r="CC34" s="249"/>
      <c r="CD34" s="249"/>
      <c r="CE34" s="249"/>
      <c r="CF34" s="249"/>
      <c r="CG34" s="249"/>
      <c r="CH34" s="249"/>
      <c r="CI34" s="249"/>
      <c r="CJ34" s="249"/>
      <c r="CK34" s="249"/>
      <c r="CL34" s="249"/>
      <c r="CM34" s="249"/>
      <c r="CN34" s="249"/>
      <c r="CO34" s="249"/>
      <c r="CP34" s="249"/>
      <c r="CQ34" s="249"/>
      <c r="CR34" s="249"/>
      <c r="CS34" s="249"/>
      <c r="CT34" s="249"/>
      <c r="CU34" s="249"/>
      <c r="CV34" s="249"/>
      <c r="CW34" s="249"/>
      <c r="CX34" s="249"/>
      <c r="CY34" s="249"/>
    </row>
    <row r="35" spans="1:103" s="356" customFormat="1" hidden="1" x14ac:dyDescent="0.2">
      <c r="A35" s="247">
        <v>2</v>
      </c>
      <c r="B35" s="249" t="s">
        <v>192</v>
      </c>
      <c r="C35" s="268">
        <v>6568296.4036993841</v>
      </c>
      <c r="D35" s="327">
        <f>SUM($C$28:C35)</f>
        <v>25792436.947879784</v>
      </c>
      <c r="E35" s="268"/>
      <c r="F35" s="268">
        <f t="shared" si="21"/>
        <v>20000000</v>
      </c>
      <c r="G35" s="268">
        <f t="shared" si="22"/>
        <v>5792436.9478797838</v>
      </c>
      <c r="H35" s="268">
        <f t="shared" si="23"/>
        <v>0</v>
      </c>
      <c r="I35" s="268">
        <f t="shared" si="24"/>
        <v>0</v>
      </c>
      <c r="J35" s="268">
        <f t="shared" si="25"/>
        <v>2896218.4739398919</v>
      </c>
      <c r="K35" s="268">
        <f t="shared" si="26"/>
        <v>0</v>
      </c>
      <c r="L35" s="268">
        <f t="shared" si="27"/>
        <v>0</v>
      </c>
      <c r="M35" s="268">
        <f t="shared" si="28"/>
        <v>2896218.4739398919</v>
      </c>
      <c r="N35" s="268">
        <f t="shared" si="29"/>
        <v>0</v>
      </c>
      <c r="O35" s="268">
        <f t="shared" si="30"/>
        <v>2896218.4739398919</v>
      </c>
      <c r="P35" s="268">
        <f t="shared" si="40"/>
        <v>2896218.4739398919</v>
      </c>
      <c r="Q35" s="268"/>
      <c r="R35" s="268">
        <v>0</v>
      </c>
      <c r="S35" s="268">
        <f t="shared" si="31"/>
        <v>20000000</v>
      </c>
      <c r="T35" s="268">
        <f t="shared" si="32"/>
        <v>2896218.4739398919</v>
      </c>
      <c r="U35" s="268">
        <f t="shared" si="33"/>
        <v>0</v>
      </c>
      <c r="V35" s="268">
        <f t="shared" si="34"/>
        <v>0</v>
      </c>
      <c r="W35" s="268"/>
      <c r="X35" s="268"/>
      <c r="Y35" s="268"/>
      <c r="Z35" s="268"/>
      <c r="AA35" s="268">
        <f t="shared" si="35"/>
        <v>24724516.616123892</v>
      </c>
      <c r="AB35" s="268">
        <f t="shared" si="36"/>
        <v>0</v>
      </c>
      <c r="AC35" s="268">
        <f t="shared" si="37"/>
        <v>24724516.616123892</v>
      </c>
      <c r="AD35" s="268">
        <f t="shared" si="38"/>
        <v>0</v>
      </c>
      <c r="AE35" s="268">
        <f t="shared" si="39"/>
        <v>24724516.616123892</v>
      </c>
      <c r="AF35" s="268">
        <f t="shared" si="41"/>
        <v>3672077.9297594912</v>
      </c>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row>
    <row r="36" spans="1:103" s="356" customFormat="1" hidden="1" x14ac:dyDescent="0.2">
      <c r="A36" s="247">
        <v>2</v>
      </c>
      <c r="B36" s="249" t="s">
        <v>191</v>
      </c>
      <c r="C36" s="268">
        <v>4108919.8459156379</v>
      </c>
      <c r="D36" s="327">
        <f>SUM($C$28:C36)</f>
        <v>29901356.793795422</v>
      </c>
      <c r="E36" s="268"/>
      <c r="F36" s="268">
        <f t="shared" si="21"/>
        <v>20000000</v>
      </c>
      <c r="G36" s="268">
        <f t="shared" si="22"/>
        <v>9901356.7937954217</v>
      </c>
      <c r="H36" s="268">
        <f t="shared" si="23"/>
        <v>0</v>
      </c>
      <c r="I36" s="268">
        <f t="shared" si="24"/>
        <v>0</v>
      </c>
      <c r="J36" s="268">
        <f t="shared" si="25"/>
        <v>4950678.3968977109</v>
      </c>
      <c r="K36" s="268">
        <f t="shared" si="26"/>
        <v>0</v>
      </c>
      <c r="L36" s="268">
        <f t="shared" si="27"/>
        <v>0</v>
      </c>
      <c r="M36" s="268">
        <f t="shared" si="28"/>
        <v>4950678.3968977109</v>
      </c>
      <c r="N36" s="268">
        <f t="shared" si="29"/>
        <v>0</v>
      </c>
      <c r="O36" s="268">
        <f t="shared" si="30"/>
        <v>4950678.3968977109</v>
      </c>
      <c r="P36" s="268">
        <f t="shared" si="40"/>
        <v>2054459.922957819</v>
      </c>
      <c r="Q36" s="268"/>
      <c r="R36" s="268">
        <v>0</v>
      </c>
      <c r="S36" s="268">
        <f t="shared" si="31"/>
        <v>20000000</v>
      </c>
      <c r="T36" s="268">
        <f t="shared" si="32"/>
        <v>4950678.3968977109</v>
      </c>
      <c r="U36" s="268">
        <f t="shared" si="33"/>
        <v>0</v>
      </c>
      <c r="V36" s="268">
        <f t="shared" si="34"/>
        <v>0</v>
      </c>
      <c r="W36" s="268"/>
      <c r="X36" s="268"/>
      <c r="Y36" s="268"/>
      <c r="Z36" s="268"/>
      <c r="AA36" s="268">
        <f t="shared" si="35"/>
        <v>26778976.539081711</v>
      </c>
      <c r="AB36" s="268">
        <f t="shared" si="36"/>
        <v>0</v>
      </c>
      <c r="AC36" s="268">
        <f t="shared" si="37"/>
        <v>26778976.539081711</v>
      </c>
      <c r="AD36" s="268">
        <f t="shared" si="38"/>
        <v>0</v>
      </c>
      <c r="AE36" s="268">
        <f t="shared" si="39"/>
        <v>26778976.539081711</v>
      </c>
      <c r="AF36" s="268">
        <f t="shared" si="41"/>
        <v>2054459.922957819</v>
      </c>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row>
    <row r="37" spans="1:103" s="356" customFormat="1" hidden="1" x14ac:dyDescent="0.2">
      <c r="A37" s="247">
        <v>2</v>
      </c>
      <c r="B37" s="249" t="s">
        <v>190</v>
      </c>
      <c r="C37" s="268">
        <v>2768077.2235904834</v>
      </c>
      <c r="D37" s="327">
        <f>SUM($C$28:C37)</f>
        <v>32669434.017385904</v>
      </c>
      <c r="E37" s="268"/>
      <c r="F37" s="268">
        <f t="shared" si="21"/>
        <v>20000000</v>
      </c>
      <c r="G37" s="268">
        <f t="shared" si="22"/>
        <v>12669434.017385904</v>
      </c>
      <c r="H37" s="268">
        <f t="shared" si="23"/>
        <v>0</v>
      </c>
      <c r="I37" s="268">
        <f t="shared" si="24"/>
        <v>0</v>
      </c>
      <c r="J37" s="268">
        <f t="shared" si="25"/>
        <v>6334717.0086929519</v>
      </c>
      <c r="K37" s="268">
        <f t="shared" si="26"/>
        <v>0</v>
      </c>
      <c r="L37" s="268">
        <f t="shared" si="27"/>
        <v>0</v>
      </c>
      <c r="M37" s="268">
        <f t="shared" si="28"/>
        <v>6334717.0086929519</v>
      </c>
      <c r="N37" s="268">
        <f t="shared" si="29"/>
        <v>0</v>
      </c>
      <c r="O37" s="268">
        <f t="shared" si="30"/>
        <v>6334717.0086929519</v>
      </c>
      <c r="P37" s="268">
        <f t="shared" si="40"/>
        <v>1384038.611795241</v>
      </c>
      <c r="Q37" s="268"/>
      <c r="R37" s="268">
        <v>0</v>
      </c>
      <c r="S37" s="268">
        <f t="shared" si="31"/>
        <v>20000000</v>
      </c>
      <c r="T37" s="268">
        <f t="shared" si="32"/>
        <v>6334717.0086929519</v>
      </c>
      <c r="U37" s="268">
        <f t="shared" si="33"/>
        <v>0</v>
      </c>
      <c r="V37" s="268">
        <f t="shared" si="34"/>
        <v>0</v>
      </c>
      <c r="W37" s="268"/>
      <c r="X37" s="268"/>
      <c r="Y37" s="268"/>
      <c r="Z37" s="268"/>
      <c r="AA37" s="268">
        <f t="shared" si="35"/>
        <v>28163015.15087695</v>
      </c>
      <c r="AB37" s="268">
        <f t="shared" si="36"/>
        <v>0</v>
      </c>
      <c r="AC37" s="268">
        <f t="shared" si="37"/>
        <v>28163015.15087695</v>
      </c>
      <c r="AD37" s="268">
        <f t="shared" si="38"/>
        <v>0</v>
      </c>
      <c r="AE37" s="268">
        <f t="shared" si="39"/>
        <v>28163015.15087695</v>
      </c>
      <c r="AF37" s="268">
        <f t="shared" si="41"/>
        <v>1384038.6117952392</v>
      </c>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49"/>
      <c r="CS37" s="249"/>
      <c r="CT37" s="249"/>
      <c r="CU37" s="249"/>
      <c r="CV37" s="249"/>
      <c r="CW37" s="249"/>
      <c r="CX37" s="249"/>
      <c r="CY37" s="249"/>
    </row>
    <row r="38" spans="1:103" s="356" customFormat="1" hidden="1" x14ac:dyDescent="0.2">
      <c r="A38" s="355">
        <v>2</v>
      </c>
      <c r="B38" s="354" t="s">
        <v>189</v>
      </c>
      <c r="C38" s="268">
        <v>-6106173.5915870275</v>
      </c>
      <c r="D38" s="327">
        <f>SUM($C$28:C38)</f>
        <v>26563260.425798878</v>
      </c>
      <c r="E38" s="268"/>
      <c r="F38" s="268">
        <f t="shared" si="21"/>
        <v>20000000</v>
      </c>
      <c r="G38" s="268">
        <f t="shared" si="22"/>
        <v>6563260.4257988781</v>
      </c>
      <c r="H38" s="268">
        <f t="shared" si="23"/>
        <v>0</v>
      </c>
      <c r="I38" s="268">
        <f t="shared" si="24"/>
        <v>0</v>
      </c>
      <c r="J38" s="268">
        <f t="shared" si="25"/>
        <v>3281630.212899439</v>
      </c>
      <c r="K38" s="268">
        <f t="shared" si="26"/>
        <v>0</v>
      </c>
      <c r="L38" s="268">
        <f t="shared" si="27"/>
        <v>0</v>
      </c>
      <c r="M38" s="268">
        <f t="shared" si="28"/>
        <v>3281630.212899439</v>
      </c>
      <c r="N38" s="268">
        <f t="shared" si="29"/>
        <v>0</v>
      </c>
      <c r="O38" s="268">
        <f t="shared" si="30"/>
        <v>3281630.212899439</v>
      </c>
      <c r="P38" s="268">
        <f t="shared" si="40"/>
        <v>-3053086.7957935128</v>
      </c>
      <c r="Q38" s="268"/>
      <c r="R38" s="268">
        <v>0</v>
      </c>
      <c r="S38" s="268">
        <f t="shared" si="31"/>
        <v>20000000</v>
      </c>
      <c r="T38" s="268">
        <f t="shared" si="32"/>
        <v>3281630.212899439</v>
      </c>
      <c r="U38" s="268">
        <f t="shared" si="33"/>
        <v>0</v>
      </c>
      <c r="V38" s="268">
        <f t="shared" si="34"/>
        <v>0</v>
      </c>
      <c r="W38" s="268"/>
      <c r="X38" s="268"/>
      <c r="Y38" s="268"/>
      <c r="Z38" s="268"/>
      <c r="AA38" s="268">
        <f t="shared" si="35"/>
        <v>25109928.355083439</v>
      </c>
      <c r="AB38" s="268">
        <f t="shared" si="36"/>
        <v>0</v>
      </c>
      <c r="AC38" s="268">
        <f t="shared" si="37"/>
        <v>25109928.355083439</v>
      </c>
      <c r="AD38" s="268">
        <f t="shared" si="38"/>
        <v>0</v>
      </c>
      <c r="AE38" s="268">
        <f t="shared" si="39"/>
        <v>25109928.355083439</v>
      </c>
      <c r="AF38" s="268">
        <f t="shared" si="41"/>
        <v>-3053086.795793511</v>
      </c>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49"/>
      <c r="CF38" s="249"/>
      <c r="CG38" s="249"/>
      <c r="CH38" s="249"/>
      <c r="CI38" s="249"/>
      <c r="CJ38" s="249"/>
      <c r="CK38" s="249"/>
      <c r="CL38" s="249"/>
      <c r="CM38" s="249"/>
      <c r="CN38" s="249"/>
      <c r="CO38" s="249"/>
      <c r="CP38" s="249"/>
      <c r="CQ38" s="249"/>
      <c r="CR38" s="249"/>
      <c r="CS38" s="249"/>
      <c r="CT38" s="249"/>
      <c r="CU38" s="249"/>
      <c r="CV38" s="249"/>
      <c r="CW38" s="249"/>
      <c r="CX38" s="249"/>
      <c r="CY38" s="249"/>
    </row>
    <row r="39" spans="1:103" s="356" customFormat="1" hidden="1" x14ac:dyDescent="0.2">
      <c r="A39" s="247">
        <v>2</v>
      </c>
      <c r="B39" s="249" t="s">
        <v>188</v>
      </c>
      <c r="C39" s="268">
        <v>2988063.3860555193</v>
      </c>
      <c r="D39" s="327">
        <f>SUM($C$28:C39)</f>
        <v>29551323.811854396</v>
      </c>
      <c r="E39" s="268"/>
      <c r="F39" s="268">
        <f t="shared" si="21"/>
        <v>20000000</v>
      </c>
      <c r="G39" s="268">
        <f t="shared" si="22"/>
        <v>9551323.811854396</v>
      </c>
      <c r="H39" s="268">
        <f t="shared" si="23"/>
        <v>0</v>
      </c>
      <c r="I39" s="268">
        <f t="shared" si="24"/>
        <v>0</v>
      </c>
      <c r="J39" s="268">
        <f t="shared" si="25"/>
        <v>4775661.905927198</v>
      </c>
      <c r="K39" s="268">
        <f t="shared" si="26"/>
        <v>0</v>
      </c>
      <c r="L39" s="268">
        <f t="shared" si="27"/>
        <v>0</v>
      </c>
      <c r="M39" s="268">
        <f t="shared" si="28"/>
        <v>4775661.905927198</v>
      </c>
      <c r="N39" s="268">
        <f t="shared" si="29"/>
        <v>0</v>
      </c>
      <c r="O39" s="268">
        <f t="shared" si="30"/>
        <v>4775661.905927198</v>
      </c>
      <c r="P39" s="268">
        <f t="shared" si="40"/>
        <v>1494031.693027759</v>
      </c>
      <c r="Q39" s="268"/>
      <c r="R39" s="287">
        <v>0</v>
      </c>
      <c r="S39" s="268">
        <f t="shared" si="31"/>
        <v>20000000</v>
      </c>
      <c r="T39" s="268">
        <f t="shared" si="32"/>
        <v>4775661.905927198</v>
      </c>
      <c r="U39" s="268">
        <f t="shared" si="33"/>
        <v>0</v>
      </c>
      <c r="V39" s="268">
        <f t="shared" si="34"/>
        <v>0</v>
      </c>
      <c r="W39" s="268"/>
      <c r="X39" s="268"/>
      <c r="Y39" s="268"/>
      <c r="Z39" s="268"/>
      <c r="AA39" s="268">
        <f t="shared" si="35"/>
        <v>26603960.048111197</v>
      </c>
      <c r="AB39" s="268">
        <f t="shared" si="36"/>
        <v>0</v>
      </c>
      <c r="AC39" s="268">
        <f t="shared" si="37"/>
        <v>26603960.048111197</v>
      </c>
      <c r="AD39" s="268">
        <f t="shared" si="38"/>
        <v>0</v>
      </c>
      <c r="AE39" s="268">
        <f t="shared" si="39"/>
        <v>26603960.048111197</v>
      </c>
      <c r="AF39" s="268">
        <f t="shared" si="41"/>
        <v>1494031.6930277571</v>
      </c>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49"/>
      <c r="CF39" s="249"/>
      <c r="CG39" s="249"/>
      <c r="CH39" s="249"/>
      <c r="CI39" s="249"/>
      <c r="CJ39" s="249"/>
      <c r="CK39" s="249"/>
      <c r="CL39" s="249"/>
      <c r="CM39" s="249"/>
      <c r="CN39" s="249"/>
      <c r="CO39" s="249"/>
      <c r="CP39" s="249"/>
      <c r="CQ39" s="249"/>
      <c r="CR39" s="249"/>
      <c r="CS39" s="249"/>
      <c r="CT39" s="249"/>
      <c r="CU39" s="249"/>
      <c r="CV39" s="249"/>
      <c r="CW39" s="249"/>
      <c r="CX39" s="249"/>
      <c r="CY39" s="249"/>
    </row>
    <row r="40" spans="1:103" s="356" customFormat="1" hidden="1" x14ac:dyDescent="0.2">
      <c r="A40" s="358"/>
      <c r="C40" s="357"/>
      <c r="D40" s="327"/>
      <c r="E40" s="268"/>
      <c r="F40" s="268"/>
      <c r="G40" s="268"/>
      <c r="H40" s="268"/>
      <c r="I40" s="268"/>
      <c r="J40" s="268"/>
      <c r="K40" s="268"/>
      <c r="L40" s="268"/>
      <c r="M40" s="268"/>
      <c r="N40" s="268"/>
      <c r="O40" s="268"/>
      <c r="P40" s="268"/>
      <c r="Q40" s="268"/>
      <c r="R40" s="287"/>
      <c r="S40" s="268"/>
      <c r="T40" s="268"/>
      <c r="U40" s="268"/>
      <c r="V40" s="268"/>
      <c r="W40" s="268"/>
      <c r="X40" s="268"/>
      <c r="Y40" s="268"/>
      <c r="Z40" s="268"/>
      <c r="AA40" s="268"/>
      <c r="AB40" s="268"/>
      <c r="AC40" s="268"/>
      <c r="AD40" s="268"/>
      <c r="AE40" s="268"/>
      <c r="AF40" s="268"/>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49"/>
      <c r="CS40" s="249"/>
      <c r="CT40" s="249"/>
      <c r="CU40" s="249"/>
      <c r="CV40" s="249"/>
      <c r="CW40" s="249"/>
      <c r="CX40" s="249"/>
      <c r="CY40" s="249"/>
    </row>
    <row r="41" spans="1:103" hidden="1" x14ac:dyDescent="0.2">
      <c r="A41" s="247">
        <v>3</v>
      </c>
      <c r="B41" s="249" t="s">
        <v>187</v>
      </c>
      <c r="C41" s="268">
        <v>2708484.1832444821</v>
      </c>
      <c r="D41" s="327">
        <f>C41</f>
        <v>2708484.1832444821</v>
      </c>
      <c r="E41" s="268"/>
      <c r="F41" s="268">
        <f t="shared" ref="F41:F52" si="42">IF(ABS(D41)&gt;+$F$9,IF(D41&lt;0,-$F$9,+$F$9),+D41)</f>
        <v>2708484.1832444821</v>
      </c>
      <c r="G41" s="268">
        <f t="shared" ref="G41:G52" si="43">IF(ABS(D41)-ABS(F41)&gt;=$G$9,IF(D41&lt;=0,-$G$9,+$G$9),+D41-F41)</f>
        <v>0</v>
      </c>
      <c r="H41" s="268">
        <f t="shared" ref="H41:H52" si="44">IF(ABS(+D41)-ABS(SUM(F41:G41))&gt;=$H$9,IF(D41&lt;=0,-$H$9,+$H$9),+D41-SUM(F41:G41))</f>
        <v>0</v>
      </c>
      <c r="I41" s="268">
        <f t="shared" ref="I41:I52" si="45">IF(ABS(+D41)-ABS(SUM(F41:H41))&gt;=$I$9,IF(D41&lt;=0,$D41-SUM($F41:$H41),$D41-SUM($F41:$H41)),D41-SUM(F41:H41))</f>
        <v>0</v>
      </c>
      <c r="J41" s="268">
        <f t="shared" ref="J41:J52" si="46">+G41*$C$289</f>
        <v>0</v>
      </c>
      <c r="K41" s="268">
        <f t="shared" ref="K41:K52" si="47">+H41*$C$290</f>
        <v>0</v>
      </c>
      <c r="L41" s="268">
        <f t="shared" ref="L41:L52" si="48">+I41*$C$291</f>
        <v>0</v>
      </c>
      <c r="M41" s="268">
        <f t="shared" ref="M41:M52" si="49">SUM(J41:L41)+$M$39</f>
        <v>4775661.905927198</v>
      </c>
      <c r="N41" s="268">
        <f t="shared" ref="N41:N52" si="50">AB41*$C$293</f>
        <v>0</v>
      </c>
      <c r="O41" s="268">
        <f t="shared" ref="O41:O52" si="51">M41+N41</f>
        <v>4775661.905927198</v>
      </c>
      <c r="P41" s="268">
        <f>O41-O39</f>
        <v>0</v>
      </c>
      <c r="Q41" s="278"/>
      <c r="R41" s="268">
        <v>0</v>
      </c>
      <c r="S41" s="268">
        <f t="shared" ref="S41:S52" si="52">+F41</f>
        <v>2708484.1832444821</v>
      </c>
      <c r="T41" s="268">
        <f t="shared" ref="T41:T52" si="53">+G41-J41</f>
        <v>0</v>
      </c>
      <c r="U41" s="268">
        <f t="shared" ref="U41:U52" si="54">+H41-K41</f>
        <v>0</v>
      </c>
      <c r="V41" s="268">
        <f t="shared" ref="V41:V52" si="55">+I41-L41</f>
        <v>0</v>
      </c>
      <c r="W41" s="268"/>
      <c r="X41" s="268"/>
      <c r="Y41" s="268"/>
      <c r="Z41" s="268"/>
      <c r="AA41" s="268">
        <f t="shared" ref="AA41:AA52" si="56">SUM(S41:V41)+$AA$39</f>
        <v>29312444.231355678</v>
      </c>
      <c r="AB41" s="268">
        <f t="shared" ref="AB41:AB52" si="57">IF(AA41&gt;40000000,AA41-40000000,0)</f>
        <v>0</v>
      </c>
      <c r="AC41" s="268">
        <f t="shared" ref="AC41:AC52" si="58">AA41-AB41</f>
        <v>29312444.231355678</v>
      </c>
      <c r="AD41" s="268">
        <f t="shared" ref="AD41:AD52" si="59">AB41*$D$293</f>
        <v>0</v>
      </c>
      <c r="AE41" s="268">
        <f t="shared" ref="AE41:AE52" si="60">AA41-AB41+AD41</f>
        <v>29312444.231355678</v>
      </c>
      <c r="AF41" s="268">
        <f>AE41-AE39</f>
        <v>2708484.1832444817</v>
      </c>
    </row>
    <row r="42" spans="1:103" hidden="1" x14ac:dyDescent="0.2">
      <c r="A42" s="247">
        <v>3</v>
      </c>
      <c r="B42" s="249" t="s">
        <v>186</v>
      </c>
      <c r="C42" s="268">
        <v>-1027759.6405214515</v>
      </c>
      <c r="D42" s="327">
        <f>SUM($C$41:C42)</f>
        <v>1680724.5427230308</v>
      </c>
      <c r="E42" s="268"/>
      <c r="F42" s="268">
        <f t="shared" si="42"/>
        <v>1680724.5427230308</v>
      </c>
      <c r="G42" s="268">
        <f t="shared" si="43"/>
        <v>0</v>
      </c>
      <c r="H42" s="268">
        <f t="shared" si="44"/>
        <v>0</v>
      </c>
      <c r="I42" s="268">
        <f t="shared" si="45"/>
        <v>0</v>
      </c>
      <c r="J42" s="268">
        <f t="shared" si="46"/>
        <v>0</v>
      </c>
      <c r="K42" s="268">
        <f t="shared" si="47"/>
        <v>0</v>
      </c>
      <c r="L42" s="268">
        <f t="shared" si="48"/>
        <v>0</v>
      </c>
      <c r="M42" s="268">
        <f t="shared" si="49"/>
        <v>4775661.905927198</v>
      </c>
      <c r="N42" s="268">
        <f t="shared" si="50"/>
        <v>0</v>
      </c>
      <c r="O42" s="268">
        <f t="shared" si="51"/>
        <v>4775661.905927198</v>
      </c>
      <c r="P42" s="268">
        <f t="shared" ref="P42:P52" si="61">O42-O41</f>
        <v>0</v>
      </c>
      <c r="Q42" s="268"/>
      <c r="R42" s="268">
        <v>0</v>
      </c>
      <c r="S42" s="268">
        <f t="shared" si="52"/>
        <v>1680724.5427230308</v>
      </c>
      <c r="T42" s="268">
        <f t="shared" si="53"/>
        <v>0</v>
      </c>
      <c r="U42" s="268">
        <f t="shared" si="54"/>
        <v>0</v>
      </c>
      <c r="V42" s="268">
        <f t="shared" si="55"/>
        <v>0</v>
      </c>
      <c r="W42" s="268"/>
      <c r="X42" s="268"/>
      <c r="Y42" s="268"/>
      <c r="Z42" s="268"/>
      <c r="AA42" s="268">
        <f t="shared" si="56"/>
        <v>28284684.590834226</v>
      </c>
      <c r="AB42" s="268">
        <f t="shared" si="57"/>
        <v>0</v>
      </c>
      <c r="AC42" s="268">
        <f t="shared" si="58"/>
        <v>28284684.590834226</v>
      </c>
      <c r="AD42" s="268">
        <f t="shared" si="59"/>
        <v>0</v>
      </c>
      <c r="AE42" s="268">
        <f t="shared" si="60"/>
        <v>28284684.590834226</v>
      </c>
      <c r="AF42" s="268">
        <f t="shared" ref="AF42:AF52" si="62">AE42-AE41</f>
        <v>-1027759.6405214518</v>
      </c>
    </row>
    <row r="43" spans="1:103" hidden="1" x14ac:dyDescent="0.2">
      <c r="A43" s="247">
        <v>3</v>
      </c>
      <c r="B43" s="249" t="s">
        <v>185</v>
      </c>
      <c r="C43" s="268">
        <v>291436.92235272226</v>
      </c>
      <c r="D43" s="327">
        <f>SUM($C$41:C43)</f>
        <v>1972161.4650757532</v>
      </c>
      <c r="E43" s="268"/>
      <c r="F43" s="268">
        <f t="shared" si="42"/>
        <v>1972161.4650757532</v>
      </c>
      <c r="G43" s="268">
        <f t="shared" si="43"/>
        <v>0</v>
      </c>
      <c r="H43" s="268">
        <f t="shared" si="44"/>
        <v>0</v>
      </c>
      <c r="I43" s="268">
        <f t="shared" si="45"/>
        <v>0</v>
      </c>
      <c r="J43" s="268">
        <f t="shared" si="46"/>
        <v>0</v>
      </c>
      <c r="K43" s="268">
        <f t="shared" si="47"/>
        <v>0</v>
      </c>
      <c r="L43" s="268">
        <f t="shared" si="48"/>
        <v>0</v>
      </c>
      <c r="M43" s="268">
        <f t="shared" si="49"/>
        <v>4775661.905927198</v>
      </c>
      <c r="N43" s="268">
        <f t="shared" si="50"/>
        <v>0</v>
      </c>
      <c r="O43" s="268">
        <f t="shared" si="51"/>
        <v>4775661.905927198</v>
      </c>
      <c r="P43" s="268">
        <f t="shared" si="61"/>
        <v>0</v>
      </c>
      <c r="Q43" s="268"/>
      <c r="R43" s="268">
        <v>0</v>
      </c>
      <c r="S43" s="268">
        <f t="shared" si="52"/>
        <v>1972161.4650757532</v>
      </c>
      <c r="T43" s="268">
        <f t="shared" si="53"/>
        <v>0</v>
      </c>
      <c r="U43" s="268">
        <f t="shared" si="54"/>
        <v>0</v>
      </c>
      <c r="V43" s="268">
        <f t="shared" si="55"/>
        <v>0</v>
      </c>
      <c r="W43" s="268"/>
      <c r="X43" s="268"/>
      <c r="Y43" s="268"/>
      <c r="Z43" s="268"/>
      <c r="AA43" s="268">
        <f t="shared" si="56"/>
        <v>28576121.51318695</v>
      </c>
      <c r="AB43" s="268">
        <f t="shared" si="57"/>
        <v>0</v>
      </c>
      <c r="AC43" s="268">
        <f t="shared" si="58"/>
        <v>28576121.51318695</v>
      </c>
      <c r="AD43" s="268">
        <f t="shared" si="59"/>
        <v>0</v>
      </c>
      <c r="AE43" s="268">
        <f t="shared" si="60"/>
        <v>28576121.51318695</v>
      </c>
      <c r="AF43" s="268">
        <f t="shared" si="62"/>
        <v>291436.92235272378</v>
      </c>
    </row>
    <row r="44" spans="1:103" hidden="1" x14ac:dyDescent="0.2">
      <c r="A44" s="247">
        <v>3</v>
      </c>
      <c r="B44" s="249" t="s">
        <v>184</v>
      </c>
      <c r="C44" s="268">
        <v>4606562.9052692913</v>
      </c>
      <c r="D44" s="327">
        <f>SUM($C$41:C44)</f>
        <v>6578724.3703450449</v>
      </c>
      <c r="E44" s="268"/>
      <c r="F44" s="268">
        <f t="shared" si="42"/>
        <v>6578724.3703450449</v>
      </c>
      <c r="G44" s="268">
        <f t="shared" si="43"/>
        <v>0</v>
      </c>
      <c r="H44" s="268">
        <f t="shared" si="44"/>
        <v>0</v>
      </c>
      <c r="I44" s="268">
        <f t="shared" si="45"/>
        <v>0</v>
      </c>
      <c r="J44" s="268">
        <f t="shared" si="46"/>
        <v>0</v>
      </c>
      <c r="K44" s="268">
        <f t="shared" si="47"/>
        <v>0</v>
      </c>
      <c r="L44" s="268">
        <f t="shared" si="48"/>
        <v>0</v>
      </c>
      <c r="M44" s="268">
        <f t="shared" si="49"/>
        <v>4775661.905927198</v>
      </c>
      <c r="N44" s="268">
        <f t="shared" si="50"/>
        <v>0</v>
      </c>
      <c r="O44" s="268">
        <f t="shared" si="51"/>
        <v>4775661.905927198</v>
      </c>
      <c r="P44" s="268">
        <f t="shared" si="61"/>
        <v>0</v>
      </c>
      <c r="Q44" s="268"/>
      <c r="R44" s="268">
        <v>0</v>
      </c>
      <c r="S44" s="268">
        <f t="shared" si="52"/>
        <v>6578724.3703450449</v>
      </c>
      <c r="T44" s="268">
        <f t="shared" si="53"/>
        <v>0</v>
      </c>
      <c r="U44" s="268">
        <f t="shared" si="54"/>
        <v>0</v>
      </c>
      <c r="V44" s="268">
        <f t="shared" si="55"/>
        <v>0</v>
      </c>
      <c r="W44" s="268"/>
      <c r="X44" s="268"/>
      <c r="Y44" s="268"/>
      <c r="Z44" s="268"/>
      <c r="AA44" s="268">
        <f t="shared" si="56"/>
        <v>33182684.418456241</v>
      </c>
      <c r="AB44" s="268">
        <f t="shared" si="57"/>
        <v>0</v>
      </c>
      <c r="AC44" s="268">
        <f t="shared" si="58"/>
        <v>33182684.418456241</v>
      </c>
      <c r="AD44" s="268">
        <f t="shared" si="59"/>
        <v>0</v>
      </c>
      <c r="AE44" s="268">
        <f t="shared" si="60"/>
        <v>33182684.418456241</v>
      </c>
      <c r="AF44" s="268">
        <f t="shared" si="62"/>
        <v>4606562.9052692913</v>
      </c>
    </row>
    <row r="45" spans="1:103" hidden="1" x14ac:dyDescent="0.2">
      <c r="A45" s="247">
        <v>3</v>
      </c>
      <c r="B45" s="249" t="s">
        <v>183</v>
      </c>
      <c r="C45" s="268">
        <v>1935807.5931226127</v>
      </c>
      <c r="D45" s="327">
        <f>SUM($C$41:C45)</f>
        <v>8514531.9634676576</v>
      </c>
      <c r="E45" s="268"/>
      <c r="F45" s="268">
        <f t="shared" si="42"/>
        <v>8514531.9634676576</v>
      </c>
      <c r="G45" s="268">
        <f t="shared" si="43"/>
        <v>0</v>
      </c>
      <c r="H45" s="268">
        <f t="shared" si="44"/>
        <v>0</v>
      </c>
      <c r="I45" s="268">
        <f t="shared" si="45"/>
        <v>0</v>
      </c>
      <c r="J45" s="268">
        <f t="shared" si="46"/>
        <v>0</v>
      </c>
      <c r="K45" s="268">
        <f t="shared" si="47"/>
        <v>0</v>
      </c>
      <c r="L45" s="268">
        <f t="shared" si="48"/>
        <v>0</v>
      </c>
      <c r="M45" s="268">
        <f t="shared" si="49"/>
        <v>4775661.905927198</v>
      </c>
      <c r="N45" s="268">
        <f t="shared" si="50"/>
        <v>0</v>
      </c>
      <c r="O45" s="268">
        <f t="shared" si="51"/>
        <v>4775661.905927198</v>
      </c>
      <c r="P45" s="268">
        <f t="shared" si="61"/>
        <v>0</v>
      </c>
      <c r="Q45" s="268"/>
      <c r="R45" s="268">
        <v>0</v>
      </c>
      <c r="S45" s="268">
        <f t="shared" si="52"/>
        <v>8514531.9634676576</v>
      </c>
      <c r="T45" s="268">
        <f t="shared" si="53"/>
        <v>0</v>
      </c>
      <c r="U45" s="268">
        <f t="shared" si="54"/>
        <v>0</v>
      </c>
      <c r="V45" s="268">
        <f t="shared" si="55"/>
        <v>0</v>
      </c>
      <c r="W45" s="268"/>
      <c r="X45" s="268"/>
      <c r="Y45" s="268"/>
      <c r="Z45" s="268"/>
      <c r="AA45" s="268">
        <f t="shared" si="56"/>
        <v>35118492.011578858</v>
      </c>
      <c r="AB45" s="268">
        <f t="shared" si="57"/>
        <v>0</v>
      </c>
      <c r="AC45" s="268">
        <f t="shared" si="58"/>
        <v>35118492.011578858</v>
      </c>
      <c r="AD45" s="268">
        <f t="shared" si="59"/>
        <v>0</v>
      </c>
      <c r="AE45" s="268">
        <f t="shared" si="60"/>
        <v>35118492.011578858</v>
      </c>
      <c r="AF45" s="268">
        <f t="shared" si="62"/>
        <v>1935807.5931226164</v>
      </c>
    </row>
    <row r="46" spans="1:103" hidden="1" x14ac:dyDescent="0.2">
      <c r="A46" s="247">
        <v>3</v>
      </c>
      <c r="B46" s="249" t="s">
        <v>182</v>
      </c>
      <c r="C46" s="268">
        <v>2014635.2162598781</v>
      </c>
      <c r="D46" s="327">
        <f>SUM($C$41:C46)</f>
        <v>10529167.179727536</v>
      </c>
      <c r="E46" s="268"/>
      <c r="F46" s="268">
        <f t="shared" si="42"/>
        <v>10529167.179727536</v>
      </c>
      <c r="G46" s="268">
        <f t="shared" si="43"/>
        <v>0</v>
      </c>
      <c r="H46" s="268">
        <f t="shared" si="44"/>
        <v>0</v>
      </c>
      <c r="I46" s="268">
        <f t="shared" si="45"/>
        <v>0</v>
      </c>
      <c r="J46" s="268">
        <f t="shared" si="46"/>
        <v>0</v>
      </c>
      <c r="K46" s="268">
        <f t="shared" si="47"/>
        <v>0</v>
      </c>
      <c r="L46" s="268">
        <f t="shared" si="48"/>
        <v>0</v>
      </c>
      <c r="M46" s="268">
        <f t="shared" si="49"/>
        <v>4775661.905927198</v>
      </c>
      <c r="N46" s="268">
        <f t="shared" si="50"/>
        <v>0</v>
      </c>
      <c r="O46" s="268">
        <f t="shared" si="51"/>
        <v>4775661.905927198</v>
      </c>
      <c r="P46" s="268">
        <f t="shared" si="61"/>
        <v>0</v>
      </c>
      <c r="Q46" s="268"/>
      <c r="R46" s="268">
        <v>0</v>
      </c>
      <c r="S46" s="268">
        <f t="shared" si="52"/>
        <v>10529167.179727536</v>
      </c>
      <c r="T46" s="268">
        <f t="shared" si="53"/>
        <v>0</v>
      </c>
      <c r="U46" s="268">
        <f t="shared" si="54"/>
        <v>0</v>
      </c>
      <c r="V46" s="268">
        <f t="shared" si="55"/>
        <v>0</v>
      </c>
      <c r="W46" s="268"/>
      <c r="X46" s="268"/>
      <c r="Y46" s="268"/>
      <c r="Z46" s="268"/>
      <c r="AA46" s="268">
        <f t="shared" si="56"/>
        <v>37133127.227838732</v>
      </c>
      <c r="AB46" s="268">
        <f t="shared" si="57"/>
        <v>0</v>
      </c>
      <c r="AC46" s="268">
        <f t="shared" si="58"/>
        <v>37133127.227838732</v>
      </c>
      <c r="AD46" s="268">
        <f t="shared" si="59"/>
        <v>0</v>
      </c>
      <c r="AE46" s="268">
        <f t="shared" si="60"/>
        <v>37133127.227838732</v>
      </c>
      <c r="AF46" s="268">
        <f t="shared" si="62"/>
        <v>2014635.2162598744</v>
      </c>
    </row>
    <row r="47" spans="1:103" hidden="1" x14ac:dyDescent="0.2">
      <c r="A47" s="247">
        <v>3</v>
      </c>
      <c r="B47" s="249" t="s">
        <v>193</v>
      </c>
      <c r="C47" s="268">
        <v>3088732.0221586456</v>
      </c>
      <c r="D47" s="327">
        <f>SUM($C$41:C47)</f>
        <v>13617899.201886181</v>
      </c>
      <c r="E47" s="268"/>
      <c r="F47" s="268">
        <f t="shared" si="42"/>
        <v>13617899.201886181</v>
      </c>
      <c r="G47" s="268">
        <f t="shared" si="43"/>
        <v>0</v>
      </c>
      <c r="H47" s="268">
        <f t="shared" si="44"/>
        <v>0</v>
      </c>
      <c r="I47" s="268">
        <f t="shared" si="45"/>
        <v>0</v>
      </c>
      <c r="J47" s="268">
        <f t="shared" si="46"/>
        <v>0</v>
      </c>
      <c r="K47" s="268">
        <f t="shared" si="47"/>
        <v>0</v>
      </c>
      <c r="L47" s="268">
        <f t="shared" si="48"/>
        <v>0</v>
      </c>
      <c r="M47" s="268">
        <f t="shared" si="49"/>
        <v>4775661.905927198</v>
      </c>
      <c r="N47" s="268">
        <f t="shared" si="50"/>
        <v>219640.65749740362</v>
      </c>
      <c r="O47" s="268">
        <f t="shared" si="51"/>
        <v>4995302.5634246012</v>
      </c>
      <c r="P47" s="268">
        <f t="shared" si="61"/>
        <v>219640.65749740321</v>
      </c>
      <c r="Q47" s="268"/>
      <c r="R47" s="268">
        <v>0</v>
      </c>
      <c r="S47" s="268">
        <f t="shared" si="52"/>
        <v>13617899.201886181</v>
      </c>
      <c r="T47" s="268">
        <f t="shared" si="53"/>
        <v>0</v>
      </c>
      <c r="U47" s="268">
        <f t="shared" si="54"/>
        <v>0</v>
      </c>
      <c r="V47" s="268">
        <f t="shared" si="55"/>
        <v>0</v>
      </c>
      <c r="W47" s="268"/>
      <c r="X47" s="268"/>
      <c r="Y47" s="268"/>
      <c r="Z47" s="268"/>
      <c r="AA47" s="268">
        <f t="shared" si="56"/>
        <v>40221859.249997377</v>
      </c>
      <c r="AB47" s="268">
        <f t="shared" si="57"/>
        <v>221859.2499973774</v>
      </c>
      <c r="AC47" s="268">
        <f t="shared" si="58"/>
        <v>40000000</v>
      </c>
      <c r="AD47" s="268">
        <f t="shared" si="59"/>
        <v>2218.592499973774</v>
      </c>
      <c r="AE47" s="268">
        <f t="shared" si="60"/>
        <v>40002218.592499971</v>
      </c>
      <c r="AF47" s="268">
        <f t="shared" si="62"/>
        <v>2869091.3646612391</v>
      </c>
    </row>
    <row r="48" spans="1:103" hidden="1" x14ac:dyDescent="0.2">
      <c r="A48" s="247">
        <v>3</v>
      </c>
      <c r="B48" s="249" t="s">
        <v>192</v>
      </c>
      <c r="C48" s="268">
        <v>5124333.8313205205</v>
      </c>
      <c r="D48" s="327">
        <f>SUM($C$41:C48)</f>
        <v>18742233.033206701</v>
      </c>
      <c r="E48" s="268"/>
      <c r="F48" s="268">
        <f t="shared" si="42"/>
        <v>18742233.033206701</v>
      </c>
      <c r="G48" s="268">
        <f t="shared" si="43"/>
        <v>0</v>
      </c>
      <c r="H48" s="268">
        <f t="shared" si="44"/>
        <v>0</v>
      </c>
      <c r="I48" s="268">
        <f t="shared" si="45"/>
        <v>0</v>
      </c>
      <c r="J48" s="268">
        <f t="shared" si="46"/>
        <v>0</v>
      </c>
      <c r="K48" s="268">
        <f t="shared" si="47"/>
        <v>0</v>
      </c>
      <c r="L48" s="268">
        <f t="shared" si="48"/>
        <v>0</v>
      </c>
      <c r="M48" s="268">
        <f t="shared" si="49"/>
        <v>4775661.905927198</v>
      </c>
      <c r="N48" s="268">
        <f t="shared" si="50"/>
        <v>5292731.1505047223</v>
      </c>
      <c r="O48" s="268">
        <f t="shared" si="51"/>
        <v>10068393.056431919</v>
      </c>
      <c r="P48" s="268">
        <f t="shared" si="61"/>
        <v>5073090.4930073181</v>
      </c>
      <c r="Q48" s="268"/>
      <c r="R48" s="268">
        <v>0</v>
      </c>
      <c r="S48" s="268">
        <f t="shared" si="52"/>
        <v>18742233.033206701</v>
      </c>
      <c r="T48" s="268">
        <f t="shared" si="53"/>
        <v>0</v>
      </c>
      <c r="U48" s="268">
        <f t="shared" si="54"/>
        <v>0</v>
      </c>
      <c r="V48" s="268">
        <f t="shared" si="55"/>
        <v>0</v>
      </c>
      <c r="W48" s="268"/>
      <c r="X48" s="268"/>
      <c r="Y48" s="268"/>
      <c r="Z48" s="268"/>
      <c r="AA48" s="268">
        <f t="shared" si="56"/>
        <v>45346193.081317902</v>
      </c>
      <c r="AB48" s="268">
        <f t="shared" si="57"/>
        <v>5346193.0813179016</v>
      </c>
      <c r="AC48" s="268">
        <f t="shared" si="58"/>
        <v>40000000</v>
      </c>
      <c r="AD48" s="268">
        <f t="shared" si="59"/>
        <v>53461.930813179017</v>
      </c>
      <c r="AE48" s="268">
        <f t="shared" si="60"/>
        <v>40053461.930813178</v>
      </c>
      <c r="AF48" s="268">
        <f t="shared" si="62"/>
        <v>51243.33831320703</v>
      </c>
    </row>
    <row r="49" spans="1:103" hidden="1" x14ac:dyDescent="0.2">
      <c r="A49" s="247">
        <v>3</v>
      </c>
      <c r="B49" s="249" t="s">
        <v>191</v>
      </c>
      <c r="C49" s="268">
        <v>3039462.6711870255</v>
      </c>
      <c r="D49" s="327">
        <f>SUM($C$41:C49)</f>
        <v>21781695.704393726</v>
      </c>
      <c r="E49" s="268"/>
      <c r="F49" s="268">
        <f t="shared" si="42"/>
        <v>20000000</v>
      </c>
      <c r="G49" s="268">
        <f t="shared" si="43"/>
        <v>1781695.7043937258</v>
      </c>
      <c r="H49" s="268">
        <f t="shared" si="44"/>
        <v>0</v>
      </c>
      <c r="I49" s="268">
        <f t="shared" si="45"/>
        <v>0</v>
      </c>
      <c r="J49" s="268">
        <f t="shared" si="46"/>
        <v>890847.85219686292</v>
      </c>
      <c r="K49" s="268">
        <f t="shared" si="47"/>
        <v>0</v>
      </c>
      <c r="L49" s="268">
        <f t="shared" si="48"/>
        <v>0</v>
      </c>
      <c r="M49" s="268">
        <f t="shared" si="49"/>
        <v>5666509.7581240609</v>
      </c>
      <c r="N49" s="268">
        <f t="shared" si="50"/>
        <v>7419859.8213049769</v>
      </c>
      <c r="O49" s="268">
        <f t="shared" si="51"/>
        <v>13086369.579429038</v>
      </c>
      <c r="P49" s="268">
        <f t="shared" si="61"/>
        <v>3017976.5229971185</v>
      </c>
      <c r="Q49" s="268"/>
      <c r="R49" s="268">
        <v>0</v>
      </c>
      <c r="S49" s="268">
        <f t="shared" si="52"/>
        <v>20000000</v>
      </c>
      <c r="T49" s="268">
        <f t="shared" si="53"/>
        <v>890847.85219686292</v>
      </c>
      <c r="U49" s="268">
        <f t="shared" si="54"/>
        <v>0</v>
      </c>
      <c r="V49" s="268">
        <f t="shared" si="55"/>
        <v>0</v>
      </c>
      <c r="W49" s="268"/>
      <c r="X49" s="268"/>
      <c r="Y49" s="268"/>
      <c r="Z49" s="268"/>
      <c r="AA49" s="268">
        <f t="shared" si="56"/>
        <v>47494807.900308058</v>
      </c>
      <c r="AB49" s="268">
        <f t="shared" si="57"/>
        <v>7494807.9003080577</v>
      </c>
      <c r="AC49" s="268">
        <f t="shared" si="58"/>
        <v>40000000</v>
      </c>
      <c r="AD49" s="268">
        <f t="shared" si="59"/>
        <v>74948.07900308058</v>
      </c>
      <c r="AE49" s="268">
        <f t="shared" si="60"/>
        <v>40074948.079003081</v>
      </c>
      <c r="AF49" s="268">
        <f t="shared" si="62"/>
        <v>21486.148189902306</v>
      </c>
    </row>
    <row r="50" spans="1:103" hidden="1" x14ac:dyDescent="0.2">
      <c r="A50" s="247">
        <v>3</v>
      </c>
      <c r="B50" s="249" t="s">
        <v>190</v>
      </c>
      <c r="C50" s="268">
        <v>532418.53234764596</v>
      </c>
      <c r="D50" s="327">
        <f>SUM($C$41:C50)</f>
        <v>22314114.236741371</v>
      </c>
      <c r="E50" s="268"/>
      <c r="F50" s="268">
        <f t="shared" si="42"/>
        <v>20000000</v>
      </c>
      <c r="G50" s="268">
        <f t="shared" si="43"/>
        <v>2314114.2367413715</v>
      </c>
      <c r="H50" s="268">
        <f t="shared" si="44"/>
        <v>0</v>
      </c>
      <c r="I50" s="268">
        <f t="shared" si="45"/>
        <v>0</v>
      </c>
      <c r="J50" s="268">
        <f t="shared" si="46"/>
        <v>1157057.1183706857</v>
      </c>
      <c r="K50" s="268">
        <f t="shared" si="47"/>
        <v>0</v>
      </c>
      <c r="L50" s="268">
        <f t="shared" si="48"/>
        <v>0</v>
      </c>
      <c r="M50" s="268">
        <f t="shared" si="49"/>
        <v>5932719.0242978837</v>
      </c>
      <c r="N50" s="268">
        <f t="shared" si="50"/>
        <v>7683406.9948170632</v>
      </c>
      <c r="O50" s="268">
        <f t="shared" si="51"/>
        <v>13616126.019114947</v>
      </c>
      <c r="P50" s="268">
        <f t="shared" si="61"/>
        <v>529756.43968590908</v>
      </c>
      <c r="Q50" s="268"/>
      <c r="R50" s="268">
        <v>0</v>
      </c>
      <c r="S50" s="268">
        <f t="shared" si="52"/>
        <v>20000000</v>
      </c>
      <c r="T50" s="268">
        <f t="shared" si="53"/>
        <v>1157057.1183706857</v>
      </c>
      <c r="U50" s="268">
        <f t="shared" si="54"/>
        <v>0</v>
      </c>
      <c r="V50" s="268">
        <f t="shared" si="55"/>
        <v>0</v>
      </c>
      <c r="W50" s="268"/>
      <c r="X50" s="268"/>
      <c r="Y50" s="268"/>
      <c r="Z50" s="268"/>
      <c r="AA50" s="268">
        <f t="shared" si="56"/>
        <v>47761017.166481882</v>
      </c>
      <c r="AB50" s="268">
        <f t="shared" si="57"/>
        <v>7761017.1664818823</v>
      </c>
      <c r="AC50" s="268">
        <f t="shared" si="58"/>
        <v>40000000</v>
      </c>
      <c r="AD50" s="268">
        <f t="shared" si="59"/>
        <v>77610.17166481883</v>
      </c>
      <c r="AE50" s="268">
        <f t="shared" si="60"/>
        <v>40077610.171664819</v>
      </c>
      <c r="AF50" s="268">
        <f t="shared" si="62"/>
        <v>2662.0926617383957</v>
      </c>
    </row>
    <row r="51" spans="1:103" s="354" customFormat="1" hidden="1" x14ac:dyDescent="0.2">
      <c r="A51" s="355">
        <v>3</v>
      </c>
      <c r="B51" s="354" t="s">
        <v>189</v>
      </c>
      <c r="C51" s="268">
        <v>-13174394.520265171</v>
      </c>
      <c r="D51" s="327">
        <f>SUM($C$41:C51)</f>
        <v>9139719.7164762001</v>
      </c>
      <c r="E51" s="268"/>
      <c r="F51" s="268">
        <f t="shared" si="42"/>
        <v>9139719.7164762001</v>
      </c>
      <c r="G51" s="268">
        <f t="shared" si="43"/>
        <v>0</v>
      </c>
      <c r="H51" s="268">
        <f t="shared" si="44"/>
        <v>0</v>
      </c>
      <c r="I51" s="268">
        <f t="shared" si="45"/>
        <v>0</v>
      </c>
      <c r="J51" s="268">
        <f t="shared" si="46"/>
        <v>0</v>
      </c>
      <c r="K51" s="268">
        <f t="shared" si="47"/>
        <v>0</v>
      </c>
      <c r="L51" s="268">
        <f t="shared" si="48"/>
        <v>0</v>
      </c>
      <c r="M51" s="268">
        <f t="shared" si="49"/>
        <v>4775661.905927198</v>
      </c>
      <c r="N51" s="268">
        <f t="shared" si="50"/>
        <v>0</v>
      </c>
      <c r="O51" s="268">
        <f t="shared" si="51"/>
        <v>4775661.905927198</v>
      </c>
      <c r="P51" s="268">
        <f t="shared" si="61"/>
        <v>-8840464.1131877489</v>
      </c>
      <c r="Q51" s="268"/>
      <c r="R51" s="268">
        <v>0</v>
      </c>
      <c r="S51" s="268">
        <f t="shared" si="52"/>
        <v>9139719.7164762001</v>
      </c>
      <c r="T51" s="268">
        <f t="shared" si="53"/>
        <v>0</v>
      </c>
      <c r="U51" s="268">
        <f t="shared" si="54"/>
        <v>0</v>
      </c>
      <c r="V51" s="268">
        <f t="shared" si="55"/>
        <v>0</v>
      </c>
      <c r="W51" s="268"/>
      <c r="X51" s="268"/>
      <c r="Y51" s="268"/>
      <c r="Z51" s="268"/>
      <c r="AA51" s="268">
        <f t="shared" si="56"/>
        <v>35743679.764587395</v>
      </c>
      <c r="AB51" s="268">
        <f t="shared" si="57"/>
        <v>0</v>
      </c>
      <c r="AC51" s="268">
        <f t="shared" si="58"/>
        <v>35743679.764587395</v>
      </c>
      <c r="AD51" s="268">
        <f t="shared" si="59"/>
        <v>0</v>
      </c>
      <c r="AE51" s="268">
        <f t="shared" si="60"/>
        <v>35743679.764587395</v>
      </c>
      <c r="AF51" s="268">
        <f t="shared" si="62"/>
        <v>-4333930.4070774242</v>
      </c>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c r="BT51" s="249"/>
      <c r="BU51" s="249"/>
      <c r="BV51" s="249"/>
      <c r="BW51" s="249"/>
      <c r="BX51" s="249"/>
      <c r="BY51" s="249"/>
      <c r="BZ51" s="249"/>
      <c r="CA51" s="249"/>
      <c r="CB51" s="249"/>
      <c r="CC51" s="249"/>
      <c r="CD51" s="249"/>
      <c r="CE51" s="249"/>
      <c r="CF51" s="249"/>
      <c r="CG51" s="249"/>
      <c r="CH51" s="249"/>
      <c r="CI51" s="249"/>
      <c r="CJ51" s="249"/>
      <c r="CK51" s="249"/>
      <c r="CL51" s="249"/>
      <c r="CM51" s="249"/>
      <c r="CN51" s="249"/>
      <c r="CO51" s="249"/>
      <c r="CP51" s="249"/>
      <c r="CQ51" s="249"/>
      <c r="CR51" s="249"/>
      <c r="CS51" s="249"/>
      <c r="CT51" s="249"/>
      <c r="CU51" s="249"/>
      <c r="CV51" s="249"/>
      <c r="CW51" s="249"/>
      <c r="CX51" s="249"/>
      <c r="CY51" s="249"/>
    </row>
    <row r="52" spans="1:103" hidden="1" x14ac:dyDescent="0.2">
      <c r="A52" s="247">
        <v>3</v>
      </c>
      <c r="B52" s="249" t="s">
        <v>188</v>
      </c>
      <c r="C52" s="268">
        <v>817840.89653750486</v>
      </c>
      <c r="D52" s="327">
        <f>SUM($C$41:C52)</f>
        <v>9957560.6130137052</v>
      </c>
      <c r="E52" s="268"/>
      <c r="F52" s="268">
        <f t="shared" si="42"/>
        <v>9957560.6130137052</v>
      </c>
      <c r="G52" s="268">
        <f t="shared" si="43"/>
        <v>0</v>
      </c>
      <c r="H52" s="268">
        <f t="shared" si="44"/>
        <v>0</v>
      </c>
      <c r="I52" s="268">
        <f t="shared" si="45"/>
        <v>0</v>
      </c>
      <c r="J52" s="268">
        <f t="shared" si="46"/>
        <v>0</v>
      </c>
      <c r="K52" s="268">
        <f t="shared" si="47"/>
        <v>0</v>
      </c>
      <c r="L52" s="268">
        <f t="shared" si="48"/>
        <v>0</v>
      </c>
      <c r="M52" s="268">
        <f t="shared" si="49"/>
        <v>4775661.905927198</v>
      </c>
      <c r="N52" s="268">
        <f t="shared" si="50"/>
        <v>0</v>
      </c>
      <c r="O52" s="268">
        <f t="shared" si="51"/>
        <v>4775661.905927198</v>
      </c>
      <c r="P52" s="268">
        <f t="shared" si="61"/>
        <v>0</v>
      </c>
      <c r="Q52" s="268"/>
      <c r="R52" s="287">
        <v>0</v>
      </c>
      <c r="S52" s="268">
        <f t="shared" si="52"/>
        <v>9957560.6130137052</v>
      </c>
      <c r="T52" s="268">
        <f t="shared" si="53"/>
        <v>0</v>
      </c>
      <c r="U52" s="268">
        <f t="shared" si="54"/>
        <v>0</v>
      </c>
      <c r="V52" s="268">
        <f t="shared" si="55"/>
        <v>0</v>
      </c>
      <c r="W52" s="268"/>
      <c r="X52" s="268"/>
      <c r="Y52" s="268"/>
      <c r="Z52" s="268"/>
      <c r="AA52" s="268">
        <f t="shared" si="56"/>
        <v>36561520.6611249</v>
      </c>
      <c r="AB52" s="268">
        <f t="shared" si="57"/>
        <v>0</v>
      </c>
      <c r="AC52" s="268">
        <f t="shared" si="58"/>
        <v>36561520.6611249</v>
      </c>
      <c r="AD52" s="268">
        <f t="shared" si="59"/>
        <v>0</v>
      </c>
      <c r="AE52" s="268">
        <f t="shared" si="60"/>
        <v>36561520.6611249</v>
      </c>
      <c r="AF52" s="268">
        <f t="shared" si="62"/>
        <v>817840.89653750509</v>
      </c>
    </row>
    <row r="53" spans="1:103" hidden="1" x14ac:dyDescent="0.2">
      <c r="C53" s="268"/>
      <c r="AE53" s="268"/>
      <c r="AF53" s="268"/>
    </row>
    <row r="54" spans="1:103" hidden="1" x14ac:dyDescent="0.2">
      <c r="A54" s="247">
        <v>4</v>
      </c>
      <c r="B54" s="249" t="s">
        <v>187</v>
      </c>
      <c r="C54" s="268">
        <v>-5656190.5310666747</v>
      </c>
      <c r="D54" s="327">
        <f>C54</f>
        <v>-5656190.5310666747</v>
      </c>
      <c r="E54" s="268"/>
      <c r="F54" s="268">
        <f t="shared" ref="F54:F65" si="63">IF(ABS(D54)&gt;+$F$9,IF(D54&lt;0,-$F$9,+$F$9),+D54)</f>
        <v>-5656190.5310666747</v>
      </c>
      <c r="G54" s="268">
        <f t="shared" ref="G54:G65" si="64">IF(ABS(D54)-ABS(F54)&gt;=$G$9,IF(D54&lt;=0,-$G$9,+$G$9),+D54-F54)</f>
        <v>0</v>
      </c>
      <c r="H54" s="268">
        <f t="shared" ref="H54:H65" si="65">IF(ABS(+D54)-ABS(SUM(F54:G54))&gt;=$H$9,IF(D54&lt;=0,-$H$9,+$H$9),+D54-SUM(F54:G54))</f>
        <v>0</v>
      </c>
      <c r="I54" s="268">
        <f t="shared" ref="I54:I65" si="66">IF(ABS(+D54)-ABS(SUM(F54:H54))&gt;=$I$9,IF(D54&lt;=0,$D54-SUM($F54:$H54),$D54-SUM($F54:$H54)),D54-SUM(F54:H54))</f>
        <v>0</v>
      </c>
      <c r="J54" s="268">
        <f t="shared" ref="J54:J65" si="67">+G54*$C$289</f>
        <v>0</v>
      </c>
      <c r="K54" s="268">
        <f t="shared" ref="K54:K65" si="68">+H54*$C$290</f>
        <v>0</v>
      </c>
      <c r="L54" s="268">
        <f t="shared" ref="L54:L65" si="69">+I54*$C$291</f>
        <v>0</v>
      </c>
      <c r="M54" s="268">
        <f t="shared" ref="M54:M65" si="70">SUM(J54:L54)+$M$52</f>
        <v>4775661.905927198</v>
      </c>
      <c r="N54" s="268">
        <f t="shared" ref="N54:N65" si="71">AB54*$C$293</f>
        <v>0</v>
      </c>
      <c r="O54" s="268">
        <f t="shared" ref="O54:O65" si="72">M54+N54</f>
        <v>4775661.905927198</v>
      </c>
      <c r="P54" s="268">
        <f>O54-O52</f>
        <v>0</v>
      </c>
      <c r="Q54" s="278"/>
      <c r="R54" s="268">
        <v>0</v>
      </c>
      <c r="S54" s="268">
        <f t="shared" ref="S54:S65" si="73">+F54</f>
        <v>-5656190.5310666747</v>
      </c>
      <c r="T54" s="268">
        <f t="shared" ref="T54:T65" si="74">+G54-J54</f>
        <v>0</v>
      </c>
      <c r="U54" s="268">
        <f t="shared" ref="U54:U65" si="75">+H54-K54</f>
        <v>0</v>
      </c>
      <c r="V54" s="268">
        <f t="shared" ref="V54:V65" si="76">+I54-L54</f>
        <v>0</v>
      </c>
      <c r="W54" s="268"/>
      <c r="X54" s="268"/>
      <c r="Y54" s="268"/>
      <c r="Z54" s="268"/>
      <c r="AA54" s="268">
        <f t="shared" ref="AA54:AA65" si="77">SUM(S54:V54)+$AA$52</f>
        <v>30905330.130058225</v>
      </c>
      <c r="AB54" s="268">
        <f t="shared" ref="AB54:AB65" si="78">IF(AA54&gt;40000000,AA54-40000000,0)</f>
        <v>0</v>
      </c>
      <c r="AC54" s="268">
        <f t="shared" ref="AC54:AC65" si="79">AA54-AB54</f>
        <v>30905330.130058225</v>
      </c>
      <c r="AD54" s="268">
        <f t="shared" ref="AD54:AD65" si="80">AB54*$D$293</f>
        <v>0</v>
      </c>
      <c r="AE54" s="268">
        <f t="shared" ref="AE54:AE65" si="81">AA54-AB54+AD54</f>
        <v>30905330.130058225</v>
      </c>
      <c r="AF54" s="268">
        <f>AE54-AE52</f>
        <v>-5656190.5310666747</v>
      </c>
    </row>
    <row r="55" spans="1:103" hidden="1" x14ac:dyDescent="0.2">
      <c r="A55" s="247">
        <v>4</v>
      </c>
      <c r="B55" s="249" t="s">
        <v>186</v>
      </c>
      <c r="C55" s="268">
        <v>-778804.94292375247</v>
      </c>
      <c r="D55" s="327">
        <f>SUM($C$54:C55)</f>
        <v>-6434995.4739904273</v>
      </c>
      <c r="E55" s="268"/>
      <c r="F55" s="268">
        <f t="shared" si="63"/>
        <v>-6434995.4739904273</v>
      </c>
      <c r="G55" s="268">
        <f t="shared" si="64"/>
        <v>0</v>
      </c>
      <c r="H55" s="268">
        <f t="shared" si="65"/>
        <v>0</v>
      </c>
      <c r="I55" s="268">
        <f t="shared" si="66"/>
        <v>0</v>
      </c>
      <c r="J55" s="268">
        <f t="shared" si="67"/>
        <v>0</v>
      </c>
      <c r="K55" s="268">
        <f t="shared" si="68"/>
        <v>0</v>
      </c>
      <c r="L55" s="268">
        <f t="shared" si="69"/>
        <v>0</v>
      </c>
      <c r="M55" s="268">
        <f t="shared" si="70"/>
        <v>4775661.905927198</v>
      </c>
      <c r="N55" s="268">
        <f t="shared" si="71"/>
        <v>0</v>
      </c>
      <c r="O55" s="268">
        <f t="shared" si="72"/>
        <v>4775661.905927198</v>
      </c>
      <c r="P55" s="268">
        <f t="shared" ref="P55:P65" si="82">O55-O54</f>
        <v>0</v>
      </c>
      <c r="Q55" s="268"/>
      <c r="R55" s="268">
        <v>0</v>
      </c>
      <c r="S55" s="268">
        <f t="shared" si="73"/>
        <v>-6434995.4739904273</v>
      </c>
      <c r="T55" s="268">
        <f t="shared" si="74"/>
        <v>0</v>
      </c>
      <c r="U55" s="268">
        <f t="shared" si="75"/>
        <v>0</v>
      </c>
      <c r="V55" s="268">
        <f t="shared" si="76"/>
        <v>0</v>
      </c>
      <c r="W55" s="268"/>
      <c r="X55" s="268"/>
      <c r="Y55" s="268"/>
      <c r="Z55" s="268"/>
      <c r="AA55" s="268">
        <f t="shared" si="77"/>
        <v>30126525.187134475</v>
      </c>
      <c r="AB55" s="268">
        <f t="shared" si="78"/>
        <v>0</v>
      </c>
      <c r="AC55" s="268">
        <f t="shared" si="79"/>
        <v>30126525.187134475</v>
      </c>
      <c r="AD55" s="268">
        <f t="shared" si="80"/>
        <v>0</v>
      </c>
      <c r="AE55" s="268">
        <f t="shared" si="81"/>
        <v>30126525.187134475</v>
      </c>
      <c r="AF55" s="268">
        <f t="shared" ref="AF55:AF65" si="83">AE55-AE54</f>
        <v>-778804.94292375073</v>
      </c>
    </row>
    <row r="56" spans="1:103" hidden="1" x14ac:dyDescent="0.2">
      <c r="A56" s="247">
        <v>4</v>
      </c>
      <c r="B56" s="249" t="s">
        <v>185</v>
      </c>
      <c r="C56" s="268">
        <v>5337270.9880430838</v>
      </c>
      <c r="D56" s="327">
        <f>SUM($C$54:C56)</f>
        <v>-1097724.4859473435</v>
      </c>
      <c r="E56" s="268"/>
      <c r="F56" s="268">
        <f t="shared" si="63"/>
        <v>-1097724.4859473435</v>
      </c>
      <c r="G56" s="268">
        <f t="shared" si="64"/>
        <v>0</v>
      </c>
      <c r="H56" s="268">
        <f t="shared" si="65"/>
        <v>0</v>
      </c>
      <c r="I56" s="268">
        <f t="shared" si="66"/>
        <v>0</v>
      </c>
      <c r="J56" s="268">
        <f t="shared" si="67"/>
        <v>0</v>
      </c>
      <c r="K56" s="268">
        <f t="shared" si="68"/>
        <v>0</v>
      </c>
      <c r="L56" s="268">
        <f t="shared" si="69"/>
        <v>0</v>
      </c>
      <c r="M56" s="268">
        <f t="shared" si="70"/>
        <v>4775661.905927198</v>
      </c>
      <c r="N56" s="268">
        <f t="shared" si="71"/>
        <v>0</v>
      </c>
      <c r="O56" s="268">
        <f t="shared" si="72"/>
        <v>4775661.905927198</v>
      </c>
      <c r="P56" s="268">
        <f t="shared" si="82"/>
        <v>0</v>
      </c>
      <c r="Q56" s="268"/>
      <c r="R56" s="268">
        <v>0</v>
      </c>
      <c r="S56" s="268">
        <f t="shared" si="73"/>
        <v>-1097724.4859473435</v>
      </c>
      <c r="T56" s="268">
        <f t="shared" si="74"/>
        <v>0</v>
      </c>
      <c r="U56" s="268">
        <f t="shared" si="75"/>
        <v>0</v>
      </c>
      <c r="V56" s="268">
        <f t="shared" si="76"/>
        <v>0</v>
      </c>
      <c r="W56" s="268"/>
      <c r="X56" s="268"/>
      <c r="Y56" s="268"/>
      <c r="Z56" s="268"/>
      <c r="AA56" s="268">
        <f t="shared" si="77"/>
        <v>35463796.175177559</v>
      </c>
      <c r="AB56" s="268">
        <f t="shared" si="78"/>
        <v>0</v>
      </c>
      <c r="AC56" s="268">
        <f t="shared" si="79"/>
        <v>35463796.175177559</v>
      </c>
      <c r="AD56" s="268">
        <f t="shared" si="80"/>
        <v>0</v>
      </c>
      <c r="AE56" s="268">
        <f t="shared" si="81"/>
        <v>35463796.175177559</v>
      </c>
      <c r="AF56" s="268">
        <f t="shared" si="83"/>
        <v>5337270.9880430847</v>
      </c>
    </row>
    <row r="57" spans="1:103" hidden="1" x14ac:dyDescent="0.2">
      <c r="A57" s="247">
        <v>4</v>
      </c>
      <c r="B57" s="249" t="s">
        <v>184</v>
      </c>
      <c r="C57" s="268">
        <v>5581770.5660699019</v>
      </c>
      <c r="D57" s="327">
        <f>SUM($C$54:C57)</f>
        <v>4484046.0801225584</v>
      </c>
      <c r="E57" s="268"/>
      <c r="F57" s="268">
        <f t="shared" si="63"/>
        <v>4484046.0801225584</v>
      </c>
      <c r="G57" s="268">
        <f t="shared" si="64"/>
        <v>0</v>
      </c>
      <c r="H57" s="268">
        <f t="shared" si="65"/>
        <v>0</v>
      </c>
      <c r="I57" s="268">
        <f t="shared" si="66"/>
        <v>0</v>
      </c>
      <c r="J57" s="268">
        <f t="shared" si="67"/>
        <v>0</v>
      </c>
      <c r="K57" s="268">
        <f t="shared" si="68"/>
        <v>0</v>
      </c>
      <c r="L57" s="268">
        <f t="shared" si="69"/>
        <v>0</v>
      </c>
      <c r="M57" s="268">
        <f t="shared" si="70"/>
        <v>4775661.905927198</v>
      </c>
      <c r="N57" s="268">
        <f t="shared" si="71"/>
        <v>1035111.0738349856</v>
      </c>
      <c r="O57" s="268">
        <f t="shared" si="72"/>
        <v>5810772.9797621835</v>
      </c>
      <c r="P57" s="268">
        <f t="shared" si="82"/>
        <v>1035111.0738349855</v>
      </c>
      <c r="Q57" s="268"/>
      <c r="R57" s="268">
        <v>0</v>
      </c>
      <c r="S57" s="268">
        <f t="shared" si="73"/>
        <v>4484046.0801225584</v>
      </c>
      <c r="T57" s="268">
        <f t="shared" si="74"/>
        <v>0</v>
      </c>
      <c r="U57" s="268">
        <f t="shared" si="75"/>
        <v>0</v>
      </c>
      <c r="V57" s="268">
        <f t="shared" si="76"/>
        <v>0</v>
      </c>
      <c r="W57" s="268"/>
      <c r="X57" s="268"/>
      <c r="Y57" s="268"/>
      <c r="Z57" s="268"/>
      <c r="AA57" s="268">
        <f t="shared" si="77"/>
        <v>41045566.74124746</v>
      </c>
      <c r="AB57" s="268">
        <f t="shared" si="78"/>
        <v>1045566.7412474602</v>
      </c>
      <c r="AC57" s="268">
        <f t="shared" si="79"/>
        <v>40000000</v>
      </c>
      <c r="AD57" s="268">
        <f t="shared" si="80"/>
        <v>10455.667412474602</v>
      </c>
      <c r="AE57" s="268">
        <f t="shared" si="81"/>
        <v>40010455.667412475</v>
      </c>
      <c r="AF57" s="268">
        <f t="shared" si="83"/>
        <v>4546659.4922349155</v>
      </c>
    </row>
    <row r="58" spans="1:103" hidden="1" x14ac:dyDescent="0.2">
      <c r="A58" s="247">
        <v>4</v>
      </c>
      <c r="B58" s="249" t="s">
        <v>183</v>
      </c>
      <c r="C58" s="268">
        <v>-490502.43228308752</v>
      </c>
      <c r="D58" s="327">
        <f>SUM($C$54:C58)</f>
        <v>3993543.6478394708</v>
      </c>
      <c r="E58" s="268"/>
      <c r="F58" s="268">
        <f t="shared" si="63"/>
        <v>3993543.6478394708</v>
      </c>
      <c r="G58" s="268">
        <f t="shared" si="64"/>
        <v>0</v>
      </c>
      <c r="H58" s="268">
        <f t="shared" si="65"/>
        <v>0</v>
      </c>
      <c r="I58" s="268">
        <f t="shared" si="66"/>
        <v>0</v>
      </c>
      <c r="J58" s="268">
        <f t="shared" si="67"/>
        <v>0</v>
      </c>
      <c r="K58" s="268">
        <f t="shared" si="68"/>
        <v>0</v>
      </c>
      <c r="L58" s="268">
        <f t="shared" si="69"/>
        <v>0</v>
      </c>
      <c r="M58" s="268">
        <f t="shared" si="70"/>
        <v>4775661.905927198</v>
      </c>
      <c r="N58" s="268">
        <f t="shared" si="71"/>
        <v>549513.665874728</v>
      </c>
      <c r="O58" s="268">
        <f t="shared" si="72"/>
        <v>5325175.571801926</v>
      </c>
      <c r="P58" s="268">
        <f t="shared" si="82"/>
        <v>-485597.40796025749</v>
      </c>
      <c r="Q58" s="268"/>
      <c r="R58" s="268">
        <v>0</v>
      </c>
      <c r="S58" s="268">
        <f t="shared" si="73"/>
        <v>3993543.6478394708</v>
      </c>
      <c r="T58" s="268">
        <f t="shared" si="74"/>
        <v>0</v>
      </c>
      <c r="U58" s="268">
        <f t="shared" si="75"/>
        <v>0</v>
      </c>
      <c r="V58" s="268">
        <f t="shared" si="76"/>
        <v>0</v>
      </c>
      <c r="W58" s="268"/>
      <c r="X58" s="268"/>
      <c r="Y58" s="268"/>
      <c r="Z58" s="268"/>
      <c r="AA58" s="268">
        <f t="shared" si="77"/>
        <v>40555064.308964372</v>
      </c>
      <c r="AB58" s="268">
        <f t="shared" si="78"/>
        <v>555064.30896437168</v>
      </c>
      <c r="AC58" s="268">
        <f t="shared" si="79"/>
        <v>40000000</v>
      </c>
      <c r="AD58" s="268">
        <f t="shared" si="80"/>
        <v>5550.6430896437168</v>
      </c>
      <c r="AE58" s="268">
        <f t="shared" si="81"/>
        <v>40005550.643089645</v>
      </c>
      <c r="AF58" s="268">
        <f t="shared" si="83"/>
        <v>-4905.0243228301406</v>
      </c>
    </row>
    <row r="59" spans="1:103" hidden="1" x14ac:dyDescent="0.2">
      <c r="A59" s="247">
        <v>4</v>
      </c>
      <c r="B59" s="249" t="s">
        <v>182</v>
      </c>
      <c r="C59" s="268">
        <v>10426247.006528493</v>
      </c>
      <c r="D59" s="327">
        <f>SUM($C$54:C59)</f>
        <v>14419790.654367965</v>
      </c>
      <c r="E59" s="268"/>
      <c r="F59" s="268">
        <f t="shared" si="63"/>
        <v>14419790.654367965</v>
      </c>
      <c r="G59" s="268">
        <f t="shared" si="64"/>
        <v>0</v>
      </c>
      <c r="H59" s="268">
        <f t="shared" si="65"/>
        <v>0</v>
      </c>
      <c r="I59" s="268">
        <f t="shared" si="66"/>
        <v>0</v>
      </c>
      <c r="J59" s="268">
        <f t="shared" si="67"/>
        <v>0</v>
      </c>
      <c r="K59" s="268">
        <f t="shared" si="68"/>
        <v>0</v>
      </c>
      <c r="L59" s="268">
        <f t="shared" si="69"/>
        <v>0</v>
      </c>
      <c r="M59" s="268">
        <f t="shared" si="70"/>
        <v>4775661.905927198</v>
      </c>
      <c r="N59" s="268">
        <f t="shared" si="71"/>
        <v>10871498.202337939</v>
      </c>
      <c r="O59" s="268">
        <f t="shared" si="72"/>
        <v>15647160.108265137</v>
      </c>
      <c r="P59" s="268">
        <f t="shared" si="82"/>
        <v>10321984.536463212</v>
      </c>
      <c r="Q59" s="268"/>
      <c r="R59" s="268">
        <v>0</v>
      </c>
      <c r="S59" s="268">
        <f t="shared" si="73"/>
        <v>14419790.654367965</v>
      </c>
      <c r="T59" s="268">
        <f t="shared" si="74"/>
        <v>0</v>
      </c>
      <c r="U59" s="268">
        <f t="shared" si="75"/>
        <v>0</v>
      </c>
      <c r="V59" s="268">
        <f t="shared" si="76"/>
        <v>0</v>
      </c>
      <c r="W59" s="268"/>
      <c r="X59" s="268"/>
      <c r="Y59" s="268"/>
      <c r="Z59" s="268"/>
      <c r="AA59" s="268">
        <f t="shared" si="77"/>
        <v>50981311.315492868</v>
      </c>
      <c r="AB59" s="268">
        <f t="shared" si="78"/>
        <v>10981311.315492868</v>
      </c>
      <c r="AC59" s="268">
        <f t="shared" si="79"/>
        <v>40000000</v>
      </c>
      <c r="AD59" s="268">
        <f t="shared" si="80"/>
        <v>109813.11315492868</v>
      </c>
      <c r="AE59" s="268">
        <f t="shared" si="81"/>
        <v>40109813.113154925</v>
      </c>
      <c r="AF59" s="268">
        <f t="shared" si="83"/>
        <v>104262.4700652808</v>
      </c>
    </row>
    <row r="60" spans="1:103" hidden="1" x14ac:dyDescent="0.2">
      <c r="A60" s="247">
        <v>4</v>
      </c>
      <c r="B60" s="249" t="s">
        <v>193</v>
      </c>
      <c r="C60" s="268">
        <v>-2659903.0297946916</v>
      </c>
      <c r="D60" s="327">
        <f>SUM($C$54:C60)</f>
        <v>11759887.624573274</v>
      </c>
      <c r="E60" s="268"/>
      <c r="F60" s="268">
        <f t="shared" si="63"/>
        <v>11759887.624573274</v>
      </c>
      <c r="G60" s="268">
        <f t="shared" si="64"/>
        <v>0</v>
      </c>
      <c r="H60" s="268">
        <f t="shared" si="65"/>
        <v>0</v>
      </c>
      <c r="I60" s="268">
        <f t="shared" si="66"/>
        <v>0</v>
      </c>
      <c r="J60" s="268">
        <f t="shared" si="67"/>
        <v>0</v>
      </c>
      <c r="K60" s="268">
        <f t="shared" si="68"/>
        <v>0</v>
      </c>
      <c r="L60" s="268">
        <f t="shared" si="69"/>
        <v>0</v>
      </c>
      <c r="M60" s="268">
        <f t="shared" si="70"/>
        <v>4775661.905927198</v>
      </c>
      <c r="N60" s="268">
        <f t="shared" si="71"/>
        <v>8238194.2028411934</v>
      </c>
      <c r="O60" s="268">
        <f t="shared" si="72"/>
        <v>13013856.108768392</v>
      </c>
      <c r="P60" s="268">
        <f t="shared" si="82"/>
        <v>-2633303.9994967449</v>
      </c>
      <c r="Q60" s="268"/>
      <c r="R60" s="268">
        <v>0</v>
      </c>
      <c r="S60" s="268">
        <f t="shared" si="73"/>
        <v>11759887.624573274</v>
      </c>
      <c r="T60" s="268">
        <f t="shared" si="74"/>
        <v>0</v>
      </c>
      <c r="U60" s="268">
        <f t="shared" si="75"/>
        <v>0</v>
      </c>
      <c r="V60" s="268">
        <f t="shared" si="76"/>
        <v>0</v>
      </c>
      <c r="W60" s="268"/>
      <c r="X60" s="268"/>
      <c r="Y60" s="268"/>
      <c r="Z60" s="268"/>
      <c r="AA60" s="268">
        <f t="shared" si="77"/>
        <v>48321408.285698175</v>
      </c>
      <c r="AB60" s="268">
        <f t="shared" si="78"/>
        <v>8321408.2856981754</v>
      </c>
      <c r="AC60" s="268">
        <f t="shared" si="79"/>
        <v>40000000</v>
      </c>
      <c r="AD60" s="268">
        <f t="shared" si="80"/>
        <v>83214.082856981753</v>
      </c>
      <c r="AE60" s="268">
        <f t="shared" si="81"/>
        <v>40083214.082856983</v>
      </c>
      <c r="AF60" s="268">
        <f t="shared" si="83"/>
        <v>-26599.03029794246</v>
      </c>
    </row>
    <row r="61" spans="1:103" hidden="1" x14ac:dyDescent="0.2">
      <c r="A61" s="247">
        <v>4</v>
      </c>
      <c r="B61" s="249" t="s">
        <v>192</v>
      </c>
      <c r="C61" s="268">
        <v>2217731.9573790641</v>
      </c>
      <c r="D61" s="327">
        <f>SUM($C$54:C61)</f>
        <v>13977619.581952337</v>
      </c>
      <c r="E61" s="268"/>
      <c r="F61" s="268">
        <f t="shared" si="63"/>
        <v>13977619.581952337</v>
      </c>
      <c r="G61" s="268">
        <f t="shared" si="64"/>
        <v>0</v>
      </c>
      <c r="H61" s="268">
        <f t="shared" si="65"/>
        <v>0</v>
      </c>
      <c r="I61" s="268">
        <f t="shared" si="66"/>
        <v>0</v>
      </c>
      <c r="J61" s="268">
        <f t="shared" si="67"/>
        <v>0</v>
      </c>
      <c r="K61" s="268">
        <f t="shared" si="68"/>
        <v>0</v>
      </c>
      <c r="L61" s="268">
        <f t="shared" si="69"/>
        <v>0</v>
      </c>
      <c r="M61" s="268">
        <f t="shared" si="70"/>
        <v>4775661.905927198</v>
      </c>
      <c r="N61" s="268">
        <f t="shared" si="71"/>
        <v>10433748.840646461</v>
      </c>
      <c r="O61" s="268">
        <f t="shared" si="72"/>
        <v>15209410.746573659</v>
      </c>
      <c r="P61" s="268">
        <f t="shared" si="82"/>
        <v>2195554.6378052663</v>
      </c>
      <c r="Q61" s="268"/>
      <c r="R61" s="268">
        <v>0</v>
      </c>
      <c r="S61" s="268">
        <f t="shared" si="73"/>
        <v>13977619.581952337</v>
      </c>
      <c r="T61" s="268">
        <f t="shared" si="74"/>
        <v>0</v>
      </c>
      <c r="U61" s="268">
        <f t="shared" si="75"/>
        <v>0</v>
      </c>
      <c r="V61" s="268">
        <f t="shared" si="76"/>
        <v>0</v>
      </c>
      <c r="W61" s="268"/>
      <c r="X61" s="268"/>
      <c r="Y61" s="268"/>
      <c r="Z61" s="268"/>
      <c r="AA61" s="268">
        <f t="shared" si="77"/>
        <v>50539140.243077233</v>
      </c>
      <c r="AB61" s="268">
        <f t="shared" si="78"/>
        <v>10539140.243077233</v>
      </c>
      <c r="AC61" s="268">
        <f t="shared" si="79"/>
        <v>40000000</v>
      </c>
      <c r="AD61" s="268">
        <f t="shared" si="80"/>
        <v>105391.40243077233</v>
      </c>
      <c r="AE61" s="268">
        <f t="shared" si="81"/>
        <v>40105391.402430773</v>
      </c>
      <c r="AF61" s="268">
        <f t="shared" si="83"/>
        <v>22177.319573789835</v>
      </c>
    </row>
    <row r="62" spans="1:103" hidden="1" x14ac:dyDescent="0.2">
      <c r="A62" s="247">
        <v>4</v>
      </c>
      <c r="B62" s="249" t="s">
        <v>191</v>
      </c>
      <c r="C62" s="268">
        <v>7042848.0479315566</v>
      </c>
      <c r="D62" s="327">
        <f>SUM($C$54:C62)</f>
        <v>21020467.629883893</v>
      </c>
      <c r="E62" s="268"/>
      <c r="F62" s="268">
        <f t="shared" si="63"/>
        <v>20000000</v>
      </c>
      <c r="G62" s="268">
        <f t="shared" si="64"/>
        <v>1020467.6298838928</v>
      </c>
      <c r="H62" s="268">
        <f t="shared" si="65"/>
        <v>0</v>
      </c>
      <c r="I62" s="268">
        <f t="shared" si="66"/>
        <v>0</v>
      </c>
      <c r="J62" s="268">
        <f t="shared" si="67"/>
        <v>510233.81494194642</v>
      </c>
      <c r="K62" s="268">
        <f t="shared" si="68"/>
        <v>0</v>
      </c>
      <c r="L62" s="268">
        <f t="shared" si="69"/>
        <v>0</v>
      </c>
      <c r="M62" s="268">
        <f t="shared" si="70"/>
        <v>5285895.7208691444</v>
      </c>
      <c r="N62" s="268">
        <f t="shared" si="71"/>
        <v>16901036.931306176</v>
      </c>
      <c r="O62" s="268">
        <f t="shared" si="72"/>
        <v>22186932.652175322</v>
      </c>
      <c r="P62" s="268">
        <f t="shared" si="82"/>
        <v>6977521.9056016635</v>
      </c>
      <c r="Q62" s="268"/>
      <c r="R62" s="268">
        <v>0</v>
      </c>
      <c r="S62" s="268">
        <f t="shared" si="73"/>
        <v>20000000</v>
      </c>
      <c r="T62" s="268">
        <f t="shared" si="74"/>
        <v>510233.81494194642</v>
      </c>
      <c r="U62" s="268">
        <f t="shared" si="75"/>
        <v>0</v>
      </c>
      <c r="V62" s="268">
        <f t="shared" si="76"/>
        <v>0</v>
      </c>
      <c r="W62" s="268"/>
      <c r="X62" s="268"/>
      <c r="Y62" s="268"/>
      <c r="Z62" s="268"/>
      <c r="AA62" s="268">
        <f t="shared" si="77"/>
        <v>57071754.476066843</v>
      </c>
      <c r="AB62" s="268">
        <f t="shared" si="78"/>
        <v>17071754.476066843</v>
      </c>
      <c r="AC62" s="268">
        <f t="shared" si="79"/>
        <v>40000000</v>
      </c>
      <c r="AD62" s="268">
        <f t="shared" si="80"/>
        <v>170717.54476066842</v>
      </c>
      <c r="AE62" s="268">
        <f t="shared" si="81"/>
        <v>40170717.544760667</v>
      </c>
      <c r="AF62" s="268">
        <f t="shared" si="83"/>
        <v>65326.142329894006</v>
      </c>
    </row>
    <row r="63" spans="1:103" hidden="1" x14ac:dyDescent="0.2">
      <c r="A63" s="247">
        <v>4</v>
      </c>
      <c r="B63" s="249" t="s">
        <v>190</v>
      </c>
      <c r="C63" s="268">
        <v>-9517288.6772128306</v>
      </c>
      <c r="D63" s="327">
        <f>SUM($C$54:C63)</f>
        <v>11503178.952671062</v>
      </c>
      <c r="E63" s="268"/>
      <c r="F63" s="268">
        <f t="shared" si="63"/>
        <v>11503178.952671062</v>
      </c>
      <c r="G63" s="268">
        <f t="shared" si="64"/>
        <v>0</v>
      </c>
      <c r="H63" s="268">
        <f t="shared" si="65"/>
        <v>0</v>
      </c>
      <c r="I63" s="268">
        <f t="shared" si="66"/>
        <v>0</v>
      </c>
      <c r="J63" s="268">
        <f t="shared" si="67"/>
        <v>0</v>
      </c>
      <c r="K63" s="268">
        <f t="shared" si="68"/>
        <v>0</v>
      </c>
      <c r="L63" s="268">
        <f t="shared" si="69"/>
        <v>0</v>
      </c>
      <c r="M63" s="268">
        <f t="shared" si="70"/>
        <v>4775661.905927198</v>
      </c>
      <c r="N63" s="268">
        <f t="shared" si="71"/>
        <v>7984052.617658006</v>
      </c>
      <c r="O63" s="268">
        <f t="shared" si="72"/>
        <v>12759714.523585204</v>
      </c>
      <c r="P63" s="268">
        <f t="shared" si="82"/>
        <v>-9427218.1285901181</v>
      </c>
      <c r="Q63" s="268"/>
      <c r="R63" s="268">
        <v>0</v>
      </c>
      <c r="S63" s="268">
        <f t="shared" si="73"/>
        <v>11503178.952671062</v>
      </c>
      <c r="T63" s="268">
        <f t="shared" si="74"/>
        <v>0</v>
      </c>
      <c r="U63" s="268">
        <f t="shared" si="75"/>
        <v>0</v>
      </c>
      <c r="V63" s="268">
        <f t="shared" si="76"/>
        <v>0</v>
      </c>
      <c r="W63" s="268"/>
      <c r="X63" s="268"/>
      <c r="Y63" s="268"/>
      <c r="Z63" s="268"/>
      <c r="AA63" s="268">
        <f t="shared" si="77"/>
        <v>48064699.613795966</v>
      </c>
      <c r="AB63" s="268">
        <f t="shared" si="78"/>
        <v>8064699.6137959659</v>
      </c>
      <c r="AC63" s="268">
        <f t="shared" si="79"/>
        <v>40000000</v>
      </c>
      <c r="AD63" s="268">
        <f t="shared" si="80"/>
        <v>80646.996137959664</v>
      </c>
      <c r="AE63" s="268">
        <f t="shared" si="81"/>
        <v>40080646.996137962</v>
      </c>
      <c r="AF63" s="268">
        <f t="shared" si="83"/>
        <v>-90070.548622705042</v>
      </c>
    </row>
    <row r="64" spans="1:103" s="354" customFormat="1" hidden="1" x14ac:dyDescent="0.2">
      <c r="A64" s="355">
        <v>4</v>
      </c>
      <c r="B64" s="354" t="s">
        <v>189</v>
      </c>
      <c r="C64" s="268">
        <v>-18817955.459180169</v>
      </c>
      <c r="D64" s="327">
        <f>SUM($C$54:C64)</f>
        <v>-7314776.5065091066</v>
      </c>
      <c r="E64" s="268"/>
      <c r="F64" s="268">
        <f t="shared" si="63"/>
        <v>-7314776.5065091066</v>
      </c>
      <c r="G64" s="268">
        <f t="shared" si="64"/>
        <v>0</v>
      </c>
      <c r="H64" s="268">
        <f t="shared" si="65"/>
        <v>0</v>
      </c>
      <c r="I64" s="268">
        <f t="shared" si="66"/>
        <v>0</v>
      </c>
      <c r="J64" s="268">
        <f t="shared" si="67"/>
        <v>0</v>
      </c>
      <c r="K64" s="268">
        <f t="shared" si="68"/>
        <v>0</v>
      </c>
      <c r="L64" s="268">
        <f t="shared" si="69"/>
        <v>0</v>
      </c>
      <c r="M64" s="268">
        <f t="shared" si="70"/>
        <v>4775661.905927198</v>
      </c>
      <c r="N64" s="268">
        <f t="shared" si="71"/>
        <v>0</v>
      </c>
      <c r="O64" s="268">
        <f t="shared" si="72"/>
        <v>4775661.905927198</v>
      </c>
      <c r="P64" s="268">
        <f t="shared" si="82"/>
        <v>-7984052.617658006</v>
      </c>
      <c r="Q64" s="268"/>
      <c r="R64" s="268">
        <v>0</v>
      </c>
      <c r="S64" s="268">
        <f t="shared" si="73"/>
        <v>-7314776.5065091066</v>
      </c>
      <c r="T64" s="268">
        <f t="shared" si="74"/>
        <v>0</v>
      </c>
      <c r="U64" s="268">
        <f t="shared" si="75"/>
        <v>0</v>
      </c>
      <c r="V64" s="268">
        <f t="shared" si="76"/>
        <v>0</v>
      </c>
      <c r="W64" s="268"/>
      <c r="X64" s="268"/>
      <c r="Y64" s="268"/>
      <c r="Z64" s="268"/>
      <c r="AA64" s="268">
        <f t="shared" si="77"/>
        <v>29246744.154615793</v>
      </c>
      <c r="AB64" s="268">
        <f t="shared" si="78"/>
        <v>0</v>
      </c>
      <c r="AC64" s="268">
        <f t="shared" si="79"/>
        <v>29246744.154615793</v>
      </c>
      <c r="AD64" s="268">
        <f t="shared" si="80"/>
        <v>0</v>
      </c>
      <c r="AE64" s="268">
        <f t="shared" si="81"/>
        <v>29246744.154615793</v>
      </c>
      <c r="AF64" s="268">
        <f t="shared" si="83"/>
        <v>-10833902.841522168</v>
      </c>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249"/>
      <c r="CU64" s="249"/>
      <c r="CV64" s="249"/>
      <c r="CW64" s="249"/>
      <c r="CX64" s="249"/>
      <c r="CY64" s="249"/>
    </row>
    <row r="65" spans="1:32" hidden="1" x14ac:dyDescent="0.2">
      <c r="A65" s="247">
        <v>4</v>
      </c>
      <c r="B65" s="249" t="s">
        <v>188</v>
      </c>
      <c r="C65" s="268">
        <v>-5060711.3535394911</v>
      </c>
      <c r="D65" s="327">
        <f>SUM($C$54:C65)</f>
        <v>-12375487.860048598</v>
      </c>
      <c r="E65" s="268"/>
      <c r="F65" s="268">
        <f t="shared" si="63"/>
        <v>-12375487.860048598</v>
      </c>
      <c r="G65" s="268">
        <f t="shared" si="64"/>
        <v>0</v>
      </c>
      <c r="H65" s="268">
        <f t="shared" si="65"/>
        <v>0</v>
      </c>
      <c r="I65" s="268">
        <f t="shared" si="66"/>
        <v>0</v>
      </c>
      <c r="J65" s="268">
        <f t="shared" si="67"/>
        <v>0</v>
      </c>
      <c r="K65" s="268">
        <f t="shared" si="68"/>
        <v>0</v>
      </c>
      <c r="L65" s="268">
        <f t="shared" si="69"/>
        <v>0</v>
      </c>
      <c r="M65" s="268">
        <f t="shared" si="70"/>
        <v>4775661.905927198</v>
      </c>
      <c r="N65" s="268">
        <f t="shared" si="71"/>
        <v>0</v>
      </c>
      <c r="O65" s="268">
        <f t="shared" si="72"/>
        <v>4775661.905927198</v>
      </c>
      <c r="P65" s="268">
        <f t="shared" si="82"/>
        <v>0</v>
      </c>
      <c r="Q65" s="268"/>
      <c r="R65" s="287">
        <v>0</v>
      </c>
      <c r="S65" s="268">
        <f t="shared" si="73"/>
        <v>-12375487.860048598</v>
      </c>
      <c r="T65" s="268">
        <f t="shared" si="74"/>
        <v>0</v>
      </c>
      <c r="U65" s="268">
        <f t="shared" si="75"/>
        <v>0</v>
      </c>
      <c r="V65" s="268">
        <f t="shared" si="76"/>
        <v>0</v>
      </c>
      <c r="W65" s="268"/>
      <c r="X65" s="268"/>
      <c r="Y65" s="268"/>
      <c r="Z65" s="268"/>
      <c r="AA65" s="268">
        <f t="shared" si="77"/>
        <v>24186032.8010763</v>
      </c>
      <c r="AB65" s="268">
        <f t="shared" si="78"/>
        <v>0</v>
      </c>
      <c r="AC65" s="268">
        <f t="shared" si="79"/>
        <v>24186032.8010763</v>
      </c>
      <c r="AD65" s="268">
        <f t="shared" si="80"/>
        <v>0</v>
      </c>
      <c r="AE65" s="268">
        <f t="shared" si="81"/>
        <v>24186032.8010763</v>
      </c>
      <c r="AF65" s="268">
        <f t="shared" si="83"/>
        <v>-5060711.3535394929</v>
      </c>
    </row>
    <row r="66" spans="1:32" hidden="1" x14ac:dyDescent="0.2">
      <c r="A66" s="247"/>
      <c r="C66" s="268"/>
      <c r="D66" s="327"/>
      <c r="E66" s="268"/>
      <c r="F66" s="268"/>
      <c r="G66" s="268"/>
      <c r="H66" s="268"/>
      <c r="I66" s="268"/>
      <c r="J66" s="268"/>
      <c r="K66" s="268"/>
      <c r="L66" s="268"/>
      <c r="M66" s="268"/>
      <c r="N66" s="268"/>
      <c r="O66" s="268"/>
      <c r="P66" s="268"/>
      <c r="Q66" s="268"/>
      <c r="R66" s="287"/>
      <c r="S66" s="268"/>
      <c r="T66" s="268"/>
      <c r="U66" s="268"/>
      <c r="V66" s="268"/>
      <c r="W66" s="268"/>
      <c r="X66" s="268"/>
      <c r="Y66" s="268"/>
      <c r="Z66" s="268"/>
      <c r="AA66" s="268"/>
      <c r="AB66" s="278"/>
      <c r="AC66" s="278"/>
      <c r="AD66" s="278"/>
      <c r="AE66" s="268"/>
      <c r="AF66" s="268"/>
    </row>
    <row r="67" spans="1:32" hidden="1" x14ac:dyDescent="0.2">
      <c r="A67" s="247">
        <v>5</v>
      </c>
      <c r="B67" s="249" t="s">
        <v>187</v>
      </c>
      <c r="C67" s="268">
        <v>-15760896.525959512</v>
      </c>
      <c r="D67" s="327">
        <f>C67</f>
        <v>-15760896.525959512</v>
      </c>
      <c r="E67" s="268"/>
      <c r="F67" s="268">
        <f t="shared" ref="F67:F72" si="84">IF(ABS(D67)&gt;+$F$10,IF(D67&lt;0,-$F$10,+$F$10),+D67)</f>
        <v>-10000000</v>
      </c>
      <c r="G67" s="268">
        <f t="shared" ref="G67:G72" si="85">IF(ABS(D67)-ABS(F67)&gt;=$G$10,IF(D67&lt;=0,-$G$10,+$G$10),+D67-F67)</f>
        <v>-5760896.5259595122</v>
      </c>
      <c r="H67" s="268">
        <f t="shared" ref="H67:H72" si="86">IF(ABS(+D67)-ABS(SUM(F67:G67))&gt;=$H$10,IF(D67&lt;=0,-$H$10,+$H$10),+D67-SUM(F67:G67))</f>
        <v>0</v>
      </c>
      <c r="I67" s="268">
        <f t="shared" ref="I67:I72" si="87">IF(ABS(+D67)-ABS(SUM(F67:H67))&gt;=$I$10,IF(D67&lt;=0,$D67-SUM($F67:$H67),$D67-SUM($F67:$H67)),D67-SUM(F67:H67))</f>
        <v>0</v>
      </c>
      <c r="J67" s="268">
        <f t="shared" ref="J67:J72" si="88">+G67*$C$289</f>
        <v>-2880448.2629797561</v>
      </c>
      <c r="K67" s="268">
        <f t="shared" ref="K67:K72" si="89">+H67*$C$290</f>
        <v>0</v>
      </c>
      <c r="L67" s="268">
        <f t="shared" ref="L67:L72" si="90">+I67*$C$291</f>
        <v>0</v>
      </c>
      <c r="M67" s="268">
        <f t="shared" ref="M67:M72" si="91">SUM(J67:L67)+$M$65</f>
        <v>1895213.6429474419</v>
      </c>
      <c r="N67" s="278">
        <v>0</v>
      </c>
      <c r="O67" s="268">
        <f t="shared" ref="O67:O72" si="92">M67+N67</f>
        <v>1895213.6429474419</v>
      </c>
      <c r="P67" s="268">
        <f>O67-O65</f>
        <v>-2880448.2629797561</v>
      </c>
      <c r="Q67" s="278"/>
      <c r="R67" s="268">
        <v>0</v>
      </c>
      <c r="S67" s="268">
        <f t="shared" ref="S67:S72" si="93">+F67</f>
        <v>-10000000</v>
      </c>
      <c r="T67" s="268">
        <f t="shared" ref="T67:V72" si="94">+G67-J67</f>
        <v>-2880448.2629797561</v>
      </c>
      <c r="U67" s="268">
        <f t="shared" si="94"/>
        <v>0</v>
      </c>
      <c r="V67" s="268">
        <f t="shared" si="94"/>
        <v>0</v>
      </c>
      <c r="W67" s="268"/>
      <c r="X67" s="268"/>
      <c r="Y67" s="268"/>
      <c r="Z67" s="268"/>
      <c r="AA67" s="268">
        <f t="shared" ref="AA67:AA72" si="95">SUM(S67:V67)+$AA$65</f>
        <v>11305584.538096543</v>
      </c>
      <c r="AB67" s="278">
        <v>0</v>
      </c>
      <c r="AC67" s="278">
        <f t="shared" ref="AC67:AC72" si="96">AA67-AB67</f>
        <v>11305584.538096543</v>
      </c>
      <c r="AD67" s="278">
        <v>0</v>
      </c>
      <c r="AE67" s="268">
        <f t="shared" ref="AE67:AE72" si="97">AA67-AB67+AD67</f>
        <v>11305584.538096543</v>
      </c>
      <c r="AF67" s="268">
        <f>AE67-AE65</f>
        <v>-12880448.262979757</v>
      </c>
    </row>
    <row r="68" spans="1:32" hidden="1" x14ac:dyDescent="0.2">
      <c r="A68" s="247">
        <v>5</v>
      </c>
      <c r="B68" s="249" t="s">
        <v>186</v>
      </c>
      <c r="C68" s="268">
        <v>-7081098.7945827385</v>
      </c>
      <c r="D68" s="327">
        <f>SUM($C$67:C68)</f>
        <v>-22841995.32054225</v>
      </c>
      <c r="E68" s="268"/>
      <c r="F68" s="268">
        <f t="shared" si="84"/>
        <v>-10000000</v>
      </c>
      <c r="G68" s="268">
        <f t="shared" si="85"/>
        <v>-10000000</v>
      </c>
      <c r="H68" s="345">
        <f t="shared" si="86"/>
        <v>-2841995.3205422498</v>
      </c>
      <c r="I68" s="268">
        <f t="shared" si="87"/>
        <v>0</v>
      </c>
      <c r="J68" s="268">
        <f t="shared" si="88"/>
        <v>-5000000</v>
      </c>
      <c r="K68" s="268">
        <f t="shared" si="89"/>
        <v>-2557795.7884880248</v>
      </c>
      <c r="L68" s="268">
        <f t="shared" si="90"/>
        <v>0</v>
      </c>
      <c r="M68" s="268">
        <f t="shared" si="91"/>
        <v>-2782133.8825608268</v>
      </c>
      <c r="N68" s="278">
        <v>0</v>
      </c>
      <c r="O68" s="268">
        <f t="shared" si="92"/>
        <v>-2782133.8825608268</v>
      </c>
      <c r="P68" s="268">
        <f>O68-O67</f>
        <v>-4677347.5255082687</v>
      </c>
      <c r="Q68" s="268"/>
      <c r="R68" s="268">
        <v>0</v>
      </c>
      <c r="S68" s="268">
        <f t="shared" si="93"/>
        <v>-10000000</v>
      </c>
      <c r="T68" s="268">
        <f t="shared" si="94"/>
        <v>-5000000</v>
      </c>
      <c r="U68" s="345">
        <f t="shared" si="94"/>
        <v>-284199.53205422498</v>
      </c>
      <c r="V68" s="345">
        <f t="shared" si="94"/>
        <v>0</v>
      </c>
      <c r="W68" s="268"/>
      <c r="X68" s="268"/>
      <c r="Y68" s="268"/>
      <c r="Z68" s="268"/>
      <c r="AA68" s="268">
        <f t="shared" si="95"/>
        <v>8901833.2690220755</v>
      </c>
      <c r="AB68" s="278">
        <v>0</v>
      </c>
      <c r="AC68" s="278">
        <f t="shared" si="96"/>
        <v>8901833.2690220755</v>
      </c>
      <c r="AD68" s="278">
        <v>0</v>
      </c>
      <c r="AE68" s="268">
        <f t="shared" si="97"/>
        <v>8901833.2690220755</v>
      </c>
      <c r="AF68" s="268">
        <f>AE68-AE67</f>
        <v>-2403751.2690744679</v>
      </c>
    </row>
    <row r="69" spans="1:32" hidden="1" x14ac:dyDescent="0.2">
      <c r="A69" s="247">
        <v>5</v>
      </c>
      <c r="B69" s="249" t="s">
        <v>185</v>
      </c>
      <c r="C69" s="268">
        <v>5061245.4925772585</v>
      </c>
      <c r="D69" s="327">
        <f>SUM($C$67:C69)</f>
        <v>-17780749.827964991</v>
      </c>
      <c r="E69" s="268"/>
      <c r="F69" s="268">
        <f t="shared" si="84"/>
        <v>-10000000</v>
      </c>
      <c r="G69" s="268">
        <f t="shared" si="85"/>
        <v>-7780749.8279649913</v>
      </c>
      <c r="H69" s="268">
        <f t="shared" si="86"/>
        <v>0</v>
      </c>
      <c r="I69" s="268">
        <f t="shared" si="87"/>
        <v>0</v>
      </c>
      <c r="J69" s="268">
        <f t="shared" si="88"/>
        <v>-3890374.9139824957</v>
      </c>
      <c r="K69" s="268">
        <f t="shared" si="89"/>
        <v>0</v>
      </c>
      <c r="L69" s="268">
        <f t="shared" si="90"/>
        <v>0</v>
      </c>
      <c r="M69" s="268">
        <f t="shared" si="91"/>
        <v>885286.99194470234</v>
      </c>
      <c r="N69" s="278">
        <v>0</v>
      </c>
      <c r="O69" s="268">
        <f t="shared" si="92"/>
        <v>885286.99194470234</v>
      </c>
      <c r="P69" s="268">
        <f>O69-O68</f>
        <v>3667420.8745055292</v>
      </c>
      <c r="Q69" s="268"/>
      <c r="R69" s="268">
        <v>0</v>
      </c>
      <c r="S69" s="268">
        <f t="shared" si="93"/>
        <v>-10000000</v>
      </c>
      <c r="T69" s="268">
        <f t="shared" si="94"/>
        <v>-3890374.9139824957</v>
      </c>
      <c r="U69" s="345">
        <f t="shared" si="94"/>
        <v>0</v>
      </c>
      <c r="V69" s="345">
        <f t="shared" si="94"/>
        <v>0</v>
      </c>
      <c r="W69" s="268"/>
      <c r="X69" s="268"/>
      <c r="Y69" s="268"/>
      <c r="Z69" s="268"/>
      <c r="AA69" s="268">
        <f t="shared" si="95"/>
        <v>10295657.887093805</v>
      </c>
      <c r="AB69" s="278">
        <v>0</v>
      </c>
      <c r="AC69" s="278">
        <f t="shared" si="96"/>
        <v>10295657.887093805</v>
      </c>
      <c r="AD69" s="278">
        <v>0</v>
      </c>
      <c r="AE69" s="268">
        <f t="shared" si="97"/>
        <v>10295657.887093805</v>
      </c>
      <c r="AF69" s="268">
        <f>AE69-AE68</f>
        <v>1393824.6180717293</v>
      </c>
    </row>
    <row r="70" spans="1:32" hidden="1" x14ac:dyDescent="0.2">
      <c r="A70" s="247">
        <v>5</v>
      </c>
      <c r="B70" s="249" t="s">
        <v>184</v>
      </c>
      <c r="C70" s="268">
        <v>11276164.681656158</v>
      </c>
      <c r="D70" s="327">
        <f>SUM($C$67:C70)</f>
        <v>-6504585.1463088337</v>
      </c>
      <c r="E70" s="268"/>
      <c r="F70" s="268">
        <f t="shared" si="84"/>
        <v>-6504585.1463088337</v>
      </c>
      <c r="G70" s="268">
        <f t="shared" si="85"/>
        <v>0</v>
      </c>
      <c r="H70" s="268">
        <f t="shared" si="86"/>
        <v>0</v>
      </c>
      <c r="I70" s="268">
        <f t="shared" si="87"/>
        <v>0</v>
      </c>
      <c r="J70" s="268">
        <f t="shared" si="88"/>
        <v>0</v>
      </c>
      <c r="K70" s="268">
        <f t="shared" si="89"/>
        <v>0</v>
      </c>
      <c r="L70" s="268">
        <f t="shared" si="90"/>
        <v>0</v>
      </c>
      <c r="M70" s="268">
        <f t="shared" si="91"/>
        <v>4775661.905927198</v>
      </c>
      <c r="N70" s="278">
        <v>0</v>
      </c>
      <c r="O70" s="268">
        <f t="shared" si="92"/>
        <v>4775661.905927198</v>
      </c>
      <c r="P70" s="268">
        <f>O70-O69</f>
        <v>3890374.9139824957</v>
      </c>
      <c r="Q70" s="268"/>
      <c r="R70" s="268">
        <v>0</v>
      </c>
      <c r="S70" s="268">
        <f t="shared" si="93"/>
        <v>-6504585.1463088337</v>
      </c>
      <c r="T70" s="268">
        <f t="shared" si="94"/>
        <v>0</v>
      </c>
      <c r="U70" s="345">
        <f t="shared" si="94"/>
        <v>0</v>
      </c>
      <c r="V70" s="345">
        <f t="shared" si="94"/>
        <v>0</v>
      </c>
      <c r="W70" s="268"/>
      <c r="X70" s="268"/>
      <c r="Y70" s="268"/>
      <c r="Z70" s="268"/>
      <c r="AA70" s="268">
        <f t="shared" si="95"/>
        <v>17681447.654767469</v>
      </c>
      <c r="AB70" s="278">
        <v>0</v>
      </c>
      <c r="AC70" s="278">
        <f t="shared" si="96"/>
        <v>17681447.654767469</v>
      </c>
      <c r="AD70" s="278">
        <v>0</v>
      </c>
      <c r="AE70" s="268">
        <f t="shared" si="97"/>
        <v>17681447.654767469</v>
      </c>
      <c r="AF70" s="268">
        <f>AE70-AE69</f>
        <v>7385789.7676736638</v>
      </c>
    </row>
    <row r="71" spans="1:32" hidden="1" x14ac:dyDescent="0.2">
      <c r="A71" s="247">
        <v>5</v>
      </c>
      <c r="B71" s="249" t="s">
        <v>183</v>
      </c>
      <c r="C71" s="268">
        <v>-1082060.8672728234</v>
      </c>
      <c r="D71" s="327">
        <f>SUM($C$67:C71)</f>
        <v>-7586646.0135816569</v>
      </c>
      <c r="E71" s="268"/>
      <c r="F71" s="268">
        <f t="shared" si="84"/>
        <v>-7586646.0135816569</v>
      </c>
      <c r="G71" s="268">
        <f t="shared" si="85"/>
        <v>0</v>
      </c>
      <c r="H71" s="268">
        <f t="shared" si="86"/>
        <v>0</v>
      </c>
      <c r="I71" s="268">
        <f t="shared" si="87"/>
        <v>0</v>
      </c>
      <c r="J71" s="268">
        <f t="shared" si="88"/>
        <v>0</v>
      </c>
      <c r="K71" s="268">
        <f t="shared" si="89"/>
        <v>0</v>
      </c>
      <c r="L71" s="268">
        <f t="shared" si="90"/>
        <v>0</v>
      </c>
      <c r="M71" s="268">
        <f t="shared" si="91"/>
        <v>4775661.905927198</v>
      </c>
      <c r="N71" s="278">
        <v>0</v>
      </c>
      <c r="O71" s="268">
        <f t="shared" si="92"/>
        <v>4775661.905927198</v>
      </c>
      <c r="P71" s="268">
        <f>O71-O70</f>
        <v>0</v>
      </c>
      <c r="Q71" s="268"/>
      <c r="R71" s="268">
        <v>0</v>
      </c>
      <c r="S71" s="268">
        <f t="shared" si="93"/>
        <v>-7586646.0135816569</v>
      </c>
      <c r="T71" s="268">
        <f t="shared" si="94"/>
        <v>0</v>
      </c>
      <c r="U71" s="345">
        <f t="shared" si="94"/>
        <v>0</v>
      </c>
      <c r="V71" s="345">
        <f t="shared" si="94"/>
        <v>0</v>
      </c>
      <c r="W71" s="268"/>
      <c r="X71" s="268"/>
      <c r="Y71" s="268"/>
      <c r="Z71" s="268"/>
      <c r="AA71" s="268">
        <f t="shared" si="95"/>
        <v>16599386.787494645</v>
      </c>
      <c r="AB71" s="278">
        <v>0</v>
      </c>
      <c r="AC71" s="278">
        <f t="shared" si="96"/>
        <v>16599386.787494645</v>
      </c>
      <c r="AD71" s="278">
        <v>0</v>
      </c>
      <c r="AE71" s="268">
        <f t="shared" si="97"/>
        <v>16599386.787494645</v>
      </c>
      <c r="AF71" s="268">
        <f>AE71-AE70</f>
        <v>-1082060.867272824</v>
      </c>
    </row>
    <row r="72" spans="1:32" hidden="1" x14ac:dyDescent="0.2">
      <c r="A72" s="247">
        <v>5</v>
      </c>
      <c r="B72" s="249" t="s">
        <v>182</v>
      </c>
      <c r="C72" s="268">
        <v>6915612.8421609094</v>
      </c>
      <c r="D72" s="327">
        <f>SUM($C$67:C72)</f>
        <v>-671033.17142074741</v>
      </c>
      <c r="E72" s="268"/>
      <c r="F72" s="268">
        <f t="shared" si="84"/>
        <v>-671033.17142074741</v>
      </c>
      <c r="G72" s="268">
        <f t="shared" si="85"/>
        <v>0</v>
      </c>
      <c r="H72" s="268">
        <f t="shared" si="86"/>
        <v>0</v>
      </c>
      <c r="I72" s="268">
        <f t="shared" si="87"/>
        <v>0</v>
      </c>
      <c r="J72" s="268">
        <f t="shared" si="88"/>
        <v>0</v>
      </c>
      <c r="K72" s="268">
        <f t="shared" si="89"/>
        <v>0</v>
      </c>
      <c r="L72" s="268">
        <f t="shared" si="90"/>
        <v>0</v>
      </c>
      <c r="M72" s="268">
        <f t="shared" si="91"/>
        <v>4775661.905927198</v>
      </c>
      <c r="N72" s="278">
        <v>0</v>
      </c>
      <c r="O72" s="268">
        <f t="shared" si="92"/>
        <v>4775661.905927198</v>
      </c>
      <c r="P72" s="268">
        <f>O72-O71</f>
        <v>0</v>
      </c>
      <c r="Q72" s="268"/>
      <c r="R72" s="268">
        <v>0</v>
      </c>
      <c r="S72" s="268">
        <f t="shared" si="93"/>
        <v>-671033.17142074741</v>
      </c>
      <c r="T72" s="268">
        <f t="shared" si="94"/>
        <v>0</v>
      </c>
      <c r="U72" s="345">
        <f t="shared" si="94"/>
        <v>0</v>
      </c>
      <c r="V72" s="345">
        <f t="shared" si="94"/>
        <v>0</v>
      </c>
      <c r="W72" s="268"/>
      <c r="X72" s="268"/>
      <c r="Y72" s="268"/>
      <c r="Z72" s="268"/>
      <c r="AA72" s="268">
        <f t="shared" si="95"/>
        <v>23514999.629655555</v>
      </c>
      <c r="AB72" s="278">
        <v>0</v>
      </c>
      <c r="AC72" s="278">
        <f t="shared" si="96"/>
        <v>23514999.629655555</v>
      </c>
      <c r="AD72" s="278">
        <v>0</v>
      </c>
      <c r="AE72" s="268">
        <f t="shared" si="97"/>
        <v>23514999.629655555</v>
      </c>
      <c r="AF72" s="268">
        <f>AE72-AE71</f>
        <v>6915612.8421609104</v>
      </c>
    </row>
    <row r="73" spans="1:32" hidden="1" x14ac:dyDescent="0.2">
      <c r="A73" s="247"/>
      <c r="C73" s="268"/>
      <c r="D73" s="327"/>
      <c r="E73" s="268"/>
      <c r="F73" s="268"/>
      <c r="G73" s="268"/>
      <c r="H73" s="268"/>
      <c r="I73" s="268"/>
      <c r="J73" s="268"/>
      <c r="K73" s="268"/>
      <c r="L73" s="268"/>
      <c r="M73" s="268"/>
      <c r="N73" s="278"/>
      <c r="O73" s="268"/>
      <c r="P73" s="268"/>
      <c r="Q73" s="268"/>
      <c r="R73" s="287"/>
      <c r="S73" s="268"/>
      <c r="T73" s="268"/>
      <c r="U73" s="268"/>
      <c r="V73" s="268"/>
      <c r="W73" s="268"/>
      <c r="X73" s="268"/>
      <c r="Y73" s="268"/>
      <c r="Z73" s="268"/>
      <c r="AA73" s="268"/>
      <c r="AB73" s="278"/>
      <c r="AC73" s="278"/>
      <c r="AD73" s="278"/>
      <c r="AE73" s="268"/>
      <c r="AF73" s="268"/>
    </row>
    <row r="74" spans="1:32" hidden="1" x14ac:dyDescent="0.2">
      <c r="A74" s="247">
        <v>6</v>
      </c>
      <c r="B74" s="249" t="s">
        <v>193</v>
      </c>
      <c r="C74" s="268">
        <v>139631.83641762889</v>
      </c>
      <c r="D74" s="327">
        <f>C74</f>
        <v>139631.83641762889</v>
      </c>
      <c r="E74" s="268"/>
      <c r="F74" s="268">
        <f t="shared" ref="F74:F85" si="98">IF(ABS(D74)&gt;+$F$9,IF(D74&lt;0,-$F$9,+$F$9),+D74)</f>
        <v>139631.83641762889</v>
      </c>
      <c r="G74" s="268">
        <f t="shared" ref="G74:G85" si="99">IF(ABS(D74)-ABS(F74)&gt;=$G$9,IF(D74&lt;=0,-$G$9,+$G$9),+D74-F74)</f>
        <v>0</v>
      </c>
      <c r="H74" s="268">
        <f t="shared" ref="H74:H85" si="100">IF(ABS(+D74)-ABS(SUM(F74:G74))&gt;=$H$9,IF(D74&lt;=0,-$H$9,+$H$9),+D74-SUM(F74:G74))</f>
        <v>0</v>
      </c>
      <c r="I74" s="268">
        <f t="shared" ref="I74:I85" si="101">IF(ABS(+D74)-ABS(SUM(F74:H74))&gt;=$I$9,IF(D74&lt;=0,$D74-SUM($F74:$H74),$D74-SUM($F74:$H74)),D74-SUM(F74:H74))</f>
        <v>0</v>
      </c>
      <c r="J74" s="268">
        <f t="shared" ref="J74:J85" si="102">+G74*$C$289</f>
        <v>0</v>
      </c>
      <c r="K74" s="268">
        <f t="shared" ref="K74:K85" si="103">+H74*$C$290</f>
        <v>0</v>
      </c>
      <c r="L74" s="268">
        <f t="shared" ref="L74:L85" si="104">+I74*$C$291</f>
        <v>0</v>
      </c>
      <c r="M74" s="268">
        <f t="shared" ref="M74:M85" si="105">SUM(J74:L74)+$M$72</f>
        <v>4775661.905927198</v>
      </c>
      <c r="N74" s="278">
        <v>0</v>
      </c>
      <c r="O74" s="268">
        <f t="shared" ref="O74:O85" si="106">M74+N74</f>
        <v>4775661.905927198</v>
      </c>
      <c r="P74" s="268">
        <f>O74-O72</f>
        <v>0</v>
      </c>
      <c r="Q74" s="268"/>
      <c r="R74" s="287"/>
      <c r="S74" s="268">
        <f t="shared" ref="S74:S85" si="107">+F74</f>
        <v>139631.83641762889</v>
      </c>
      <c r="T74" s="268">
        <f t="shared" ref="T74:T85" si="108">+G74-J74</f>
        <v>0</v>
      </c>
      <c r="U74" s="345">
        <f t="shared" ref="U74:U85" si="109">+H74-K74</f>
        <v>0</v>
      </c>
      <c r="V74" s="345">
        <f t="shared" ref="V74:V85" si="110">+I74-L74</f>
        <v>0</v>
      </c>
      <c r="W74" s="268"/>
      <c r="X74" s="268"/>
      <c r="Y74" s="268"/>
      <c r="Z74" s="268"/>
      <c r="AA74" s="268">
        <f t="shared" ref="AA74:AA85" si="111">SUM(S74:V74)+$AA$72</f>
        <v>23654631.466073185</v>
      </c>
      <c r="AB74" s="278">
        <v>0</v>
      </c>
      <c r="AC74" s="278">
        <f t="shared" ref="AC74:AC85" si="112">AA74-AB74</f>
        <v>23654631.466073185</v>
      </c>
      <c r="AD74" s="278">
        <v>0</v>
      </c>
      <c r="AE74" s="268">
        <f t="shared" ref="AE74:AE85" si="113">AA74-AB74+AD74</f>
        <v>23654631.466073185</v>
      </c>
      <c r="AF74" s="268">
        <f>AE74-AE72</f>
        <v>139631.83641763031</v>
      </c>
    </row>
    <row r="75" spans="1:32" hidden="1" x14ac:dyDescent="0.2">
      <c r="A75" s="247">
        <v>6</v>
      </c>
      <c r="B75" s="249" t="s">
        <v>192</v>
      </c>
      <c r="C75" s="268">
        <v>11880521.198698398</v>
      </c>
      <c r="D75" s="327">
        <f>SUM($C$74:C75)</f>
        <v>12020153.035116026</v>
      </c>
      <c r="E75" s="268"/>
      <c r="F75" s="268">
        <f t="shared" si="98"/>
        <v>12020153.035116026</v>
      </c>
      <c r="G75" s="268">
        <f t="shared" si="99"/>
        <v>0</v>
      </c>
      <c r="H75" s="268">
        <f t="shared" si="100"/>
        <v>0</v>
      </c>
      <c r="I75" s="268">
        <f t="shared" si="101"/>
        <v>0</v>
      </c>
      <c r="J75" s="268">
        <f t="shared" si="102"/>
        <v>0</v>
      </c>
      <c r="K75" s="268">
        <f t="shared" si="103"/>
        <v>0</v>
      </c>
      <c r="L75" s="268">
        <f t="shared" si="104"/>
        <v>0</v>
      </c>
      <c r="M75" s="268">
        <f t="shared" si="105"/>
        <v>4775661.905927198</v>
      </c>
      <c r="N75" s="278">
        <v>0</v>
      </c>
      <c r="O75" s="268">
        <f t="shared" si="106"/>
        <v>4775661.905927198</v>
      </c>
      <c r="P75" s="268">
        <f t="shared" ref="P75:P85" si="114">O75-O74</f>
        <v>0</v>
      </c>
      <c r="Q75" s="268"/>
      <c r="R75" s="287"/>
      <c r="S75" s="268">
        <f t="shared" si="107"/>
        <v>12020153.035116026</v>
      </c>
      <c r="T75" s="268">
        <f t="shared" si="108"/>
        <v>0</v>
      </c>
      <c r="U75" s="345">
        <f t="shared" si="109"/>
        <v>0</v>
      </c>
      <c r="V75" s="345">
        <f t="shared" si="110"/>
        <v>0</v>
      </c>
      <c r="W75" s="268"/>
      <c r="X75" s="268"/>
      <c r="Y75" s="268"/>
      <c r="Z75" s="268"/>
      <c r="AA75" s="268">
        <f t="shared" si="111"/>
        <v>35535152.664771579</v>
      </c>
      <c r="AB75" s="278">
        <v>0</v>
      </c>
      <c r="AC75" s="278">
        <f t="shared" si="112"/>
        <v>35535152.664771579</v>
      </c>
      <c r="AD75" s="278">
        <v>0</v>
      </c>
      <c r="AE75" s="268">
        <f t="shared" si="113"/>
        <v>35535152.664771579</v>
      </c>
      <c r="AF75" s="268">
        <f t="shared" ref="AF75:AF85" si="115">AE75-AE74</f>
        <v>11880521.198698394</v>
      </c>
    </row>
    <row r="76" spans="1:32" hidden="1" x14ac:dyDescent="0.2">
      <c r="A76" s="247">
        <v>6</v>
      </c>
      <c r="B76" s="249" t="s">
        <v>191</v>
      </c>
      <c r="C76" s="268">
        <v>571161.02817829431</v>
      </c>
      <c r="D76" s="327">
        <f>SUM($C$74:C76)</f>
        <v>12591314.063294321</v>
      </c>
      <c r="E76" s="268"/>
      <c r="F76" s="268">
        <f t="shared" si="98"/>
        <v>12591314.063294321</v>
      </c>
      <c r="G76" s="268">
        <f t="shared" si="99"/>
        <v>0</v>
      </c>
      <c r="H76" s="268">
        <f t="shared" si="100"/>
        <v>0</v>
      </c>
      <c r="I76" s="268">
        <f t="shared" si="101"/>
        <v>0</v>
      </c>
      <c r="J76" s="268">
        <f t="shared" si="102"/>
        <v>0</v>
      </c>
      <c r="K76" s="268">
        <f t="shared" si="103"/>
        <v>0</v>
      </c>
      <c r="L76" s="268">
        <f t="shared" si="104"/>
        <v>0</v>
      </c>
      <c r="M76" s="268">
        <f t="shared" si="105"/>
        <v>4775661.905927198</v>
      </c>
      <c r="N76" s="278">
        <v>0</v>
      </c>
      <c r="O76" s="268">
        <f t="shared" si="106"/>
        <v>4775661.905927198</v>
      </c>
      <c r="P76" s="268">
        <f t="shared" si="114"/>
        <v>0</v>
      </c>
      <c r="Q76" s="268"/>
      <c r="R76" s="287"/>
      <c r="S76" s="268">
        <f t="shared" si="107"/>
        <v>12591314.063294321</v>
      </c>
      <c r="T76" s="268">
        <f t="shared" si="108"/>
        <v>0</v>
      </c>
      <c r="U76" s="345">
        <f t="shared" si="109"/>
        <v>0</v>
      </c>
      <c r="V76" s="345">
        <f t="shared" si="110"/>
        <v>0</v>
      </c>
      <c r="W76" s="268"/>
      <c r="X76" s="268"/>
      <c r="Y76" s="268"/>
      <c r="Z76" s="268"/>
      <c r="AA76" s="268">
        <f t="shared" si="111"/>
        <v>36106313.692949876</v>
      </c>
      <c r="AB76" s="278">
        <v>0</v>
      </c>
      <c r="AC76" s="278">
        <f t="shared" si="112"/>
        <v>36106313.692949876</v>
      </c>
      <c r="AD76" s="278">
        <v>0</v>
      </c>
      <c r="AE76" s="268">
        <f t="shared" si="113"/>
        <v>36106313.692949876</v>
      </c>
      <c r="AF76" s="268">
        <f t="shared" si="115"/>
        <v>571161.02817829698</v>
      </c>
    </row>
    <row r="77" spans="1:32" hidden="1" x14ac:dyDescent="0.2">
      <c r="A77" s="247">
        <v>6</v>
      </c>
      <c r="B77" s="249" t="s">
        <v>190</v>
      </c>
      <c r="C77" s="268">
        <v>-15673222.735583702</v>
      </c>
      <c r="D77" s="327">
        <f>SUM($C$74:C77)</f>
        <v>-3081908.6722893808</v>
      </c>
      <c r="E77" s="268"/>
      <c r="F77" s="268">
        <f t="shared" si="98"/>
        <v>-3081908.6722893808</v>
      </c>
      <c r="G77" s="268">
        <f t="shared" si="99"/>
        <v>0</v>
      </c>
      <c r="H77" s="268">
        <f t="shared" si="100"/>
        <v>0</v>
      </c>
      <c r="I77" s="268">
        <f t="shared" si="101"/>
        <v>0</v>
      </c>
      <c r="J77" s="268">
        <f t="shared" si="102"/>
        <v>0</v>
      </c>
      <c r="K77" s="268">
        <f t="shared" si="103"/>
        <v>0</v>
      </c>
      <c r="L77" s="268">
        <f t="shared" si="104"/>
        <v>0</v>
      </c>
      <c r="M77" s="268">
        <f t="shared" si="105"/>
        <v>4775661.905927198</v>
      </c>
      <c r="N77" s="278">
        <v>0</v>
      </c>
      <c r="O77" s="268">
        <f t="shared" si="106"/>
        <v>4775661.905927198</v>
      </c>
      <c r="P77" s="268">
        <f t="shared" si="114"/>
        <v>0</v>
      </c>
      <c r="Q77" s="268"/>
      <c r="R77" s="287"/>
      <c r="S77" s="268">
        <f t="shared" si="107"/>
        <v>-3081908.6722893808</v>
      </c>
      <c r="T77" s="268">
        <f t="shared" si="108"/>
        <v>0</v>
      </c>
      <c r="U77" s="345">
        <f t="shared" si="109"/>
        <v>0</v>
      </c>
      <c r="V77" s="345">
        <f t="shared" si="110"/>
        <v>0</v>
      </c>
      <c r="W77" s="268"/>
      <c r="X77" s="268"/>
      <c r="Y77" s="268"/>
      <c r="Z77" s="268"/>
      <c r="AA77" s="268">
        <f t="shared" si="111"/>
        <v>20433090.957366176</v>
      </c>
      <c r="AB77" s="278">
        <v>0</v>
      </c>
      <c r="AC77" s="278">
        <f t="shared" si="112"/>
        <v>20433090.957366176</v>
      </c>
      <c r="AD77" s="278">
        <v>0</v>
      </c>
      <c r="AE77" s="268">
        <f t="shared" si="113"/>
        <v>20433090.957366176</v>
      </c>
      <c r="AF77" s="268">
        <f t="shared" si="115"/>
        <v>-15673222.7355837</v>
      </c>
    </row>
    <row r="78" spans="1:32" hidden="1" x14ac:dyDescent="0.2">
      <c r="A78" s="247">
        <v>6</v>
      </c>
      <c r="B78" s="354" t="s">
        <v>189</v>
      </c>
      <c r="C78" s="268">
        <v>-17880969.313913051</v>
      </c>
      <c r="D78" s="327">
        <f>SUM($C$74:C78)</f>
        <v>-20962877.986202434</v>
      </c>
      <c r="E78" s="268"/>
      <c r="F78" s="268">
        <f t="shared" si="98"/>
        <v>-20000000</v>
      </c>
      <c r="G78" s="268">
        <f t="shared" si="99"/>
        <v>-962877.98620243371</v>
      </c>
      <c r="H78" s="268">
        <f t="shared" si="100"/>
        <v>0</v>
      </c>
      <c r="I78" s="268">
        <f t="shared" si="101"/>
        <v>0</v>
      </c>
      <c r="J78" s="268">
        <f t="shared" si="102"/>
        <v>-481438.99310121685</v>
      </c>
      <c r="K78" s="268">
        <f t="shared" si="103"/>
        <v>0</v>
      </c>
      <c r="L78" s="268">
        <f t="shared" si="104"/>
        <v>0</v>
      </c>
      <c r="M78" s="268">
        <f t="shared" si="105"/>
        <v>4294222.9128259812</v>
      </c>
      <c r="N78" s="278">
        <v>0</v>
      </c>
      <c r="O78" s="268">
        <f t="shared" si="106"/>
        <v>4294222.9128259812</v>
      </c>
      <c r="P78" s="268">
        <f t="shared" si="114"/>
        <v>-481438.99310121685</v>
      </c>
      <c r="Q78" s="268"/>
      <c r="R78" s="287"/>
      <c r="S78" s="268">
        <f t="shared" si="107"/>
        <v>-20000000</v>
      </c>
      <c r="T78" s="268">
        <f t="shared" si="108"/>
        <v>-481438.99310121685</v>
      </c>
      <c r="U78" s="345">
        <f t="shared" si="109"/>
        <v>0</v>
      </c>
      <c r="V78" s="345">
        <f t="shared" si="110"/>
        <v>0</v>
      </c>
      <c r="W78" s="268"/>
      <c r="X78" s="268"/>
      <c r="Y78" s="268"/>
      <c r="Z78" s="268"/>
      <c r="AA78" s="268">
        <f t="shared" si="111"/>
        <v>3033560.636554338</v>
      </c>
      <c r="AB78" s="278">
        <v>0</v>
      </c>
      <c r="AC78" s="278">
        <f t="shared" si="112"/>
        <v>3033560.636554338</v>
      </c>
      <c r="AD78" s="278">
        <v>0</v>
      </c>
      <c r="AE78" s="268">
        <f t="shared" si="113"/>
        <v>3033560.636554338</v>
      </c>
      <c r="AF78" s="268">
        <f t="shared" si="115"/>
        <v>-17399530.320811838</v>
      </c>
    </row>
    <row r="79" spans="1:32" hidden="1" x14ac:dyDescent="0.2">
      <c r="A79" s="247">
        <v>6</v>
      </c>
      <c r="B79" s="249" t="s">
        <v>188</v>
      </c>
      <c r="C79" s="268">
        <v>-7125454.3360827817</v>
      </c>
      <c r="D79" s="327">
        <f>SUM($C$74:C79)</f>
        <v>-28088332.322285216</v>
      </c>
      <c r="E79" s="268"/>
      <c r="F79" s="268">
        <f t="shared" si="98"/>
        <v>-20000000</v>
      </c>
      <c r="G79" s="268">
        <f t="shared" si="99"/>
        <v>-8088332.3222852163</v>
      </c>
      <c r="H79" s="268">
        <f t="shared" si="100"/>
        <v>0</v>
      </c>
      <c r="I79" s="268">
        <f t="shared" si="101"/>
        <v>0</v>
      </c>
      <c r="J79" s="268">
        <f t="shared" si="102"/>
        <v>-4044166.1611426082</v>
      </c>
      <c r="K79" s="268">
        <f t="shared" si="103"/>
        <v>0</v>
      </c>
      <c r="L79" s="268">
        <f t="shared" si="104"/>
        <v>0</v>
      </c>
      <c r="M79" s="268">
        <f t="shared" si="105"/>
        <v>731495.74478458986</v>
      </c>
      <c r="N79" s="278">
        <v>0</v>
      </c>
      <c r="O79" s="268">
        <f t="shared" si="106"/>
        <v>731495.74478458986</v>
      </c>
      <c r="P79" s="268">
        <f t="shared" si="114"/>
        <v>-3562727.1680413913</v>
      </c>
      <c r="Q79" s="268"/>
      <c r="R79" s="287"/>
      <c r="S79" s="268">
        <f t="shared" si="107"/>
        <v>-20000000</v>
      </c>
      <c r="T79" s="268">
        <f t="shared" si="108"/>
        <v>-4044166.1611426082</v>
      </c>
      <c r="U79" s="345">
        <f t="shared" si="109"/>
        <v>0</v>
      </c>
      <c r="V79" s="345">
        <f t="shared" si="110"/>
        <v>0</v>
      </c>
      <c r="W79" s="268"/>
      <c r="X79" s="268"/>
      <c r="Y79" s="268"/>
      <c r="Z79" s="268"/>
      <c r="AA79" s="268">
        <f t="shared" si="111"/>
        <v>-529166.53148705512</v>
      </c>
      <c r="AB79" s="278">
        <v>0</v>
      </c>
      <c r="AC79" s="278">
        <f t="shared" si="112"/>
        <v>-529166.53148705512</v>
      </c>
      <c r="AD79" s="278">
        <v>0</v>
      </c>
      <c r="AE79" s="268">
        <f t="shared" si="113"/>
        <v>-529166.53148705512</v>
      </c>
      <c r="AF79" s="268">
        <f t="shared" si="115"/>
        <v>-3562727.1680413932</v>
      </c>
    </row>
    <row r="80" spans="1:32" hidden="1" x14ac:dyDescent="0.2">
      <c r="A80" s="247">
        <v>6</v>
      </c>
      <c r="B80" s="249" t="s">
        <v>187</v>
      </c>
      <c r="C80" s="268">
        <v>-14825247.013503078</v>
      </c>
      <c r="D80" s="327">
        <f>SUM($C$74:C80)</f>
        <v>-42913579.335788295</v>
      </c>
      <c r="E80" s="268"/>
      <c r="F80" s="268">
        <f t="shared" si="98"/>
        <v>-20000000</v>
      </c>
      <c r="G80" s="268">
        <f t="shared" si="99"/>
        <v>-20000000</v>
      </c>
      <c r="H80" s="268">
        <f t="shared" si="100"/>
        <v>-2913579.3357882947</v>
      </c>
      <c r="I80" s="268">
        <f t="shared" si="101"/>
        <v>0</v>
      </c>
      <c r="J80" s="268">
        <f t="shared" si="102"/>
        <v>-10000000</v>
      </c>
      <c r="K80" s="268">
        <f t="shared" si="103"/>
        <v>-2622221.4022094654</v>
      </c>
      <c r="L80" s="268">
        <f t="shared" si="104"/>
        <v>0</v>
      </c>
      <c r="M80" s="268">
        <f t="shared" si="105"/>
        <v>-7846559.4962822665</v>
      </c>
      <c r="N80" s="278">
        <v>0</v>
      </c>
      <c r="O80" s="268">
        <f t="shared" si="106"/>
        <v>-7846559.4962822665</v>
      </c>
      <c r="P80" s="268">
        <f t="shared" si="114"/>
        <v>-8578055.2410668563</v>
      </c>
      <c r="Q80" s="268"/>
      <c r="R80" s="287"/>
      <c r="S80" s="268">
        <f t="shared" si="107"/>
        <v>-20000000</v>
      </c>
      <c r="T80" s="268">
        <f t="shared" si="108"/>
        <v>-10000000</v>
      </c>
      <c r="U80" s="345">
        <f t="shared" si="109"/>
        <v>-291357.93357882928</v>
      </c>
      <c r="V80" s="345">
        <f t="shared" si="110"/>
        <v>0</v>
      </c>
      <c r="W80" s="268"/>
      <c r="X80" s="268"/>
      <c r="Y80" s="268"/>
      <c r="Z80" s="268"/>
      <c r="AA80" s="268">
        <f t="shared" si="111"/>
        <v>-6776358.3039232753</v>
      </c>
      <c r="AB80" s="278">
        <v>0</v>
      </c>
      <c r="AC80" s="278">
        <f t="shared" si="112"/>
        <v>-6776358.3039232753</v>
      </c>
      <c r="AD80" s="278">
        <v>0</v>
      </c>
      <c r="AE80" s="268">
        <f t="shared" si="113"/>
        <v>-6776358.3039232753</v>
      </c>
      <c r="AF80" s="268">
        <f t="shared" si="115"/>
        <v>-6247191.7724362202</v>
      </c>
    </row>
    <row r="81" spans="1:32" hidden="1" x14ac:dyDescent="0.2">
      <c r="A81" s="247">
        <v>6</v>
      </c>
      <c r="B81" s="249" t="s">
        <v>186</v>
      </c>
      <c r="C81" s="268">
        <v>-3458217.1356520057</v>
      </c>
      <c r="D81" s="327">
        <f>SUM($C$74:C81)</f>
        <v>-46371796.4714403</v>
      </c>
      <c r="E81" s="268"/>
      <c r="F81" s="268">
        <f t="shared" si="98"/>
        <v>-20000000</v>
      </c>
      <c r="G81" s="268">
        <f t="shared" si="99"/>
        <v>-20000000</v>
      </c>
      <c r="H81" s="345">
        <f t="shared" si="100"/>
        <v>-6371796.4714403003</v>
      </c>
      <c r="I81" s="268">
        <f t="shared" si="101"/>
        <v>0</v>
      </c>
      <c r="J81" s="268">
        <f t="shared" si="102"/>
        <v>-10000000</v>
      </c>
      <c r="K81" s="268">
        <f t="shared" si="103"/>
        <v>-5734616.8242962705</v>
      </c>
      <c r="L81" s="268">
        <f t="shared" si="104"/>
        <v>0</v>
      </c>
      <c r="M81" s="268">
        <f t="shared" si="105"/>
        <v>-10958954.918369072</v>
      </c>
      <c r="N81" s="278">
        <v>0</v>
      </c>
      <c r="O81" s="268">
        <f t="shared" si="106"/>
        <v>-10958954.918369072</v>
      </c>
      <c r="P81" s="268">
        <f t="shared" si="114"/>
        <v>-3112395.4220868051</v>
      </c>
      <c r="Q81" s="268"/>
      <c r="R81" s="287"/>
      <c r="S81" s="268">
        <f t="shared" si="107"/>
        <v>-20000000</v>
      </c>
      <c r="T81" s="268">
        <f t="shared" si="108"/>
        <v>-10000000</v>
      </c>
      <c r="U81" s="345">
        <f t="shared" si="109"/>
        <v>-637179.64714402985</v>
      </c>
      <c r="V81" s="345">
        <f t="shared" si="110"/>
        <v>0</v>
      </c>
      <c r="W81" s="268"/>
      <c r="X81" s="268"/>
      <c r="Y81" s="268"/>
      <c r="Z81" s="268"/>
      <c r="AA81" s="268">
        <f t="shared" si="111"/>
        <v>-7122180.0174884759</v>
      </c>
      <c r="AB81" s="278">
        <v>0</v>
      </c>
      <c r="AC81" s="278">
        <f t="shared" si="112"/>
        <v>-7122180.0174884759</v>
      </c>
      <c r="AD81" s="278">
        <v>0</v>
      </c>
      <c r="AE81" s="268">
        <f t="shared" si="113"/>
        <v>-7122180.0174884759</v>
      </c>
      <c r="AF81" s="268">
        <f t="shared" si="115"/>
        <v>-345821.71356520057</v>
      </c>
    </row>
    <row r="82" spans="1:32" hidden="1" x14ac:dyDescent="0.2">
      <c r="A82" s="247">
        <v>6</v>
      </c>
      <c r="B82" s="249" t="s">
        <v>185</v>
      </c>
      <c r="C82" s="268">
        <v>1893210.8992787059</v>
      </c>
      <c r="D82" s="327">
        <f>SUM($C$74:C82)</f>
        <v>-44478585.572161593</v>
      </c>
      <c r="E82" s="268"/>
      <c r="F82" s="268">
        <f t="shared" si="98"/>
        <v>-20000000</v>
      </c>
      <c r="G82" s="268">
        <f t="shared" si="99"/>
        <v>-20000000</v>
      </c>
      <c r="H82" s="345">
        <f t="shared" si="100"/>
        <v>-4478585.5721615925</v>
      </c>
      <c r="I82" s="268">
        <f t="shared" si="101"/>
        <v>0</v>
      </c>
      <c r="J82" s="268">
        <f t="shared" si="102"/>
        <v>-10000000</v>
      </c>
      <c r="K82" s="268">
        <f t="shared" si="103"/>
        <v>-4030727.0149454335</v>
      </c>
      <c r="L82" s="268">
        <f t="shared" si="104"/>
        <v>0</v>
      </c>
      <c r="M82" s="268">
        <f t="shared" si="105"/>
        <v>-9255065.1090182345</v>
      </c>
      <c r="N82" s="278">
        <v>0</v>
      </c>
      <c r="O82" s="268">
        <f t="shared" si="106"/>
        <v>-9255065.1090182345</v>
      </c>
      <c r="P82" s="268">
        <f t="shared" si="114"/>
        <v>1703889.809350837</v>
      </c>
      <c r="Q82" s="268"/>
      <c r="R82" s="287"/>
      <c r="S82" s="268">
        <f t="shared" si="107"/>
        <v>-20000000</v>
      </c>
      <c r="T82" s="268">
        <f t="shared" si="108"/>
        <v>-10000000</v>
      </c>
      <c r="U82" s="345">
        <f t="shared" si="109"/>
        <v>-447858.55721615907</v>
      </c>
      <c r="V82" s="345">
        <f t="shared" si="110"/>
        <v>0</v>
      </c>
      <c r="W82" s="268"/>
      <c r="X82" s="268"/>
      <c r="Y82" s="268"/>
      <c r="Z82" s="268"/>
      <c r="AA82" s="268">
        <f t="shared" si="111"/>
        <v>-6932858.9275606051</v>
      </c>
      <c r="AB82" s="278">
        <v>0</v>
      </c>
      <c r="AC82" s="278">
        <f t="shared" si="112"/>
        <v>-6932858.9275606051</v>
      </c>
      <c r="AD82" s="278">
        <v>0</v>
      </c>
      <c r="AE82" s="268">
        <f t="shared" si="113"/>
        <v>-6932858.9275606051</v>
      </c>
      <c r="AF82" s="268">
        <f t="shared" si="115"/>
        <v>189321.08992787078</v>
      </c>
    </row>
    <row r="83" spans="1:32" hidden="1" x14ac:dyDescent="0.2">
      <c r="A83" s="247">
        <v>6</v>
      </c>
      <c r="B83" s="249" t="s">
        <v>184</v>
      </c>
      <c r="C83" s="268">
        <v>4376547.2021575877</v>
      </c>
      <c r="D83" s="327">
        <f>SUM($C$74:C83)</f>
        <v>-40102038.370004006</v>
      </c>
      <c r="E83" s="268"/>
      <c r="F83" s="268">
        <f t="shared" si="98"/>
        <v>-20000000</v>
      </c>
      <c r="G83" s="268">
        <f t="shared" si="99"/>
        <v>-20000000</v>
      </c>
      <c r="H83" s="268">
        <f t="shared" si="100"/>
        <v>-102038.37000400573</v>
      </c>
      <c r="I83" s="268">
        <f t="shared" si="101"/>
        <v>0</v>
      </c>
      <c r="J83" s="268">
        <f t="shared" si="102"/>
        <v>-10000000</v>
      </c>
      <c r="K83" s="268">
        <f t="shared" si="103"/>
        <v>-91834.53300360516</v>
      </c>
      <c r="L83" s="268">
        <f t="shared" si="104"/>
        <v>0</v>
      </c>
      <c r="M83" s="268">
        <f t="shared" si="105"/>
        <v>-5316172.6270764079</v>
      </c>
      <c r="N83" s="278">
        <v>0</v>
      </c>
      <c r="O83" s="268">
        <f t="shared" si="106"/>
        <v>-5316172.6270764079</v>
      </c>
      <c r="P83" s="268">
        <f t="shared" si="114"/>
        <v>3938892.4819418266</v>
      </c>
      <c r="Q83" s="268"/>
      <c r="R83" s="287"/>
      <c r="S83" s="268">
        <f t="shared" si="107"/>
        <v>-20000000</v>
      </c>
      <c r="T83" s="268">
        <f t="shared" si="108"/>
        <v>-10000000</v>
      </c>
      <c r="U83" s="345">
        <f t="shared" si="109"/>
        <v>-10203.83700040057</v>
      </c>
      <c r="V83" s="345">
        <f t="shared" si="110"/>
        <v>0</v>
      </c>
      <c r="W83" s="268"/>
      <c r="X83" s="268"/>
      <c r="Y83" s="268"/>
      <c r="Z83" s="268"/>
      <c r="AA83" s="268">
        <f t="shared" si="111"/>
        <v>-6495204.2073448449</v>
      </c>
      <c r="AB83" s="278">
        <v>0</v>
      </c>
      <c r="AC83" s="278">
        <f t="shared" si="112"/>
        <v>-6495204.2073448449</v>
      </c>
      <c r="AD83" s="278">
        <v>0</v>
      </c>
      <c r="AE83" s="268">
        <f t="shared" si="113"/>
        <v>-6495204.2073448449</v>
      </c>
      <c r="AF83" s="268">
        <f t="shared" si="115"/>
        <v>437654.72021576017</v>
      </c>
    </row>
    <row r="84" spans="1:32" hidden="1" x14ac:dyDescent="0.2">
      <c r="A84" s="247">
        <v>6</v>
      </c>
      <c r="B84" s="249" t="s">
        <v>183</v>
      </c>
      <c r="C84" s="268">
        <v>3852514.9568052981</v>
      </c>
      <c r="D84" s="327">
        <f>SUM($C$74:C84)</f>
        <v>-36249523.413198709</v>
      </c>
      <c r="E84" s="268"/>
      <c r="F84" s="268">
        <f t="shared" si="98"/>
        <v>-20000000</v>
      </c>
      <c r="G84" s="268">
        <f t="shared" si="99"/>
        <v>-16249523.413198709</v>
      </c>
      <c r="H84" s="268">
        <f t="shared" si="100"/>
        <v>0</v>
      </c>
      <c r="I84" s="268">
        <f t="shared" si="101"/>
        <v>0</v>
      </c>
      <c r="J84" s="268">
        <f t="shared" si="102"/>
        <v>-8124761.7065993547</v>
      </c>
      <c r="K84" s="268">
        <f t="shared" si="103"/>
        <v>0</v>
      </c>
      <c r="L84" s="268">
        <f t="shared" si="104"/>
        <v>0</v>
      </c>
      <c r="M84" s="268">
        <f t="shared" si="105"/>
        <v>-3349099.8006721567</v>
      </c>
      <c r="N84" s="278">
        <v>0</v>
      </c>
      <c r="O84" s="268">
        <f t="shared" si="106"/>
        <v>-3349099.8006721567</v>
      </c>
      <c r="P84" s="268">
        <f t="shared" si="114"/>
        <v>1967072.8264042512</v>
      </c>
      <c r="Q84" s="268"/>
      <c r="R84" s="287"/>
      <c r="S84" s="268">
        <f t="shared" si="107"/>
        <v>-20000000</v>
      </c>
      <c r="T84" s="268">
        <f t="shared" si="108"/>
        <v>-8124761.7065993547</v>
      </c>
      <c r="U84" s="345">
        <f t="shared" si="109"/>
        <v>0</v>
      </c>
      <c r="V84" s="345">
        <f t="shared" si="110"/>
        <v>0</v>
      </c>
      <c r="W84" s="268"/>
      <c r="X84" s="268"/>
      <c r="Y84" s="268"/>
      <c r="Z84" s="268"/>
      <c r="AA84" s="268">
        <f t="shared" si="111"/>
        <v>-4609762.0769437999</v>
      </c>
      <c r="AB84" s="278">
        <v>0</v>
      </c>
      <c r="AC84" s="278">
        <f t="shared" si="112"/>
        <v>-4609762.0769437999</v>
      </c>
      <c r="AD84" s="278">
        <v>0</v>
      </c>
      <c r="AE84" s="268">
        <f t="shared" si="113"/>
        <v>-4609762.0769437999</v>
      </c>
      <c r="AF84" s="268">
        <f t="shared" si="115"/>
        <v>1885442.1304010451</v>
      </c>
    </row>
    <row r="85" spans="1:32" hidden="1" x14ac:dyDescent="0.2">
      <c r="A85" s="247">
        <v>6</v>
      </c>
      <c r="B85" s="249" t="s">
        <v>182</v>
      </c>
      <c r="C85" s="268">
        <v>6036852.9216528442</v>
      </c>
      <c r="D85" s="327">
        <f>SUM($C$74:C85)</f>
        <v>-30212670.491545863</v>
      </c>
      <c r="E85" s="268"/>
      <c r="F85" s="268">
        <f t="shared" si="98"/>
        <v>-20000000</v>
      </c>
      <c r="G85" s="268">
        <f t="shared" si="99"/>
        <v>-10212670.491545863</v>
      </c>
      <c r="H85" s="268">
        <f t="shared" si="100"/>
        <v>0</v>
      </c>
      <c r="I85" s="268">
        <f t="shared" si="101"/>
        <v>0</v>
      </c>
      <c r="J85" s="268">
        <f t="shared" si="102"/>
        <v>-5106335.2457729317</v>
      </c>
      <c r="K85" s="268">
        <f t="shared" si="103"/>
        <v>0</v>
      </c>
      <c r="L85" s="268">
        <f t="shared" si="104"/>
        <v>0</v>
      </c>
      <c r="M85" s="268">
        <f t="shared" si="105"/>
        <v>-330673.33984573372</v>
      </c>
      <c r="N85" s="278">
        <v>0</v>
      </c>
      <c r="O85" s="268">
        <f t="shared" si="106"/>
        <v>-330673.33984573372</v>
      </c>
      <c r="P85" s="268">
        <f t="shared" si="114"/>
        <v>3018426.460826423</v>
      </c>
      <c r="Q85" s="268"/>
      <c r="R85" s="287"/>
      <c r="S85" s="268">
        <f t="shared" si="107"/>
        <v>-20000000</v>
      </c>
      <c r="T85" s="268">
        <f t="shared" si="108"/>
        <v>-5106335.2457729317</v>
      </c>
      <c r="U85" s="345">
        <f t="shared" si="109"/>
        <v>0</v>
      </c>
      <c r="V85" s="345">
        <f t="shared" si="110"/>
        <v>0</v>
      </c>
      <c r="W85" s="268"/>
      <c r="X85" s="268"/>
      <c r="Y85" s="268"/>
      <c r="Z85" s="268"/>
      <c r="AA85" s="268">
        <f t="shared" si="111"/>
        <v>-1591335.6161173768</v>
      </c>
      <c r="AB85" s="278">
        <v>0</v>
      </c>
      <c r="AC85" s="278">
        <f t="shared" si="112"/>
        <v>-1591335.6161173768</v>
      </c>
      <c r="AD85" s="278">
        <v>0</v>
      </c>
      <c r="AE85" s="268">
        <f t="shared" si="113"/>
        <v>-1591335.6161173768</v>
      </c>
      <c r="AF85" s="268">
        <f t="shared" si="115"/>
        <v>3018426.460826423</v>
      </c>
    </row>
    <row r="86" spans="1:32" hidden="1" x14ac:dyDescent="0.2">
      <c r="A86" s="247"/>
      <c r="C86" s="268"/>
      <c r="D86" s="327"/>
      <c r="E86" s="268"/>
      <c r="F86" s="268"/>
      <c r="G86" s="268"/>
      <c r="H86" s="268"/>
      <c r="I86" s="268"/>
      <c r="J86" s="268"/>
      <c r="K86" s="268"/>
      <c r="L86" s="268"/>
      <c r="M86" s="268"/>
      <c r="N86" s="278"/>
      <c r="O86" s="268"/>
      <c r="P86" s="268"/>
      <c r="Q86" s="268"/>
      <c r="R86" s="287"/>
      <c r="S86" s="268"/>
      <c r="T86" s="268"/>
      <c r="U86" s="268"/>
      <c r="V86" s="268"/>
      <c r="W86" s="268"/>
      <c r="X86" s="268"/>
      <c r="Y86" s="268"/>
      <c r="Z86" s="268"/>
      <c r="AA86" s="268"/>
      <c r="AB86" s="278"/>
      <c r="AC86" s="278"/>
      <c r="AD86" s="278"/>
      <c r="AE86" s="268"/>
      <c r="AF86" s="268"/>
    </row>
    <row r="87" spans="1:32" hidden="1" x14ac:dyDescent="0.2">
      <c r="A87" s="247">
        <v>7</v>
      </c>
      <c r="B87" s="346">
        <v>39448</v>
      </c>
      <c r="C87" s="268">
        <v>-2275392.0149463164</v>
      </c>
      <c r="D87" s="327">
        <f>C87</f>
        <v>-2275392.0149463164</v>
      </c>
      <c r="E87" s="268"/>
      <c r="F87" s="268">
        <f t="shared" ref="F87:F98" si="116">IF(ABS(D87)&gt;+$F$9,IF(D87&lt;0,-$F$9,+$F$9),+D87)</f>
        <v>-2275392.0149463164</v>
      </c>
      <c r="G87" s="268">
        <f t="shared" ref="G87:G98" si="117">IF(ABS(D87)-ABS(F87)&gt;=$G$9,IF(D87&lt;=0,-$G$9,+$G$9),+D87-F87)</f>
        <v>0</v>
      </c>
      <c r="H87" s="268">
        <f t="shared" ref="H87:H98" si="118">IF(ABS(+D87)-ABS(SUM(F87:G87))&gt;=$H$9,IF(D87&lt;=0,-$H$9,+$H$9),+D87-SUM(F87:G87))</f>
        <v>0</v>
      </c>
      <c r="I87" s="268">
        <f t="shared" ref="I87:I98" si="119">IF(ABS(+D87)-ABS(SUM(F87:H87))&gt;=$I$9,IF(D87&lt;=0,$D87-SUM($F87:$H87),$D87-SUM($F87:$H87)),D87-SUM(F87:H87))</f>
        <v>0</v>
      </c>
      <c r="J87" s="268">
        <f t="shared" ref="J87:J98" si="120">+G87*$C$289</f>
        <v>0</v>
      </c>
      <c r="K87" s="268">
        <f t="shared" ref="K87:K98" si="121">+H87*$C$290</f>
        <v>0</v>
      </c>
      <c r="L87" s="268">
        <f t="shared" ref="L87:L98" si="122">+I87*$C$291</f>
        <v>0</v>
      </c>
      <c r="M87" s="278">
        <f t="shared" ref="M87:M98" si="123">SUM(J87:L87)+$M$85</f>
        <v>-330673.33984573372</v>
      </c>
      <c r="N87" s="278">
        <v>0</v>
      </c>
      <c r="O87" s="268">
        <f t="shared" ref="O87:O98" si="124">M87+N87</f>
        <v>-330673.33984573372</v>
      </c>
      <c r="P87" s="268">
        <f>O87-O85</f>
        <v>0</v>
      </c>
      <c r="Q87" s="268"/>
      <c r="R87" s="287"/>
      <c r="S87" s="268">
        <f t="shared" ref="S87:S98" si="125">+F87</f>
        <v>-2275392.0149463164</v>
      </c>
      <c r="T87" s="268">
        <f t="shared" ref="T87:T98" si="126">+G87-J87</f>
        <v>0</v>
      </c>
      <c r="U87" s="345">
        <f t="shared" ref="U87:U98" si="127">+H87-K87</f>
        <v>0</v>
      </c>
      <c r="V87" s="345">
        <f t="shared" ref="V87:V98" si="128">+I87-L87</f>
        <v>0</v>
      </c>
      <c r="W87" s="268"/>
      <c r="X87" s="268"/>
      <c r="Y87" s="268"/>
      <c r="Z87" s="268"/>
      <c r="AA87" s="268">
        <f t="shared" ref="AA87:AA98" si="129">SUM(S87:V87)+$AA$85</f>
        <v>-3866727.6310636932</v>
      </c>
      <c r="AB87" s="278">
        <v>0</v>
      </c>
      <c r="AC87" s="278">
        <f t="shared" ref="AC87:AC98" si="130">AA87-AB87</f>
        <v>-3866727.6310636932</v>
      </c>
      <c r="AD87" s="278">
        <v>0</v>
      </c>
      <c r="AE87" s="268">
        <f t="shared" ref="AE87:AE98" si="131">AA87-AB87+AD87</f>
        <v>-3866727.6310636932</v>
      </c>
      <c r="AF87" s="268">
        <f>AE87-AE85</f>
        <v>-2275392.0149463164</v>
      </c>
    </row>
    <row r="88" spans="1:32" hidden="1" x14ac:dyDescent="0.2">
      <c r="A88" s="247">
        <v>7</v>
      </c>
      <c r="B88" s="346">
        <v>39479</v>
      </c>
      <c r="C88" s="268">
        <v>2459425.7192307333</v>
      </c>
      <c r="D88" s="327">
        <f>SUM($C$87:C88)</f>
        <v>184033.70428441698</v>
      </c>
      <c r="E88" s="268"/>
      <c r="F88" s="268">
        <f t="shared" si="116"/>
        <v>184033.70428441698</v>
      </c>
      <c r="G88" s="268">
        <f t="shared" si="117"/>
        <v>0</v>
      </c>
      <c r="H88" s="268">
        <f t="shared" si="118"/>
        <v>0</v>
      </c>
      <c r="I88" s="268">
        <f t="shared" si="119"/>
        <v>0</v>
      </c>
      <c r="J88" s="268">
        <f t="shared" si="120"/>
        <v>0</v>
      </c>
      <c r="K88" s="268">
        <f t="shared" si="121"/>
        <v>0</v>
      </c>
      <c r="L88" s="268">
        <f t="shared" si="122"/>
        <v>0</v>
      </c>
      <c r="M88" s="278">
        <f t="shared" si="123"/>
        <v>-330673.33984573372</v>
      </c>
      <c r="N88" s="278">
        <v>0</v>
      </c>
      <c r="O88" s="268">
        <f t="shared" si="124"/>
        <v>-330673.33984573372</v>
      </c>
      <c r="P88" s="268">
        <f t="shared" ref="P88:P98" si="132">O88-O87</f>
        <v>0</v>
      </c>
      <c r="Q88" s="268"/>
      <c r="R88" s="287"/>
      <c r="S88" s="268">
        <f t="shared" si="125"/>
        <v>184033.70428441698</v>
      </c>
      <c r="T88" s="268">
        <f t="shared" si="126"/>
        <v>0</v>
      </c>
      <c r="U88" s="345">
        <f t="shared" si="127"/>
        <v>0</v>
      </c>
      <c r="V88" s="345">
        <f t="shared" si="128"/>
        <v>0</v>
      </c>
      <c r="W88" s="268"/>
      <c r="X88" s="268"/>
      <c r="Y88" s="268"/>
      <c r="Z88" s="268"/>
      <c r="AA88" s="268">
        <f t="shared" si="129"/>
        <v>-1407301.9118329599</v>
      </c>
      <c r="AB88" s="278">
        <v>0</v>
      </c>
      <c r="AC88" s="278">
        <f t="shared" si="130"/>
        <v>-1407301.9118329599</v>
      </c>
      <c r="AD88" s="278">
        <v>0</v>
      </c>
      <c r="AE88" s="268">
        <f t="shared" si="131"/>
        <v>-1407301.9118329599</v>
      </c>
      <c r="AF88" s="268">
        <f t="shared" ref="AF88:AF98" si="133">AE88-AE87</f>
        <v>2459425.7192307333</v>
      </c>
    </row>
    <row r="89" spans="1:32" hidden="1" x14ac:dyDescent="0.2">
      <c r="A89" s="247">
        <v>7</v>
      </c>
      <c r="B89" s="346">
        <v>39508</v>
      </c>
      <c r="C89" s="268">
        <v>1372851.1955058365</v>
      </c>
      <c r="D89" s="327">
        <f>SUM($C$87:C89)</f>
        <v>1556884.8997902535</v>
      </c>
      <c r="E89" s="268"/>
      <c r="F89" s="268">
        <f t="shared" si="116"/>
        <v>1556884.8997902535</v>
      </c>
      <c r="G89" s="268">
        <f t="shared" si="117"/>
        <v>0</v>
      </c>
      <c r="H89" s="268">
        <f t="shared" si="118"/>
        <v>0</v>
      </c>
      <c r="I89" s="268">
        <f t="shared" si="119"/>
        <v>0</v>
      </c>
      <c r="J89" s="268">
        <f t="shared" si="120"/>
        <v>0</v>
      </c>
      <c r="K89" s="268">
        <f t="shared" si="121"/>
        <v>0</v>
      </c>
      <c r="L89" s="268">
        <f t="shared" si="122"/>
        <v>0</v>
      </c>
      <c r="M89" s="278">
        <f t="shared" si="123"/>
        <v>-330673.33984573372</v>
      </c>
      <c r="N89" s="278">
        <v>0</v>
      </c>
      <c r="O89" s="268">
        <f t="shared" si="124"/>
        <v>-330673.33984573372</v>
      </c>
      <c r="P89" s="268">
        <f t="shared" si="132"/>
        <v>0</v>
      </c>
      <c r="Q89" s="268"/>
      <c r="R89" s="287"/>
      <c r="S89" s="268">
        <f t="shared" si="125"/>
        <v>1556884.8997902535</v>
      </c>
      <c r="T89" s="268">
        <f t="shared" si="126"/>
        <v>0</v>
      </c>
      <c r="U89" s="345">
        <f t="shared" si="127"/>
        <v>0</v>
      </c>
      <c r="V89" s="345">
        <f t="shared" si="128"/>
        <v>0</v>
      </c>
      <c r="W89" s="268"/>
      <c r="X89" s="268"/>
      <c r="Y89" s="268"/>
      <c r="Z89" s="268"/>
      <c r="AA89" s="268">
        <f t="shared" si="129"/>
        <v>-34450.716327123344</v>
      </c>
      <c r="AB89" s="278">
        <v>0</v>
      </c>
      <c r="AC89" s="278">
        <f t="shared" si="130"/>
        <v>-34450.716327123344</v>
      </c>
      <c r="AD89" s="278">
        <v>0</v>
      </c>
      <c r="AE89" s="268">
        <f t="shared" si="131"/>
        <v>-34450.716327123344</v>
      </c>
      <c r="AF89" s="268">
        <f t="shared" si="133"/>
        <v>1372851.1955058365</v>
      </c>
    </row>
    <row r="90" spans="1:32" hidden="1" x14ac:dyDescent="0.2">
      <c r="A90" s="247">
        <v>7</v>
      </c>
      <c r="B90" s="346">
        <v>39539</v>
      </c>
      <c r="C90" s="268">
        <v>-2738636.7367859269</v>
      </c>
      <c r="D90" s="327">
        <f>SUM($C$87:C90)</f>
        <v>-1181751.8369956734</v>
      </c>
      <c r="E90" s="268"/>
      <c r="F90" s="268">
        <f t="shared" si="116"/>
        <v>-1181751.8369956734</v>
      </c>
      <c r="G90" s="268">
        <f t="shared" si="117"/>
        <v>0</v>
      </c>
      <c r="H90" s="268">
        <f t="shared" si="118"/>
        <v>0</v>
      </c>
      <c r="I90" s="268">
        <f t="shared" si="119"/>
        <v>0</v>
      </c>
      <c r="J90" s="268">
        <f t="shared" si="120"/>
        <v>0</v>
      </c>
      <c r="K90" s="268">
        <f t="shared" si="121"/>
        <v>0</v>
      </c>
      <c r="L90" s="268">
        <f t="shared" si="122"/>
        <v>0</v>
      </c>
      <c r="M90" s="278">
        <f t="shared" si="123"/>
        <v>-330673.33984573372</v>
      </c>
      <c r="N90" s="278">
        <v>0</v>
      </c>
      <c r="O90" s="268">
        <f t="shared" si="124"/>
        <v>-330673.33984573372</v>
      </c>
      <c r="P90" s="268">
        <f t="shared" si="132"/>
        <v>0</v>
      </c>
      <c r="Q90" s="268"/>
      <c r="R90" s="287"/>
      <c r="S90" s="268">
        <f t="shared" si="125"/>
        <v>-1181751.8369956734</v>
      </c>
      <c r="T90" s="268">
        <f t="shared" si="126"/>
        <v>0</v>
      </c>
      <c r="U90" s="345">
        <f t="shared" si="127"/>
        <v>0</v>
      </c>
      <c r="V90" s="345">
        <f t="shared" si="128"/>
        <v>0</v>
      </c>
      <c r="W90" s="268"/>
      <c r="X90" s="268"/>
      <c r="Y90" s="268"/>
      <c r="Z90" s="268"/>
      <c r="AA90" s="268">
        <f t="shared" si="129"/>
        <v>-2773087.4531130502</v>
      </c>
      <c r="AB90" s="278">
        <v>0</v>
      </c>
      <c r="AC90" s="278">
        <f t="shared" si="130"/>
        <v>-2773087.4531130502</v>
      </c>
      <c r="AD90" s="278">
        <v>0</v>
      </c>
      <c r="AE90" s="268">
        <f t="shared" si="131"/>
        <v>-2773087.4531130502</v>
      </c>
      <c r="AF90" s="268">
        <f t="shared" si="133"/>
        <v>-2738636.7367859269</v>
      </c>
    </row>
    <row r="91" spans="1:32" hidden="1" x14ac:dyDescent="0.2">
      <c r="A91" s="247">
        <v>7</v>
      </c>
      <c r="B91" s="346">
        <v>39569</v>
      </c>
      <c r="C91" s="268">
        <v>-21012746.218692351</v>
      </c>
      <c r="D91" s="327">
        <f>SUM($C$87:C91)</f>
        <v>-22194498.055688024</v>
      </c>
      <c r="E91" s="268"/>
      <c r="F91" s="268">
        <f t="shared" si="116"/>
        <v>-20000000</v>
      </c>
      <c r="G91" s="268">
        <f t="shared" si="117"/>
        <v>-2194498.0556880236</v>
      </c>
      <c r="H91" s="268">
        <f t="shared" si="118"/>
        <v>0</v>
      </c>
      <c r="I91" s="268">
        <f t="shared" si="119"/>
        <v>0</v>
      </c>
      <c r="J91" s="268">
        <f t="shared" si="120"/>
        <v>-1097249.0278440118</v>
      </c>
      <c r="K91" s="268">
        <f t="shared" si="121"/>
        <v>0</v>
      </c>
      <c r="L91" s="268">
        <f t="shared" si="122"/>
        <v>0</v>
      </c>
      <c r="M91" s="278">
        <f t="shared" si="123"/>
        <v>-1427922.3676897455</v>
      </c>
      <c r="N91" s="278">
        <v>0</v>
      </c>
      <c r="O91" s="268">
        <f t="shared" si="124"/>
        <v>-1427922.3676897455</v>
      </c>
      <c r="P91" s="268">
        <f t="shared" si="132"/>
        <v>-1097249.0278440118</v>
      </c>
      <c r="Q91" s="268"/>
      <c r="R91" s="287"/>
      <c r="S91" s="268">
        <f t="shared" si="125"/>
        <v>-20000000</v>
      </c>
      <c r="T91" s="268">
        <f t="shared" si="126"/>
        <v>-1097249.0278440118</v>
      </c>
      <c r="U91" s="345">
        <f t="shared" si="127"/>
        <v>0</v>
      </c>
      <c r="V91" s="345">
        <f t="shared" si="128"/>
        <v>0</v>
      </c>
      <c r="W91" s="268"/>
      <c r="X91" s="268"/>
      <c r="Y91" s="268"/>
      <c r="Z91" s="268"/>
      <c r="AA91" s="268">
        <f t="shared" si="129"/>
        <v>-22688584.643961389</v>
      </c>
      <c r="AB91" s="278">
        <v>0</v>
      </c>
      <c r="AC91" s="278">
        <f t="shared" si="130"/>
        <v>-22688584.643961389</v>
      </c>
      <c r="AD91" s="278">
        <v>0</v>
      </c>
      <c r="AE91" s="268">
        <f t="shared" si="131"/>
        <v>-22688584.643961389</v>
      </c>
      <c r="AF91" s="268">
        <f t="shared" si="133"/>
        <v>-19915497.190848339</v>
      </c>
    </row>
    <row r="92" spans="1:32" hidden="1" x14ac:dyDescent="0.2">
      <c r="A92" s="247">
        <v>7</v>
      </c>
      <c r="B92" s="346">
        <v>39600</v>
      </c>
      <c r="C92" s="268">
        <v>-8355825.0977022359</v>
      </c>
      <c r="D92" s="327">
        <f>SUM($C$87:C92)</f>
        <v>-30550323.153390259</v>
      </c>
      <c r="E92" s="268"/>
      <c r="F92" s="268">
        <f t="shared" si="116"/>
        <v>-20000000</v>
      </c>
      <c r="G92" s="268">
        <f t="shared" si="117"/>
        <v>-10550323.153390259</v>
      </c>
      <c r="H92" s="268">
        <f t="shared" si="118"/>
        <v>0</v>
      </c>
      <c r="I92" s="268">
        <f t="shared" si="119"/>
        <v>0</v>
      </c>
      <c r="J92" s="268">
        <f t="shared" si="120"/>
        <v>-5275161.5766951293</v>
      </c>
      <c r="K92" s="268">
        <f t="shared" si="121"/>
        <v>0</v>
      </c>
      <c r="L92" s="268">
        <f t="shared" si="122"/>
        <v>0</v>
      </c>
      <c r="M92" s="278">
        <f t="shared" si="123"/>
        <v>-5605834.916540863</v>
      </c>
      <c r="N92" s="278">
        <v>0</v>
      </c>
      <c r="O92" s="268">
        <f t="shared" si="124"/>
        <v>-5605834.916540863</v>
      </c>
      <c r="P92" s="268">
        <f t="shared" si="132"/>
        <v>-4177912.5488511175</v>
      </c>
      <c r="Q92" s="268"/>
      <c r="R92" s="287"/>
      <c r="S92" s="268">
        <f t="shared" si="125"/>
        <v>-20000000</v>
      </c>
      <c r="T92" s="268">
        <f t="shared" si="126"/>
        <v>-5275161.5766951293</v>
      </c>
      <c r="U92" s="345">
        <f t="shared" si="127"/>
        <v>0</v>
      </c>
      <c r="V92" s="345">
        <f t="shared" si="128"/>
        <v>0</v>
      </c>
      <c r="W92" s="268"/>
      <c r="X92" s="268"/>
      <c r="Y92" s="268"/>
      <c r="Z92" s="268"/>
      <c r="AA92" s="268">
        <f t="shared" si="129"/>
        <v>-26866497.192812506</v>
      </c>
      <c r="AB92" s="278">
        <v>0</v>
      </c>
      <c r="AC92" s="278">
        <f t="shared" si="130"/>
        <v>-26866497.192812506</v>
      </c>
      <c r="AD92" s="278">
        <v>0</v>
      </c>
      <c r="AE92" s="268">
        <f t="shared" si="131"/>
        <v>-26866497.192812506</v>
      </c>
      <c r="AF92" s="268">
        <f t="shared" si="133"/>
        <v>-4177912.5488511175</v>
      </c>
    </row>
    <row r="93" spans="1:32" hidden="1" x14ac:dyDescent="0.2">
      <c r="A93" s="247">
        <v>7</v>
      </c>
      <c r="B93" s="346">
        <v>39630</v>
      </c>
      <c r="C93" s="268">
        <v>-9228030.9396545701</v>
      </c>
      <c r="D93" s="327">
        <f>SUM($C$87:C93)</f>
        <v>-39778354.093044832</v>
      </c>
      <c r="E93" s="268"/>
      <c r="F93" s="268">
        <f t="shared" si="116"/>
        <v>-20000000</v>
      </c>
      <c r="G93" s="268">
        <f t="shared" si="117"/>
        <v>-19778354.093044832</v>
      </c>
      <c r="H93" s="268">
        <f t="shared" si="118"/>
        <v>0</v>
      </c>
      <c r="I93" s="268">
        <f t="shared" si="119"/>
        <v>0</v>
      </c>
      <c r="J93" s="268">
        <f t="shared" si="120"/>
        <v>-9889177.0465224162</v>
      </c>
      <c r="K93" s="268">
        <f t="shared" si="121"/>
        <v>0</v>
      </c>
      <c r="L93" s="268">
        <f t="shared" si="122"/>
        <v>0</v>
      </c>
      <c r="M93" s="278">
        <f t="shared" si="123"/>
        <v>-10219850.38636815</v>
      </c>
      <c r="N93" s="278">
        <v>0</v>
      </c>
      <c r="O93" s="268">
        <f t="shared" si="124"/>
        <v>-10219850.38636815</v>
      </c>
      <c r="P93" s="268">
        <f t="shared" si="132"/>
        <v>-4614015.4698272869</v>
      </c>
      <c r="Q93" s="268"/>
      <c r="R93" s="287"/>
      <c r="S93" s="268">
        <f t="shared" si="125"/>
        <v>-20000000</v>
      </c>
      <c r="T93" s="268">
        <f t="shared" si="126"/>
        <v>-9889177.0465224162</v>
      </c>
      <c r="U93" s="345">
        <f t="shared" si="127"/>
        <v>0</v>
      </c>
      <c r="V93" s="345">
        <f t="shared" si="128"/>
        <v>0</v>
      </c>
      <c r="W93" s="268"/>
      <c r="X93" s="268"/>
      <c r="Y93" s="268"/>
      <c r="Z93" s="268"/>
      <c r="AA93" s="268">
        <f t="shared" si="129"/>
        <v>-31480512.662639793</v>
      </c>
      <c r="AB93" s="278">
        <v>0</v>
      </c>
      <c r="AC93" s="278">
        <f t="shared" si="130"/>
        <v>-31480512.662639793</v>
      </c>
      <c r="AD93" s="278">
        <v>0</v>
      </c>
      <c r="AE93" s="268">
        <f t="shared" si="131"/>
        <v>-31480512.662639793</v>
      </c>
      <c r="AF93" s="268">
        <f t="shared" si="133"/>
        <v>-4614015.4698272869</v>
      </c>
    </row>
    <row r="94" spans="1:32" hidden="1" x14ac:dyDescent="0.2">
      <c r="A94" s="247">
        <v>7</v>
      </c>
      <c r="B94" s="346">
        <v>39661</v>
      </c>
      <c r="C94" s="268">
        <v>2852793.077118956</v>
      </c>
      <c r="D94" s="327">
        <f>SUM($C$87:C94)</f>
        <v>-36925561.015925877</v>
      </c>
      <c r="E94" s="268"/>
      <c r="F94" s="268">
        <f t="shared" si="116"/>
        <v>-20000000</v>
      </c>
      <c r="G94" s="268">
        <f t="shared" si="117"/>
        <v>-16925561.015925877</v>
      </c>
      <c r="H94" s="268">
        <f t="shared" si="118"/>
        <v>0</v>
      </c>
      <c r="I94" s="268">
        <f t="shared" si="119"/>
        <v>0</v>
      </c>
      <c r="J94" s="268">
        <f t="shared" si="120"/>
        <v>-8462780.5079629384</v>
      </c>
      <c r="K94" s="268">
        <f t="shared" si="121"/>
        <v>0</v>
      </c>
      <c r="L94" s="268">
        <f t="shared" si="122"/>
        <v>0</v>
      </c>
      <c r="M94" s="278">
        <f t="shared" si="123"/>
        <v>-8793453.8478086721</v>
      </c>
      <c r="N94" s="278">
        <v>0</v>
      </c>
      <c r="O94" s="268">
        <f t="shared" si="124"/>
        <v>-8793453.8478086721</v>
      </c>
      <c r="P94" s="268">
        <f t="shared" si="132"/>
        <v>1426396.5385594778</v>
      </c>
      <c r="Q94" s="268"/>
      <c r="R94" s="287"/>
      <c r="S94" s="268">
        <f t="shared" si="125"/>
        <v>-20000000</v>
      </c>
      <c r="T94" s="268">
        <f t="shared" si="126"/>
        <v>-8462780.5079629384</v>
      </c>
      <c r="U94" s="345">
        <f t="shared" si="127"/>
        <v>0</v>
      </c>
      <c r="V94" s="345">
        <f t="shared" si="128"/>
        <v>0</v>
      </c>
      <c r="W94" s="268"/>
      <c r="X94" s="268"/>
      <c r="Y94" s="268"/>
      <c r="Z94" s="268"/>
      <c r="AA94" s="268">
        <f t="shared" si="129"/>
        <v>-30054116.124080315</v>
      </c>
      <c r="AB94" s="278">
        <v>0</v>
      </c>
      <c r="AC94" s="278">
        <f t="shared" si="130"/>
        <v>-30054116.124080315</v>
      </c>
      <c r="AD94" s="278">
        <v>0</v>
      </c>
      <c r="AE94" s="268">
        <f t="shared" si="131"/>
        <v>-30054116.124080315</v>
      </c>
      <c r="AF94" s="268">
        <f t="shared" si="133"/>
        <v>1426396.5385594778</v>
      </c>
    </row>
    <row r="95" spans="1:32" hidden="1" x14ac:dyDescent="0.2">
      <c r="A95" s="247">
        <v>7</v>
      </c>
      <c r="B95" s="346">
        <v>39692</v>
      </c>
      <c r="C95" s="268">
        <v>12756569.902592195</v>
      </c>
      <c r="D95" s="327">
        <f>SUM($C$87:C95)</f>
        <v>-24168991.11333368</v>
      </c>
      <c r="E95" s="268"/>
      <c r="F95" s="268">
        <f t="shared" si="116"/>
        <v>-20000000</v>
      </c>
      <c r="G95" s="268">
        <f t="shared" si="117"/>
        <v>-4168991.1133336797</v>
      </c>
      <c r="H95" s="268">
        <f t="shared" si="118"/>
        <v>0</v>
      </c>
      <c r="I95" s="268">
        <f t="shared" si="119"/>
        <v>0</v>
      </c>
      <c r="J95" s="268">
        <f t="shared" si="120"/>
        <v>-2084495.5566668399</v>
      </c>
      <c r="K95" s="268">
        <f t="shared" si="121"/>
        <v>0</v>
      </c>
      <c r="L95" s="268">
        <f t="shared" si="122"/>
        <v>0</v>
      </c>
      <c r="M95" s="278">
        <f t="shared" si="123"/>
        <v>-2415168.8965125736</v>
      </c>
      <c r="N95" s="278">
        <v>0</v>
      </c>
      <c r="O95" s="268">
        <f t="shared" si="124"/>
        <v>-2415168.8965125736</v>
      </c>
      <c r="P95" s="268">
        <f t="shared" si="132"/>
        <v>6378284.9512960985</v>
      </c>
      <c r="Q95" s="268"/>
      <c r="R95" s="287"/>
      <c r="S95" s="268">
        <f t="shared" si="125"/>
        <v>-20000000</v>
      </c>
      <c r="T95" s="268">
        <f t="shared" si="126"/>
        <v>-2084495.5566668399</v>
      </c>
      <c r="U95" s="345">
        <f t="shared" si="127"/>
        <v>0</v>
      </c>
      <c r="V95" s="345">
        <f t="shared" si="128"/>
        <v>0</v>
      </c>
      <c r="W95" s="268"/>
      <c r="X95" s="268"/>
      <c r="Y95" s="268"/>
      <c r="Z95" s="268"/>
      <c r="AA95" s="268">
        <f t="shared" si="129"/>
        <v>-23675831.172784217</v>
      </c>
      <c r="AB95" s="278">
        <v>0</v>
      </c>
      <c r="AC95" s="278">
        <f t="shared" si="130"/>
        <v>-23675831.172784217</v>
      </c>
      <c r="AD95" s="278">
        <v>0</v>
      </c>
      <c r="AE95" s="268">
        <f t="shared" si="131"/>
        <v>-23675831.172784217</v>
      </c>
      <c r="AF95" s="268">
        <f t="shared" si="133"/>
        <v>6378284.9512960985</v>
      </c>
    </row>
    <row r="96" spans="1:32" hidden="1" x14ac:dyDescent="0.2">
      <c r="A96" s="247">
        <v>7</v>
      </c>
      <c r="B96" s="346">
        <v>39722</v>
      </c>
      <c r="C96" s="268">
        <v>7047062.5382787185</v>
      </c>
      <c r="D96" s="327">
        <f>SUM($C$87:C96)</f>
        <v>-17121928.575054962</v>
      </c>
      <c r="E96" s="268"/>
      <c r="F96" s="268">
        <f t="shared" si="116"/>
        <v>-17121928.575054962</v>
      </c>
      <c r="G96" s="268">
        <f t="shared" si="117"/>
        <v>0</v>
      </c>
      <c r="H96" s="268">
        <f t="shared" si="118"/>
        <v>0</v>
      </c>
      <c r="I96" s="268">
        <f t="shared" si="119"/>
        <v>0</v>
      </c>
      <c r="J96" s="268">
        <f t="shared" si="120"/>
        <v>0</v>
      </c>
      <c r="K96" s="268">
        <f t="shared" si="121"/>
        <v>0</v>
      </c>
      <c r="L96" s="268">
        <f t="shared" si="122"/>
        <v>0</v>
      </c>
      <c r="M96" s="278">
        <f t="shared" si="123"/>
        <v>-330673.33984573372</v>
      </c>
      <c r="N96" s="278">
        <v>0</v>
      </c>
      <c r="O96" s="268">
        <f t="shared" si="124"/>
        <v>-330673.33984573372</v>
      </c>
      <c r="P96" s="268">
        <f t="shared" si="132"/>
        <v>2084495.5566668399</v>
      </c>
      <c r="Q96" s="268"/>
      <c r="R96" s="287"/>
      <c r="S96" s="268">
        <f t="shared" si="125"/>
        <v>-17121928.575054962</v>
      </c>
      <c r="T96" s="268">
        <f t="shared" si="126"/>
        <v>0</v>
      </c>
      <c r="U96" s="345">
        <f t="shared" si="127"/>
        <v>0</v>
      </c>
      <c r="V96" s="345">
        <f t="shared" si="128"/>
        <v>0</v>
      </c>
      <c r="W96" s="268"/>
      <c r="X96" s="268"/>
      <c r="Y96" s="268"/>
      <c r="Z96" s="268"/>
      <c r="AA96" s="268">
        <f t="shared" si="129"/>
        <v>-18713264.191172339</v>
      </c>
      <c r="AB96" s="278">
        <v>0</v>
      </c>
      <c r="AC96" s="278">
        <f t="shared" si="130"/>
        <v>-18713264.191172339</v>
      </c>
      <c r="AD96" s="278">
        <v>0</v>
      </c>
      <c r="AE96" s="268">
        <f t="shared" si="131"/>
        <v>-18713264.191172339</v>
      </c>
      <c r="AF96" s="268">
        <f t="shared" si="133"/>
        <v>4962566.9816118777</v>
      </c>
    </row>
    <row r="97" spans="1:32" hidden="1" x14ac:dyDescent="0.2">
      <c r="A97" s="247">
        <v>7</v>
      </c>
      <c r="B97" s="346">
        <v>39753</v>
      </c>
      <c r="C97" s="268">
        <v>2898960.8820309481</v>
      </c>
      <c r="D97" s="327">
        <f>SUM($C$87:C97)</f>
        <v>-14222967.693024013</v>
      </c>
      <c r="E97" s="268"/>
      <c r="F97" s="268">
        <f t="shared" si="116"/>
        <v>-14222967.693024013</v>
      </c>
      <c r="G97" s="268">
        <f t="shared" si="117"/>
        <v>0</v>
      </c>
      <c r="H97" s="268">
        <f t="shared" si="118"/>
        <v>0</v>
      </c>
      <c r="I97" s="268">
        <f t="shared" si="119"/>
        <v>0</v>
      </c>
      <c r="J97" s="268">
        <f t="shared" si="120"/>
        <v>0</v>
      </c>
      <c r="K97" s="268">
        <f t="shared" si="121"/>
        <v>0</v>
      </c>
      <c r="L97" s="268">
        <f t="shared" si="122"/>
        <v>0</v>
      </c>
      <c r="M97" s="278">
        <f t="shared" si="123"/>
        <v>-330673.33984573372</v>
      </c>
      <c r="N97" s="278">
        <v>0</v>
      </c>
      <c r="O97" s="268">
        <f t="shared" si="124"/>
        <v>-330673.33984573372</v>
      </c>
      <c r="P97" s="268">
        <f t="shared" si="132"/>
        <v>0</v>
      </c>
      <c r="Q97" s="268"/>
      <c r="R97" s="287"/>
      <c r="S97" s="268">
        <f t="shared" si="125"/>
        <v>-14222967.693024013</v>
      </c>
      <c r="T97" s="268">
        <f t="shared" si="126"/>
        <v>0</v>
      </c>
      <c r="U97" s="345">
        <f t="shared" si="127"/>
        <v>0</v>
      </c>
      <c r="V97" s="345">
        <f t="shared" si="128"/>
        <v>0</v>
      </c>
      <c r="W97" s="268"/>
      <c r="X97" s="268"/>
      <c r="Y97" s="268"/>
      <c r="Z97" s="268"/>
      <c r="AA97" s="268">
        <f t="shared" si="129"/>
        <v>-15814303.30914139</v>
      </c>
      <c r="AB97" s="278">
        <v>0</v>
      </c>
      <c r="AC97" s="278">
        <f t="shared" si="130"/>
        <v>-15814303.30914139</v>
      </c>
      <c r="AD97" s="278">
        <v>0</v>
      </c>
      <c r="AE97" s="268">
        <f t="shared" si="131"/>
        <v>-15814303.30914139</v>
      </c>
      <c r="AF97" s="268">
        <f t="shared" si="133"/>
        <v>2898960.882030949</v>
      </c>
    </row>
    <row r="98" spans="1:32" hidden="1" x14ac:dyDescent="0.2">
      <c r="A98" s="247">
        <v>7</v>
      </c>
      <c r="B98" s="346">
        <v>39783</v>
      </c>
      <c r="C98" s="268">
        <v>12458043.31113358</v>
      </c>
      <c r="D98" s="327">
        <f>SUM($C$87:C98)</f>
        <v>-1764924.3818904329</v>
      </c>
      <c r="E98" s="268"/>
      <c r="F98" s="268">
        <f t="shared" si="116"/>
        <v>-1764924.3818904329</v>
      </c>
      <c r="G98" s="268">
        <f t="shared" si="117"/>
        <v>0</v>
      </c>
      <c r="H98" s="268">
        <f t="shared" si="118"/>
        <v>0</v>
      </c>
      <c r="I98" s="268">
        <f t="shared" si="119"/>
        <v>0</v>
      </c>
      <c r="J98" s="268">
        <f t="shared" si="120"/>
        <v>0</v>
      </c>
      <c r="K98" s="268">
        <f t="shared" si="121"/>
        <v>0</v>
      </c>
      <c r="L98" s="268">
        <f t="shared" si="122"/>
        <v>0</v>
      </c>
      <c r="M98" s="278">
        <f t="shared" si="123"/>
        <v>-330673.33984573372</v>
      </c>
      <c r="N98" s="278">
        <v>0</v>
      </c>
      <c r="O98" s="268">
        <f t="shared" si="124"/>
        <v>-330673.33984573372</v>
      </c>
      <c r="P98" s="268">
        <f t="shared" si="132"/>
        <v>0</v>
      </c>
      <c r="Q98" s="268"/>
      <c r="R98" s="287"/>
      <c r="S98" s="268">
        <f t="shared" si="125"/>
        <v>-1764924.3818904329</v>
      </c>
      <c r="T98" s="268">
        <f t="shared" si="126"/>
        <v>0</v>
      </c>
      <c r="U98" s="345">
        <f t="shared" si="127"/>
        <v>0</v>
      </c>
      <c r="V98" s="345">
        <f t="shared" si="128"/>
        <v>0</v>
      </c>
      <c r="W98" s="268"/>
      <c r="X98" s="268"/>
      <c r="Y98" s="268"/>
      <c r="Z98" s="268"/>
      <c r="AA98" s="268">
        <f t="shared" si="129"/>
        <v>-3356259.9980078097</v>
      </c>
      <c r="AB98" s="278">
        <v>0</v>
      </c>
      <c r="AC98" s="278">
        <f t="shared" si="130"/>
        <v>-3356259.9980078097</v>
      </c>
      <c r="AD98" s="278">
        <v>0</v>
      </c>
      <c r="AE98" s="268">
        <f t="shared" si="131"/>
        <v>-3356259.9980078097</v>
      </c>
      <c r="AF98" s="268">
        <f t="shared" si="133"/>
        <v>12458043.31113358</v>
      </c>
    </row>
    <row r="99" spans="1:32" hidden="1" x14ac:dyDescent="0.2">
      <c r="A99" s="247"/>
      <c r="B99" s="346"/>
      <c r="C99" s="268"/>
      <c r="D99" s="327"/>
      <c r="E99" s="268"/>
      <c r="F99" s="268"/>
      <c r="G99" s="268"/>
      <c r="H99" s="268"/>
      <c r="I99" s="268"/>
      <c r="J99" s="268"/>
      <c r="K99" s="268"/>
      <c r="L99" s="268"/>
      <c r="M99" s="278"/>
      <c r="N99" s="278"/>
      <c r="O99" s="268"/>
      <c r="P99" s="268"/>
      <c r="Q99" s="268"/>
      <c r="R99" s="287"/>
      <c r="S99" s="268"/>
      <c r="T99" s="268"/>
      <c r="U99" s="345"/>
      <c r="V99" s="345"/>
      <c r="W99" s="268"/>
      <c r="X99" s="268"/>
      <c r="Y99" s="268"/>
      <c r="Z99" s="268"/>
      <c r="AA99" s="268"/>
      <c r="AB99" s="278"/>
      <c r="AC99" s="278"/>
      <c r="AD99" s="278"/>
      <c r="AE99" s="268"/>
      <c r="AF99" s="268"/>
    </row>
    <row r="100" spans="1:32" hidden="1" x14ac:dyDescent="0.2">
      <c r="A100" s="247">
        <v>8</v>
      </c>
      <c r="B100" s="346">
        <v>39814</v>
      </c>
      <c r="C100" s="268">
        <v>-10251511.093003815</v>
      </c>
      <c r="D100" s="327">
        <f>C100</f>
        <v>-10251511.093003815</v>
      </c>
      <c r="E100" s="268"/>
      <c r="F100" s="268">
        <f t="shared" ref="F100:F111" si="134">IF(ABS(D100)&gt;+$F$9,IF(D100&lt;0,-$F$9,+$F$9),+D100)</f>
        <v>-10251511.093003815</v>
      </c>
      <c r="G100" s="268">
        <f t="shared" ref="G100:G111" si="135">IF(ABS(D100)-ABS(F100)&gt;=$G$9,IF(D100&lt;=0,-$G$9,+$G$9),+D100-F100)</f>
        <v>0</v>
      </c>
      <c r="H100" s="268">
        <f t="shared" ref="H100:H111" si="136">IF(ABS(+D100)-ABS(SUM(F100:G100))&gt;=$H$9,IF(D100&lt;=0,-$H$9,+$H$9),+D100-SUM(F100:G100))</f>
        <v>0</v>
      </c>
      <c r="I100" s="268">
        <f t="shared" ref="I100:I111" si="137">IF(ABS(+D100)-ABS(SUM(F100:H100))&gt;=$I$9,IF(D100&lt;=0,$D100-SUM($F100:$H100),$D100-SUM($F100:$H100)),D100-SUM(F100:H100))</f>
        <v>0</v>
      </c>
      <c r="J100" s="268">
        <f t="shared" ref="J100:J111" si="138">+G100*$C$289</f>
        <v>0</v>
      </c>
      <c r="K100" s="268">
        <f t="shared" ref="K100:K111" si="139">+H100*$C$290</f>
        <v>0</v>
      </c>
      <c r="L100" s="268">
        <f t="shared" ref="L100:L111" si="140">+I100*$C$291</f>
        <v>0</v>
      </c>
      <c r="M100" s="278">
        <f t="shared" ref="M100:M111" si="141">SUM(J100:L100)+$M$98</f>
        <v>-330673.33984573372</v>
      </c>
      <c r="N100" s="278">
        <v>0</v>
      </c>
      <c r="O100" s="268">
        <f t="shared" ref="O100:O111" si="142">M100+N100</f>
        <v>-330673.33984573372</v>
      </c>
      <c r="P100" s="268">
        <f>O100-O98</f>
        <v>0</v>
      </c>
      <c r="Q100" s="268"/>
      <c r="R100" s="287"/>
      <c r="S100" s="268">
        <f t="shared" ref="S100:S111" si="143">+F100</f>
        <v>-10251511.093003815</v>
      </c>
      <c r="T100" s="268">
        <f t="shared" ref="T100:T111" si="144">+G100-J100</f>
        <v>0</v>
      </c>
      <c r="U100" s="345">
        <f t="shared" ref="U100:U111" si="145">+H100-K100</f>
        <v>0</v>
      </c>
      <c r="V100" s="345">
        <f t="shared" ref="V100:V111" si="146">+I100-L100</f>
        <v>0</v>
      </c>
      <c r="W100" s="268"/>
      <c r="X100" s="268"/>
      <c r="Y100" s="268"/>
      <c r="Z100" s="268"/>
      <c r="AA100" s="268">
        <f t="shared" ref="AA100:AA111" si="147">SUM(S100:V100)+$AA$98</f>
        <v>-13607771.091011625</v>
      </c>
      <c r="AB100" s="278">
        <v>0</v>
      </c>
      <c r="AC100" s="278">
        <f t="shared" ref="AC100:AC111" si="148">AA100-AB100</f>
        <v>-13607771.091011625</v>
      </c>
      <c r="AD100" s="278">
        <v>0</v>
      </c>
      <c r="AE100" s="268">
        <f t="shared" ref="AE100:AE111" si="149">AA100-AB100+AD100</f>
        <v>-13607771.091011625</v>
      </c>
      <c r="AF100" s="268">
        <f>AE100-AE98</f>
        <v>-10251511.093003815</v>
      </c>
    </row>
    <row r="101" spans="1:32" hidden="1" x14ac:dyDescent="0.2">
      <c r="A101" s="247">
        <v>8</v>
      </c>
      <c r="B101" s="346">
        <v>39845</v>
      </c>
      <c r="C101" s="268">
        <v>5192188.8631332237</v>
      </c>
      <c r="D101" s="327">
        <f>SUM($C$100:C101)</f>
        <v>-5059322.2298705913</v>
      </c>
      <c r="E101" s="268"/>
      <c r="F101" s="268">
        <f t="shared" si="134"/>
        <v>-5059322.2298705913</v>
      </c>
      <c r="G101" s="268">
        <f t="shared" si="135"/>
        <v>0</v>
      </c>
      <c r="H101" s="268">
        <f t="shared" si="136"/>
        <v>0</v>
      </c>
      <c r="I101" s="268">
        <f t="shared" si="137"/>
        <v>0</v>
      </c>
      <c r="J101" s="268">
        <f t="shared" si="138"/>
        <v>0</v>
      </c>
      <c r="K101" s="268">
        <f t="shared" si="139"/>
        <v>0</v>
      </c>
      <c r="L101" s="268">
        <f t="shared" si="140"/>
        <v>0</v>
      </c>
      <c r="M101" s="278">
        <f t="shared" si="141"/>
        <v>-330673.33984573372</v>
      </c>
      <c r="N101" s="278">
        <v>0</v>
      </c>
      <c r="O101" s="268">
        <f t="shared" si="142"/>
        <v>-330673.33984573372</v>
      </c>
      <c r="P101" s="268">
        <f t="shared" ref="P101:P111" si="150">O101-O100</f>
        <v>0</v>
      </c>
      <c r="Q101" s="268"/>
      <c r="R101" s="287"/>
      <c r="S101" s="268">
        <f t="shared" si="143"/>
        <v>-5059322.2298705913</v>
      </c>
      <c r="T101" s="268">
        <f t="shared" si="144"/>
        <v>0</v>
      </c>
      <c r="U101" s="345">
        <f t="shared" si="145"/>
        <v>0</v>
      </c>
      <c r="V101" s="345">
        <f t="shared" si="146"/>
        <v>0</v>
      </c>
      <c r="W101" s="268"/>
      <c r="X101" s="268"/>
      <c r="Y101" s="268"/>
      <c r="Z101" s="268"/>
      <c r="AA101" s="268">
        <f t="shared" si="147"/>
        <v>-8415582.2278784011</v>
      </c>
      <c r="AB101" s="278">
        <v>0</v>
      </c>
      <c r="AC101" s="278">
        <f t="shared" si="148"/>
        <v>-8415582.2278784011</v>
      </c>
      <c r="AD101" s="278">
        <v>0</v>
      </c>
      <c r="AE101" s="268">
        <f t="shared" si="149"/>
        <v>-8415582.2278784011</v>
      </c>
      <c r="AF101" s="268">
        <f t="shared" ref="AF101:AF111" si="151">AE101-AE100</f>
        <v>5192188.8631332237</v>
      </c>
    </row>
    <row r="102" spans="1:32" hidden="1" x14ac:dyDescent="0.2">
      <c r="A102" s="247">
        <v>8</v>
      </c>
      <c r="B102" s="346">
        <v>39873</v>
      </c>
      <c r="C102" s="268">
        <v>9025.1023387498481</v>
      </c>
      <c r="D102" s="327">
        <f>SUM($C$100:C102)</f>
        <v>-5050297.1275318414</v>
      </c>
      <c r="E102" s="268"/>
      <c r="F102" s="268">
        <f t="shared" si="134"/>
        <v>-5050297.1275318414</v>
      </c>
      <c r="G102" s="268">
        <f t="shared" si="135"/>
        <v>0</v>
      </c>
      <c r="H102" s="268">
        <f t="shared" si="136"/>
        <v>0</v>
      </c>
      <c r="I102" s="268">
        <f t="shared" si="137"/>
        <v>0</v>
      </c>
      <c r="J102" s="268">
        <f t="shared" si="138"/>
        <v>0</v>
      </c>
      <c r="K102" s="268">
        <f t="shared" si="139"/>
        <v>0</v>
      </c>
      <c r="L102" s="268">
        <f t="shared" si="140"/>
        <v>0</v>
      </c>
      <c r="M102" s="278">
        <f t="shared" si="141"/>
        <v>-330673.33984573372</v>
      </c>
      <c r="N102" s="278">
        <v>0</v>
      </c>
      <c r="O102" s="268">
        <f t="shared" si="142"/>
        <v>-330673.33984573372</v>
      </c>
      <c r="P102" s="268">
        <f t="shared" si="150"/>
        <v>0</v>
      </c>
      <c r="Q102" s="268"/>
      <c r="R102" s="287"/>
      <c r="S102" s="268">
        <f t="shared" si="143"/>
        <v>-5050297.1275318414</v>
      </c>
      <c r="T102" s="268">
        <f t="shared" si="144"/>
        <v>0</v>
      </c>
      <c r="U102" s="345">
        <f t="shared" si="145"/>
        <v>0</v>
      </c>
      <c r="V102" s="345">
        <f t="shared" si="146"/>
        <v>0</v>
      </c>
      <c r="W102" s="268"/>
      <c r="X102" s="268"/>
      <c r="Y102" s="268"/>
      <c r="Z102" s="268"/>
      <c r="AA102" s="268">
        <f t="shared" si="147"/>
        <v>-8406557.1255396511</v>
      </c>
      <c r="AB102" s="278">
        <v>0</v>
      </c>
      <c r="AC102" s="278">
        <f t="shared" si="148"/>
        <v>-8406557.1255396511</v>
      </c>
      <c r="AD102" s="278">
        <v>0</v>
      </c>
      <c r="AE102" s="268">
        <f t="shared" si="149"/>
        <v>-8406557.1255396511</v>
      </c>
      <c r="AF102" s="268">
        <f t="shared" si="151"/>
        <v>9025.1023387499154</v>
      </c>
    </row>
    <row r="103" spans="1:32" hidden="1" x14ac:dyDescent="0.2">
      <c r="A103" s="247">
        <v>8</v>
      </c>
      <c r="B103" s="346">
        <v>39904</v>
      </c>
      <c r="C103" s="268">
        <v>-3492891.5926520452</v>
      </c>
      <c r="D103" s="327">
        <f>SUM($C$100:C103)</f>
        <v>-8543188.7201838866</v>
      </c>
      <c r="E103" s="268"/>
      <c r="F103" s="268">
        <f t="shared" si="134"/>
        <v>-8543188.7201838866</v>
      </c>
      <c r="G103" s="268">
        <f t="shared" si="135"/>
        <v>0</v>
      </c>
      <c r="H103" s="268">
        <f t="shared" si="136"/>
        <v>0</v>
      </c>
      <c r="I103" s="268">
        <f t="shared" si="137"/>
        <v>0</v>
      </c>
      <c r="J103" s="268">
        <f t="shared" si="138"/>
        <v>0</v>
      </c>
      <c r="K103" s="268">
        <f t="shared" si="139"/>
        <v>0</v>
      </c>
      <c r="L103" s="268">
        <f t="shared" si="140"/>
        <v>0</v>
      </c>
      <c r="M103" s="278">
        <f t="shared" si="141"/>
        <v>-330673.33984573372</v>
      </c>
      <c r="N103" s="278">
        <v>0</v>
      </c>
      <c r="O103" s="268">
        <f t="shared" si="142"/>
        <v>-330673.33984573372</v>
      </c>
      <c r="P103" s="268">
        <f t="shared" si="150"/>
        <v>0</v>
      </c>
      <c r="Q103" s="268"/>
      <c r="R103" s="287"/>
      <c r="S103" s="268">
        <f t="shared" si="143"/>
        <v>-8543188.7201838866</v>
      </c>
      <c r="T103" s="268">
        <f t="shared" si="144"/>
        <v>0</v>
      </c>
      <c r="U103" s="345">
        <f t="shared" si="145"/>
        <v>0</v>
      </c>
      <c r="V103" s="345">
        <f t="shared" si="146"/>
        <v>0</v>
      </c>
      <c r="W103" s="268"/>
      <c r="X103" s="268"/>
      <c r="Y103" s="268"/>
      <c r="Z103" s="268"/>
      <c r="AA103" s="268">
        <f t="shared" si="147"/>
        <v>-11899448.718191696</v>
      </c>
      <c r="AB103" s="278">
        <v>0</v>
      </c>
      <c r="AC103" s="278">
        <f t="shared" si="148"/>
        <v>-11899448.718191696</v>
      </c>
      <c r="AD103" s="278">
        <v>0</v>
      </c>
      <c r="AE103" s="268">
        <f t="shared" si="149"/>
        <v>-11899448.718191696</v>
      </c>
      <c r="AF103" s="268">
        <f t="shared" si="151"/>
        <v>-3492891.5926520452</v>
      </c>
    </row>
    <row r="104" spans="1:32" hidden="1" x14ac:dyDescent="0.2">
      <c r="A104" s="247">
        <v>8</v>
      </c>
      <c r="B104" s="346">
        <v>39934</v>
      </c>
      <c r="C104" s="268">
        <v>-12728679.461994592</v>
      </c>
      <c r="D104" s="327">
        <f>SUM($C$100:C104)</f>
        <v>-21271868.182178479</v>
      </c>
      <c r="E104" s="268"/>
      <c r="F104" s="268">
        <f t="shared" si="134"/>
        <v>-20000000</v>
      </c>
      <c r="G104" s="268">
        <f t="shared" si="135"/>
        <v>-1271868.1821784787</v>
      </c>
      <c r="H104" s="268">
        <f t="shared" si="136"/>
        <v>0</v>
      </c>
      <c r="I104" s="268">
        <f t="shared" si="137"/>
        <v>0</v>
      </c>
      <c r="J104" s="268">
        <f t="shared" si="138"/>
        <v>-635934.09108923934</v>
      </c>
      <c r="K104" s="268">
        <f t="shared" si="139"/>
        <v>0</v>
      </c>
      <c r="L104" s="268">
        <f t="shared" si="140"/>
        <v>0</v>
      </c>
      <c r="M104" s="278">
        <f t="shared" si="141"/>
        <v>-966607.43093497306</v>
      </c>
      <c r="N104" s="278">
        <v>0</v>
      </c>
      <c r="O104" s="268">
        <f t="shared" si="142"/>
        <v>-966607.43093497306</v>
      </c>
      <c r="P104" s="268">
        <f t="shared" si="150"/>
        <v>-635934.09108923934</v>
      </c>
      <c r="Q104" s="268"/>
      <c r="R104" s="287"/>
      <c r="S104" s="268">
        <f t="shared" si="143"/>
        <v>-20000000</v>
      </c>
      <c r="T104" s="268">
        <f t="shared" si="144"/>
        <v>-635934.09108923934</v>
      </c>
      <c r="U104" s="345">
        <f t="shared" si="145"/>
        <v>0</v>
      </c>
      <c r="V104" s="345">
        <f t="shared" si="146"/>
        <v>0</v>
      </c>
      <c r="W104" s="268"/>
      <c r="X104" s="268"/>
      <c r="Y104" s="268"/>
      <c r="Z104" s="268"/>
      <c r="AA104" s="268">
        <f t="shared" si="147"/>
        <v>-23992194.089097053</v>
      </c>
      <c r="AB104" s="278">
        <v>0</v>
      </c>
      <c r="AC104" s="278">
        <f t="shared" si="148"/>
        <v>-23992194.089097053</v>
      </c>
      <c r="AD104" s="278">
        <v>0</v>
      </c>
      <c r="AE104" s="268">
        <f t="shared" si="149"/>
        <v>-23992194.089097053</v>
      </c>
      <c r="AF104" s="268">
        <f t="shared" si="151"/>
        <v>-12092745.370905356</v>
      </c>
    </row>
    <row r="105" spans="1:32" hidden="1" x14ac:dyDescent="0.2">
      <c r="A105" s="247">
        <v>8</v>
      </c>
      <c r="B105" s="346">
        <v>39965</v>
      </c>
      <c r="C105" s="268">
        <v>-1097047.3955632483</v>
      </c>
      <c r="D105" s="327">
        <f>SUM($C$100:C105)</f>
        <v>-22368915.577741727</v>
      </c>
      <c r="E105" s="268"/>
      <c r="F105" s="268">
        <f t="shared" si="134"/>
        <v>-20000000</v>
      </c>
      <c r="G105" s="268">
        <f t="shared" si="135"/>
        <v>-2368915.5777417272</v>
      </c>
      <c r="H105" s="268">
        <f t="shared" si="136"/>
        <v>0</v>
      </c>
      <c r="I105" s="268">
        <f t="shared" si="137"/>
        <v>0</v>
      </c>
      <c r="J105" s="268">
        <f t="shared" si="138"/>
        <v>-1184457.7888708636</v>
      </c>
      <c r="K105" s="268">
        <f t="shared" si="139"/>
        <v>0</v>
      </c>
      <c r="L105" s="268">
        <f t="shared" si="140"/>
        <v>0</v>
      </c>
      <c r="M105" s="278">
        <f t="shared" si="141"/>
        <v>-1515131.1287165973</v>
      </c>
      <c r="N105" s="278">
        <v>0</v>
      </c>
      <c r="O105" s="268">
        <f t="shared" si="142"/>
        <v>-1515131.1287165973</v>
      </c>
      <c r="P105" s="268">
        <f t="shared" si="150"/>
        <v>-548523.69778162427</v>
      </c>
      <c r="Q105" s="268"/>
      <c r="R105" s="287"/>
      <c r="S105" s="268">
        <f t="shared" si="143"/>
        <v>-20000000</v>
      </c>
      <c r="T105" s="268">
        <f t="shared" si="144"/>
        <v>-1184457.7888708636</v>
      </c>
      <c r="U105" s="345">
        <f t="shared" si="145"/>
        <v>0</v>
      </c>
      <c r="V105" s="345">
        <f t="shared" si="146"/>
        <v>0</v>
      </c>
      <c r="W105" s="268"/>
      <c r="X105" s="268"/>
      <c r="Y105" s="268"/>
      <c r="Z105" s="268"/>
      <c r="AA105" s="268">
        <f t="shared" si="147"/>
        <v>-24540717.786878675</v>
      </c>
      <c r="AB105" s="278">
        <v>0</v>
      </c>
      <c r="AC105" s="278">
        <f t="shared" si="148"/>
        <v>-24540717.786878675</v>
      </c>
      <c r="AD105" s="278">
        <v>0</v>
      </c>
      <c r="AE105" s="268">
        <f t="shared" si="149"/>
        <v>-24540717.786878675</v>
      </c>
      <c r="AF105" s="268">
        <f t="shared" si="151"/>
        <v>-548523.69778162241</v>
      </c>
    </row>
    <row r="106" spans="1:32" hidden="1" x14ac:dyDescent="0.2">
      <c r="A106" s="247">
        <v>8</v>
      </c>
      <c r="B106" s="346">
        <v>39995</v>
      </c>
      <c r="C106" s="268">
        <v>-2806492.002611307</v>
      </c>
      <c r="D106" s="327">
        <f>SUM($C$100:C106)</f>
        <v>-25175407.580353033</v>
      </c>
      <c r="E106" s="268"/>
      <c r="F106" s="268">
        <f t="shared" si="134"/>
        <v>-20000000</v>
      </c>
      <c r="G106" s="268">
        <f t="shared" si="135"/>
        <v>-5175407.5803530328</v>
      </c>
      <c r="H106" s="268">
        <f t="shared" si="136"/>
        <v>0</v>
      </c>
      <c r="I106" s="268">
        <f t="shared" si="137"/>
        <v>0</v>
      </c>
      <c r="J106" s="268">
        <f t="shared" si="138"/>
        <v>-2587703.7901765164</v>
      </c>
      <c r="K106" s="268">
        <f t="shared" si="139"/>
        <v>0</v>
      </c>
      <c r="L106" s="268">
        <f t="shared" si="140"/>
        <v>0</v>
      </c>
      <c r="M106" s="278">
        <f t="shared" si="141"/>
        <v>-2918377.1300222501</v>
      </c>
      <c r="N106" s="278">
        <v>0</v>
      </c>
      <c r="O106" s="268">
        <f t="shared" si="142"/>
        <v>-2918377.1300222501</v>
      </c>
      <c r="P106" s="268">
        <f t="shared" si="150"/>
        <v>-1403246.0013056528</v>
      </c>
      <c r="Q106" s="268"/>
      <c r="R106" s="287"/>
      <c r="S106" s="268">
        <f t="shared" si="143"/>
        <v>-20000000</v>
      </c>
      <c r="T106" s="268">
        <f t="shared" si="144"/>
        <v>-2587703.7901765164</v>
      </c>
      <c r="U106" s="345">
        <f t="shared" si="145"/>
        <v>0</v>
      </c>
      <c r="V106" s="345">
        <f t="shared" si="146"/>
        <v>0</v>
      </c>
      <c r="W106" s="268"/>
      <c r="X106" s="268"/>
      <c r="Y106" s="268"/>
      <c r="Z106" s="268"/>
      <c r="AA106" s="268">
        <f t="shared" si="147"/>
        <v>-25943963.78818433</v>
      </c>
      <c r="AB106" s="278">
        <v>0</v>
      </c>
      <c r="AC106" s="278">
        <f t="shared" si="148"/>
        <v>-25943963.78818433</v>
      </c>
      <c r="AD106" s="278">
        <v>0</v>
      </c>
      <c r="AE106" s="268">
        <f t="shared" si="149"/>
        <v>-25943963.78818433</v>
      </c>
      <c r="AF106" s="268">
        <f t="shared" si="151"/>
        <v>-1403246.0013056546</v>
      </c>
    </row>
    <row r="107" spans="1:32" hidden="1" x14ac:dyDescent="0.2">
      <c r="A107" s="247">
        <v>8</v>
      </c>
      <c r="B107" s="346">
        <v>40026</v>
      </c>
      <c r="C107" s="268">
        <v>1217249.026898301</v>
      </c>
      <c r="D107" s="327">
        <f>SUM($C$100:C107)</f>
        <v>-23958158.553454731</v>
      </c>
      <c r="E107" s="268"/>
      <c r="F107" s="268">
        <f t="shared" si="134"/>
        <v>-20000000</v>
      </c>
      <c r="G107" s="268">
        <f t="shared" si="135"/>
        <v>-3958158.5534547307</v>
      </c>
      <c r="H107" s="268">
        <f t="shared" si="136"/>
        <v>0</v>
      </c>
      <c r="I107" s="268">
        <f t="shared" si="137"/>
        <v>0</v>
      </c>
      <c r="J107" s="268">
        <f t="shared" si="138"/>
        <v>-1979079.2767273653</v>
      </c>
      <c r="K107" s="268">
        <f t="shared" si="139"/>
        <v>0</v>
      </c>
      <c r="L107" s="268">
        <f t="shared" si="140"/>
        <v>0</v>
      </c>
      <c r="M107" s="278">
        <f t="shared" si="141"/>
        <v>-2309752.616573099</v>
      </c>
      <c r="N107" s="278">
        <v>0</v>
      </c>
      <c r="O107" s="268">
        <f t="shared" si="142"/>
        <v>-2309752.616573099</v>
      </c>
      <c r="P107" s="268">
        <f t="shared" si="150"/>
        <v>608624.51344915107</v>
      </c>
      <c r="Q107" s="268"/>
      <c r="R107" s="287"/>
      <c r="S107" s="268">
        <f t="shared" si="143"/>
        <v>-20000000</v>
      </c>
      <c r="T107" s="268">
        <f t="shared" si="144"/>
        <v>-1979079.2767273653</v>
      </c>
      <c r="U107" s="345">
        <f t="shared" si="145"/>
        <v>0</v>
      </c>
      <c r="V107" s="345">
        <f t="shared" si="146"/>
        <v>0</v>
      </c>
      <c r="W107" s="268"/>
      <c r="X107" s="268"/>
      <c r="Y107" s="268"/>
      <c r="Z107" s="268"/>
      <c r="AA107" s="268">
        <f t="shared" si="147"/>
        <v>-25335339.274735175</v>
      </c>
      <c r="AB107" s="278">
        <v>0</v>
      </c>
      <c r="AC107" s="278">
        <f t="shared" si="148"/>
        <v>-25335339.274735175</v>
      </c>
      <c r="AD107" s="278">
        <v>0</v>
      </c>
      <c r="AE107" s="268">
        <f t="shared" si="149"/>
        <v>-25335339.274735175</v>
      </c>
      <c r="AF107" s="268">
        <f t="shared" si="151"/>
        <v>608624.51344915479</v>
      </c>
    </row>
    <row r="108" spans="1:32" hidden="1" x14ac:dyDescent="0.2">
      <c r="A108" s="247">
        <v>8</v>
      </c>
      <c r="B108" s="346">
        <v>40057</v>
      </c>
      <c r="C108" s="268">
        <v>12487091.094145533</v>
      </c>
      <c r="D108" s="327">
        <f>SUM($C$100:C108)</f>
        <v>-11471067.459309198</v>
      </c>
      <c r="E108" s="268"/>
      <c r="F108" s="268">
        <f t="shared" si="134"/>
        <v>-11471067.459309198</v>
      </c>
      <c r="G108" s="268">
        <f t="shared" si="135"/>
        <v>0</v>
      </c>
      <c r="H108" s="268">
        <f t="shared" si="136"/>
        <v>0</v>
      </c>
      <c r="I108" s="268">
        <f t="shared" si="137"/>
        <v>0</v>
      </c>
      <c r="J108" s="268">
        <f t="shared" si="138"/>
        <v>0</v>
      </c>
      <c r="K108" s="268">
        <f t="shared" si="139"/>
        <v>0</v>
      </c>
      <c r="L108" s="268">
        <f t="shared" si="140"/>
        <v>0</v>
      </c>
      <c r="M108" s="278">
        <f t="shared" si="141"/>
        <v>-330673.33984573372</v>
      </c>
      <c r="N108" s="278">
        <v>0</v>
      </c>
      <c r="O108" s="268">
        <f t="shared" si="142"/>
        <v>-330673.33984573372</v>
      </c>
      <c r="P108" s="268">
        <f t="shared" si="150"/>
        <v>1979079.2767273653</v>
      </c>
      <c r="Q108" s="268"/>
      <c r="R108" s="287"/>
      <c r="S108" s="268">
        <f t="shared" si="143"/>
        <v>-11471067.459309198</v>
      </c>
      <c r="T108" s="268">
        <f t="shared" si="144"/>
        <v>0</v>
      </c>
      <c r="U108" s="345">
        <f t="shared" si="145"/>
        <v>0</v>
      </c>
      <c r="V108" s="345">
        <f t="shared" si="146"/>
        <v>0</v>
      </c>
      <c r="W108" s="268"/>
      <c r="X108" s="268"/>
      <c r="Y108" s="268"/>
      <c r="Z108" s="268"/>
      <c r="AA108" s="268">
        <f t="shared" si="147"/>
        <v>-14827327.457317008</v>
      </c>
      <c r="AB108" s="278">
        <v>0</v>
      </c>
      <c r="AC108" s="278">
        <f t="shared" si="148"/>
        <v>-14827327.457317008</v>
      </c>
      <c r="AD108" s="278">
        <v>0</v>
      </c>
      <c r="AE108" s="268">
        <f t="shared" si="149"/>
        <v>-14827327.457317008</v>
      </c>
      <c r="AF108" s="268">
        <f t="shared" si="151"/>
        <v>10508011.817418167</v>
      </c>
    </row>
    <row r="109" spans="1:32" ht="14.25" hidden="1" customHeight="1" x14ac:dyDescent="0.2">
      <c r="A109" s="247">
        <v>8</v>
      </c>
      <c r="B109" s="346">
        <v>40087</v>
      </c>
      <c r="C109" s="268">
        <v>18562455.954273306</v>
      </c>
      <c r="D109" s="327">
        <f>SUM($C$100:C109)</f>
        <v>7091388.4949641079</v>
      </c>
      <c r="E109" s="268"/>
      <c r="F109" s="268">
        <f t="shared" si="134"/>
        <v>7091388.4949641079</v>
      </c>
      <c r="G109" s="268">
        <f t="shared" si="135"/>
        <v>0</v>
      </c>
      <c r="H109" s="268">
        <f t="shared" si="136"/>
        <v>0</v>
      </c>
      <c r="I109" s="268">
        <f t="shared" si="137"/>
        <v>0</v>
      </c>
      <c r="J109" s="268">
        <f t="shared" si="138"/>
        <v>0</v>
      </c>
      <c r="K109" s="268">
        <f t="shared" si="139"/>
        <v>0</v>
      </c>
      <c r="L109" s="268">
        <f t="shared" si="140"/>
        <v>0</v>
      </c>
      <c r="M109" s="278">
        <f t="shared" si="141"/>
        <v>-330673.33984573372</v>
      </c>
      <c r="N109" s="278">
        <v>0</v>
      </c>
      <c r="O109" s="268">
        <f t="shared" si="142"/>
        <v>-330673.33984573372</v>
      </c>
      <c r="P109" s="268">
        <f t="shared" si="150"/>
        <v>0</v>
      </c>
      <c r="Q109" s="268"/>
      <c r="R109" s="287"/>
      <c r="S109" s="268">
        <f t="shared" si="143"/>
        <v>7091388.4949641079</v>
      </c>
      <c r="T109" s="268">
        <f t="shared" si="144"/>
        <v>0</v>
      </c>
      <c r="U109" s="345">
        <f t="shared" si="145"/>
        <v>0</v>
      </c>
      <c r="V109" s="345">
        <f t="shared" si="146"/>
        <v>0</v>
      </c>
      <c r="W109" s="268"/>
      <c r="X109" s="268"/>
      <c r="Y109" s="268"/>
      <c r="Z109" s="268"/>
      <c r="AA109" s="268">
        <f t="shared" si="147"/>
        <v>3735128.4969562981</v>
      </c>
      <c r="AB109" s="278">
        <v>0</v>
      </c>
      <c r="AC109" s="278">
        <f t="shared" si="148"/>
        <v>3735128.4969562981</v>
      </c>
      <c r="AD109" s="278">
        <v>0</v>
      </c>
      <c r="AE109" s="268">
        <f t="shared" si="149"/>
        <v>3735128.4969562981</v>
      </c>
      <c r="AF109" s="268">
        <f t="shared" si="151"/>
        <v>18562455.954273306</v>
      </c>
    </row>
    <row r="110" spans="1:32" hidden="1" x14ac:dyDescent="0.2">
      <c r="A110" s="247">
        <v>8</v>
      </c>
      <c r="B110" s="346">
        <v>40118</v>
      </c>
      <c r="C110" s="268">
        <v>8332666.5253994651</v>
      </c>
      <c r="D110" s="327">
        <f>SUM($C$100:C110)</f>
        <v>15424055.020363573</v>
      </c>
      <c r="E110" s="268"/>
      <c r="F110" s="268">
        <f t="shared" si="134"/>
        <v>15424055.020363573</v>
      </c>
      <c r="G110" s="268">
        <f t="shared" si="135"/>
        <v>0</v>
      </c>
      <c r="H110" s="268">
        <f t="shared" si="136"/>
        <v>0</v>
      </c>
      <c r="I110" s="268">
        <f t="shared" si="137"/>
        <v>0</v>
      </c>
      <c r="J110" s="268">
        <f t="shared" si="138"/>
        <v>0</v>
      </c>
      <c r="K110" s="268">
        <f t="shared" si="139"/>
        <v>0</v>
      </c>
      <c r="L110" s="268">
        <f t="shared" si="140"/>
        <v>0</v>
      </c>
      <c r="M110" s="278">
        <f t="shared" si="141"/>
        <v>-330673.33984573372</v>
      </c>
      <c r="N110" s="278">
        <v>0</v>
      </c>
      <c r="O110" s="268">
        <f t="shared" si="142"/>
        <v>-330673.33984573372</v>
      </c>
      <c r="P110" s="268">
        <f t="shared" si="150"/>
        <v>0</v>
      </c>
      <c r="Q110" s="268"/>
      <c r="R110" s="287"/>
      <c r="S110" s="268">
        <f t="shared" si="143"/>
        <v>15424055.020363573</v>
      </c>
      <c r="T110" s="268">
        <f t="shared" si="144"/>
        <v>0</v>
      </c>
      <c r="U110" s="345">
        <f t="shared" si="145"/>
        <v>0</v>
      </c>
      <c r="V110" s="345">
        <f t="shared" si="146"/>
        <v>0</v>
      </c>
      <c r="W110" s="268"/>
      <c r="X110" s="268"/>
      <c r="Y110" s="268"/>
      <c r="Z110" s="268"/>
      <c r="AA110" s="268">
        <f t="shared" si="147"/>
        <v>12067795.022355763</v>
      </c>
      <c r="AB110" s="278">
        <v>0</v>
      </c>
      <c r="AC110" s="278">
        <f t="shared" si="148"/>
        <v>12067795.022355763</v>
      </c>
      <c r="AD110" s="278">
        <v>0</v>
      </c>
      <c r="AE110" s="268">
        <f t="shared" si="149"/>
        <v>12067795.022355763</v>
      </c>
      <c r="AF110" s="268">
        <f t="shared" si="151"/>
        <v>8332666.5253994651</v>
      </c>
    </row>
    <row r="111" spans="1:32" hidden="1" x14ac:dyDescent="0.2">
      <c r="A111" s="247">
        <v>8</v>
      </c>
      <c r="B111" s="346">
        <v>40148</v>
      </c>
      <c r="C111" s="268">
        <v>14846042.436704425</v>
      </c>
      <c r="D111" s="327">
        <f>SUM($C$100:C111)</f>
        <v>30270097.457067996</v>
      </c>
      <c r="E111" s="268"/>
      <c r="F111" s="268">
        <f t="shared" si="134"/>
        <v>20000000</v>
      </c>
      <c r="G111" s="268">
        <f t="shared" si="135"/>
        <v>10270097.457067996</v>
      </c>
      <c r="H111" s="268">
        <f t="shared" si="136"/>
        <v>0</v>
      </c>
      <c r="I111" s="268">
        <f t="shared" si="137"/>
        <v>0</v>
      </c>
      <c r="J111" s="268">
        <f t="shared" si="138"/>
        <v>5135048.7285339981</v>
      </c>
      <c r="K111" s="268">
        <f t="shared" si="139"/>
        <v>0</v>
      </c>
      <c r="L111" s="268">
        <f t="shared" si="140"/>
        <v>0</v>
      </c>
      <c r="M111" s="278">
        <f t="shared" si="141"/>
        <v>4804375.3886882644</v>
      </c>
      <c r="N111" s="278">
        <v>0</v>
      </c>
      <c r="O111" s="268">
        <f t="shared" si="142"/>
        <v>4804375.3886882644</v>
      </c>
      <c r="P111" s="268">
        <f t="shared" si="150"/>
        <v>5135048.7285339981</v>
      </c>
      <c r="Q111" s="268"/>
      <c r="R111" s="287"/>
      <c r="S111" s="268">
        <f t="shared" si="143"/>
        <v>20000000</v>
      </c>
      <c r="T111" s="268">
        <f t="shared" si="144"/>
        <v>5135048.7285339981</v>
      </c>
      <c r="U111" s="345">
        <f t="shared" si="145"/>
        <v>0</v>
      </c>
      <c r="V111" s="345">
        <f t="shared" si="146"/>
        <v>0</v>
      </c>
      <c r="W111" s="268"/>
      <c r="X111" s="268"/>
      <c r="Y111" s="268"/>
      <c r="Z111" s="268"/>
      <c r="AA111" s="268">
        <f t="shared" si="147"/>
        <v>21778788.730526187</v>
      </c>
      <c r="AB111" s="278">
        <v>0</v>
      </c>
      <c r="AC111" s="278">
        <f t="shared" si="148"/>
        <v>21778788.730526187</v>
      </c>
      <c r="AD111" s="278">
        <v>0</v>
      </c>
      <c r="AE111" s="268">
        <f t="shared" si="149"/>
        <v>21778788.730526187</v>
      </c>
      <c r="AF111" s="268">
        <f t="shared" si="151"/>
        <v>9710993.7081704233</v>
      </c>
    </row>
    <row r="112" spans="1:32" hidden="1" x14ac:dyDescent="0.2">
      <c r="A112" s="247"/>
      <c r="B112" s="346"/>
      <c r="C112" s="268"/>
      <c r="D112" s="327"/>
      <c r="E112" s="268"/>
      <c r="F112" s="268"/>
      <c r="G112" s="268"/>
      <c r="H112" s="268"/>
      <c r="I112" s="268"/>
      <c r="J112" s="268"/>
      <c r="K112" s="268"/>
      <c r="L112" s="268"/>
      <c r="M112" s="278"/>
      <c r="N112" s="278"/>
      <c r="O112" s="268"/>
      <c r="P112" s="268"/>
      <c r="Q112" s="268"/>
      <c r="R112" s="287"/>
      <c r="S112" s="268"/>
      <c r="T112" s="268"/>
      <c r="U112" s="345"/>
      <c r="V112" s="345"/>
      <c r="W112" s="268"/>
      <c r="X112" s="268"/>
      <c r="Y112" s="268"/>
      <c r="Z112" s="268"/>
      <c r="AA112" s="268"/>
      <c r="AB112" s="278"/>
      <c r="AC112" s="278"/>
      <c r="AD112" s="278"/>
      <c r="AE112" s="268"/>
      <c r="AF112" s="268"/>
    </row>
    <row r="113" spans="1:32" hidden="1" x14ac:dyDescent="0.2">
      <c r="A113" s="247">
        <v>9</v>
      </c>
      <c r="B113" s="346">
        <v>40179</v>
      </c>
      <c r="C113" s="268">
        <v>8652353.5995881222</v>
      </c>
      <c r="D113" s="327">
        <f>C113</f>
        <v>8652353.5995881222</v>
      </c>
      <c r="E113" s="268"/>
      <c r="F113" s="268">
        <f t="shared" ref="F113:F124" si="152">IF(ABS(D113)&gt;+$F$9,IF(D113&lt;0,-$F$9,+$F$9),+D113)</f>
        <v>8652353.5995881222</v>
      </c>
      <c r="G113" s="268">
        <f t="shared" ref="G113:G124" si="153">IF(ABS(D113)-ABS(F113)&gt;=$G$9,IF(D113&lt;=0,-$G$9,+$G$9),+D113-F113)</f>
        <v>0</v>
      </c>
      <c r="H113" s="268">
        <f t="shared" ref="H113:H124" si="154">IF(ABS(+D113)-ABS(SUM(F113:G113))&gt;=$H$9,IF(D113&lt;=0,-$H$9,+$H$9),+D113-SUM(F113:G113))</f>
        <v>0</v>
      </c>
      <c r="I113" s="268">
        <f t="shared" ref="I113:I124" si="155">IF(ABS(+D113)-ABS(SUM(F113:H113))&gt;=$I$9,IF(D113&lt;=0,$D113-SUM($F113:$H113),$D113-SUM($F113:$H113)),D113-SUM(F113:H113))</f>
        <v>0</v>
      </c>
      <c r="J113" s="268">
        <f t="shared" ref="J113:J124" si="156">+G113*$C$289</f>
        <v>0</v>
      </c>
      <c r="K113" s="268">
        <f t="shared" ref="K113:K124" si="157">+H113*$C$290</f>
        <v>0</v>
      </c>
      <c r="L113" s="268">
        <f t="shared" ref="L113:L124" si="158">+I113*$C$291</f>
        <v>0</v>
      </c>
      <c r="M113" s="278">
        <f t="shared" ref="M113:M124" si="159">SUM(J113:L113)+$M$111</f>
        <v>4804375.3886882644</v>
      </c>
      <c r="N113" s="278">
        <v>0</v>
      </c>
      <c r="O113" s="268">
        <f t="shared" ref="O113:O124" si="160">M113+N113</f>
        <v>4804375.3886882644</v>
      </c>
      <c r="P113" s="268">
        <f>O113-O111</f>
        <v>0</v>
      </c>
      <c r="Q113" s="268"/>
      <c r="R113" s="287"/>
      <c r="S113" s="268">
        <f t="shared" ref="S113:S124" si="161">+F113</f>
        <v>8652353.5995881222</v>
      </c>
      <c r="T113" s="268">
        <f t="shared" ref="T113:T124" si="162">+G113-J113</f>
        <v>0</v>
      </c>
      <c r="U113" s="345">
        <f t="shared" ref="U113:U124" si="163">+H113-K113</f>
        <v>0</v>
      </c>
      <c r="V113" s="345">
        <f t="shared" ref="V113:V124" si="164">+I113-L113</f>
        <v>0</v>
      </c>
      <c r="W113" s="268"/>
      <c r="X113" s="268"/>
      <c r="Y113" s="268"/>
      <c r="Z113" s="268"/>
      <c r="AA113" s="268">
        <f t="shared" ref="AA113:AA124" si="165">SUM(S113:V113)+$AA$111</f>
        <v>30431142.330114309</v>
      </c>
      <c r="AB113" s="278">
        <v>0</v>
      </c>
      <c r="AC113" s="278">
        <f t="shared" ref="AC113:AC124" si="166">AA113-AB113</f>
        <v>30431142.330114309</v>
      </c>
      <c r="AD113" s="278">
        <v>0</v>
      </c>
      <c r="AE113" s="268">
        <f t="shared" ref="AE113:AE124" si="167">AA113-AB113+AD113</f>
        <v>30431142.330114309</v>
      </c>
      <c r="AF113" s="268">
        <f>AE113-AE111</f>
        <v>8652353.5995881222</v>
      </c>
    </row>
    <row r="114" spans="1:32" hidden="1" x14ac:dyDescent="0.2">
      <c r="A114" s="247">
        <v>9</v>
      </c>
      <c r="B114" s="346">
        <v>40210</v>
      </c>
      <c r="C114" s="268">
        <v>16194910.002552642</v>
      </c>
      <c r="D114" s="327">
        <f>SUM($C$113:C114)</f>
        <v>24847263.602140762</v>
      </c>
      <c r="E114" s="268"/>
      <c r="F114" s="268">
        <f t="shared" si="152"/>
        <v>20000000</v>
      </c>
      <c r="G114" s="268">
        <f t="shared" si="153"/>
        <v>4847263.6021407619</v>
      </c>
      <c r="H114" s="268">
        <f t="shared" si="154"/>
        <v>0</v>
      </c>
      <c r="I114" s="268">
        <f t="shared" si="155"/>
        <v>0</v>
      </c>
      <c r="J114" s="268">
        <f t="shared" si="156"/>
        <v>2423631.801070381</v>
      </c>
      <c r="K114" s="268">
        <f t="shared" si="157"/>
        <v>0</v>
      </c>
      <c r="L114" s="268">
        <f t="shared" si="158"/>
        <v>0</v>
      </c>
      <c r="M114" s="278">
        <f t="shared" si="159"/>
        <v>7228007.1897586454</v>
      </c>
      <c r="N114" s="278">
        <v>0</v>
      </c>
      <c r="O114" s="268">
        <f t="shared" si="160"/>
        <v>7228007.1897586454</v>
      </c>
      <c r="P114" s="268">
        <f t="shared" ref="P114:P124" si="168">O114-O113</f>
        <v>2423631.801070381</v>
      </c>
      <c r="Q114" s="268"/>
      <c r="R114" s="287"/>
      <c r="S114" s="268">
        <f t="shared" si="161"/>
        <v>20000000</v>
      </c>
      <c r="T114" s="268">
        <f t="shared" si="162"/>
        <v>2423631.801070381</v>
      </c>
      <c r="U114" s="345">
        <f t="shared" si="163"/>
        <v>0</v>
      </c>
      <c r="V114" s="345">
        <f t="shared" si="164"/>
        <v>0</v>
      </c>
      <c r="W114" s="268"/>
      <c r="X114" s="268"/>
      <c r="Y114" s="268"/>
      <c r="Z114" s="268"/>
      <c r="AA114" s="268">
        <f t="shared" si="165"/>
        <v>44202420.531596571</v>
      </c>
      <c r="AB114" s="278">
        <v>0</v>
      </c>
      <c r="AC114" s="278">
        <f t="shared" si="166"/>
        <v>44202420.531596571</v>
      </c>
      <c r="AD114" s="278">
        <v>0</v>
      </c>
      <c r="AE114" s="268">
        <f t="shared" si="167"/>
        <v>44202420.531596571</v>
      </c>
      <c r="AF114" s="268">
        <f t="shared" ref="AF114:AF124" si="169">AE114-AE113</f>
        <v>13771278.201482262</v>
      </c>
    </row>
    <row r="115" spans="1:32" hidden="1" x14ac:dyDescent="0.2">
      <c r="A115" s="247">
        <v>9</v>
      </c>
      <c r="B115" s="346">
        <v>40238</v>
      </c>
      <c r="C115" s="268">
        <v>10996059.306214416</v>
      </c>
      <c r="D115" s="327">
        <f>SUM($C$113:C115)</f>
        <v>35843322.908355176</v>
      </c>
      <c r="E115" s="268"/>
      <c r="F115" s="268">
        <f t="shared" si="152"/>
        <v>20000000</v>
      </c>
      <c r="G115" s="268">
        <f t="shared" si="153"/>
        <v>15843322.908355176</v>
      </c>
      <c r="H115" s="268">
        <f t="shared" si="154"/>
        <v>0</v>
      </c>
      <c r="I115" s="268">
        <f t="shared" si="155"/>
        <v>0</v>
      </c>
      <c r="J115" s="268">
        <f t="shared" si="156"/>
        <v>7921661.4541775882</v>
      </c>
      <c r="K115" s="268">
        <f t="shared" si="157"/>
        <v>0</v>
      </c>
      <c r="L115" s="268">
        <f t="shared" si="158"/>
        <v>0</v>
      </c>
      <c r="M115" s="278">
        <f t="shared" si="159"/>
        <v>12726036.842865853</v>
      </c>
      <c r="N115" s="278">
        <v>0</v>
      </c>
      <c r="O115" s="268">
        <f t="shared" si="160"/>
        <v>12726036.842865853</v>
      </c>
      <c r="P115" s="268">
        <f t="shared" si="168"/>
        <v>5498029.6531072073</v>
      </c>
      <c r="Q115" s="268"/>
      <c r="R115" s="287"/>
      <c r="S115" s="268">
        <f t="shared" si="161"/>
        <v>20000000</v>
      </c>
      <c r="T115" s="268">
        <f t="shared" si="162"/>
        <v>7921661.4541775882</v>
      </c>
      <c r="U115" s="345">
        <f t="shared" si="163"/>
        <v>0</v>
      </c>
      <c r="V115" s="345">
        <f t="shared" si="164"/>
        <v>0</v>
      </c>
      <c r="W115" s="268"/>
      <c r="X115" s="268"/>
      <c r="Y115" s="268"/>
      <c r="Z115" s="268"/>
      <c r="AA115" s="268">
        <f t="shared" si="165"/>
        <v>49700450.184703775</v>
      </c>
      <c r="AB115" s="278">
        <v>0</v>
      </c>
      <c r="AC115" s="278">
        <f t="shared" si="166"/>
        <v>49700450.184703775</v>
      </c>
      <c r="AD115" s="278">
        <v>0</v>
      </c>
      <c r="AE115" s="268">
        <f t="shared" si="167"/>
        <v>49700450.184703775</v>
      </c>
      <c r="AF115" s="268">
        <f t="shared" si="169"/>
        <v>5498029.6531072035</v>
      </c>
    </row>
    <row r="116" spans="1:32" hidden="1" x14ac:dyDescent="0.2">
      <c r="A116" s="247">
        <v>9</v>
      </c>
      <c r="B116" s="346">
        <v>40269</v>
      </c>
      <c r="C116" s="268">
        <v>-5814026.2394584548</v>
      </c>
      <c r="D116" s="327">
        <f>SUM($C$113:C116)</f>
        <v>30029296.66889672</v>
      </c>
      <c r="E116" s="268"/>
      <c r="F116" s="268">
        <f t="shared" si="152"/>
        <v>20000000</v>
      </c>
      <c r="G116" s="268">
        <f t="shared" si="153"/>
        <v>10029296.66889672</v>
      </c>
      <c r="H116" s="268">
        <f t="shared" si="154"/>
        <v>0</v>
      </c>
      <c r="I116" s="268">
        <f t="shared" si="155"/>
        <v>0</v>
      </c>
      <c r="J116" s="268">
        <f t="shared" si="156"/>
        <v>5014648.3344483599</v>
      </c>
      <c r="K116" s="268">
        <f t="shared" si="157"/>
        <v>0</v>
      </c>
      <c r="L116" s="268">
        <f t="shared" si="158"/>
        <v>0</v>
      </c>
      <c r="M116" s="278">
        <f t="shared" si="159"/>
        <v>9819023.7231366243</v>
      </c>
      <c r="N116" s="278">
        <v>0</v>
      </c>
      <c r="O116" s="268">
        <f t="shared" si="160"/>
        <v>9819023.7231366243</v>
      </c>
      <c r="P116" s="268">
        <f t="shared" si="168"/>
        <v>-2907013.1197292283</v>
      </c>
      <c r="Q116" s="268"/>
      <c r="R116" s="287"/>
      <c r="S116" s="268">
        <f t="shared" si="161"/>
        <v>20000000</v>
      </c>
      <c r="T116" s="268">
        <f t="shared" si="162"/>
        <v>5014648.3344483599</v>
      </c>
      <c r="U116" s="345">
        <f t="shared" si="163"/>
        <v>0</v>
      </c>
      <c r="V116" s="345">
        <f t="shared" si="164"/>
        <v>0</v>
      </c>
      <c r="W116" s="268"/>
      <c r="X116" s="268"/>
      <c r="Y116" s="268"/>
      <c r="Z116" s="268"/>
      <c r="AA116" s="268">
        <f t="shared" si="165"/>
        <v>46793437.064974546</v>
      </c>
      <c r="AB116" s="278">
        <v>0</v>
      </c>
      <c r="AC116" s="278">
        <f t="shared" si="166"/>
        <v>46793437.064974546</v>
      </c>
      <c r="AD116" s="278">
        <v>0</v>
      </c>
      <c r="AE116" s="268">
        <f t="shared" si="167"/>
        <v>46793437.064974546</v>
      </c>
      <c r="AF116" s="268">
        <f t="shared" si="169"/>
        <v>-2907013.1197292283</v>
      </c>
    </row>
    <row r="117" spans="1:32" hidden="1" x14ac:dyDescent="0.2">
      <c r="A117" s="247">
        <v>9</v>
      </c>
      <c r="B117" s="346">
        <v>40299</v>
      </c>
      <c r="C117" s="268">
        <v>-13553770.782869298</v>
      </c>
      <c r="D117" s="327">
        <f>SUM($C$113:C117)</f>
        <v>16475525.886027422</v>
      </c>
      <c r="E117" s="268"/>
      <c r="F117" s="268">
        <f t="shared" si="152"/>
        <v>16475525.886027422</v>
      </c>
      <c r="G117" s="268">
        <f t="shared" si="153"/>
        <v>0</v>
      </c>
      <c r="H117" s="268">
        <f t="shared" si="154"/>
        <v>0</v>
      </c>
      <c r="I117" s="268">
        <f t="shared" si="155"/>
        <v>0</v>
      </c>
      <c r="J117" s="268">
        <f t="shared" si="156"/>
        <v>0</v>
      </c>
      <c r="K117" s="268">
        <f t="shared" si="157"/>
        <v>0</v>
      </c>
      <c r="L117" s="268">
        <f t="shared" si="158"/>
        <v>0</v>
      </c>
      <c r="M117" s="278">
        <f t="shared" si="159"/>
        <v>4804375.3886882644</v>
      </c>
      <c r="N117" s="278">
        <v>0</v>
      </c>
      <c r="O117" s="268">
        <f t="shared" si="160"/>
        <v>4804375.3886882644</v>
      </c>
      <c r="P117" s="268">
        <f t="shared" si="168"/>
        <v>-5014648.3344483599</v>
      </c>
      <c r="Q117" s="268"/>
      <c r="R117" s="287"/>
      <c r="S117" s="268">
        <f t="shared" si="161"/>
        <v>16475525.886027422</v>
      </c>
      <c r="T117" s="268">
        <f t="shared" si="162"/>
        <v>0</v>
      </c>
      <c r="U117" s="345">
        <f t="shared" si="163"/>
        <v>0</v>
      </c>
      <c r="V117" s="345">
        <f t="shared" si="164"/>
        <v>0</v>
      </c>
      <c r="W117" s="268"/>
      <c r="X117" s="268"/>
      <c r="Y117" s="268"/>
      <c r="Z117" s="268"/>
      <c r="AA117" s="268">
        <f t="shared" si="165"/>
        <v>38254314.616553605</v>
      </c>
      <c r="AB117" s="278">
        <v>0</v>
      </c>
      <c r="AC117" s="278">
        <f t="shared" si="166"/>
        <v>38254314.616553605</v>
      </c>
      <c r="AD117" s="278">
        <v>0</v>
      </c>
      <c r="AE117" s="268">
        <f t="shared" si="167"/>
        <v>38254314.616553605</v>
      </c>
      <c r="AF117" s="268">
        <f t="shared" si="169"/>
        <v>-8539122.4484209418</v>
      </c>
    </row>
    <row r="118" spans="1:32" hidden="1" x14ac:dyDescent="0.2">
      <c r="A118" s="247">
        <v>9</v>
      </c>
      <c r="B118" s="346">
        <v>40330</v>
      </c>
      <c r="C118" s="268">
        <v>9339227.6278569438</v>
      </c>
      <c r="D118" s="327">
        <f>SUM($C$113:C118)</f>
        <v>25814753.513884366</v>
      </c>
      <c r="E118" s="268"/>
      <c r="F118" s="268">
        <f t="shared" si="152"/>
        <v>20000000</v>
      </c>
      <c r="G118" s="268">
        <f t="shared" si="153"/>
        <v>5814753.5138843656</v>
      </c>
      <c r="H118" s="268">
        <f t="shared" si="154"/>
        <v>0</v>
      </c>
      <c r="I118" s="268">
        <f t="shared" si="155"/>
        <v>0</v>
      </c>
      <c r="J118" s="268">
        <f t="shared" si="156"/>
        <v>2907376.7569421828</v>
      </c>
      <c r="K118" s="268">
        <f t="shared" si="157"/>
        <v>0</v>
      </c>
      <c r="L118" s="268">
        <f t="shared" si="158"/>
        <v>0</v>
      </c>
      <c r="M118" s="278">
        <f t="shared" si="159"/>
        <v>7711752.1456304472</v>
      </c>
      <c r="N118" s="278">
        <v>0</v>
      </c>
      <c r="O118" s="268">
        <f t="shared" si="160"/>
        <v>7711752.1456304472</v>
      </c>
      <c r="P118" s="268">
        <f t="shared" si="168"/>
        <v>2907376.7569421828</v>
      </c>
      <c r="Q118" s="268"/>
      <c r="R118" s="287"/>
      <c r="S118" s="268">
        <f t="shared" si="161"/>
        <v>20000000</v>
      </c>
      <c r="T118" s="268">
        <f t="shared" si="162"/>
        <v>2907376.7569421828</v>
      </c>
      <c r="U118" s="345">
        <f t="shared" si="163"/>
        <v>0</v>
      </c>
      <c r="V118" s="345">
        <f t="shared" si="164"/>
        <v>0</v>
      </c>
      <c r="W118" s="268"/>
      <c r="X118" s="268"/>
      <c r="Y118" s="268"/>
      <c r="Z118" s="268"/>
      <c r="AA118" s="268">
        <f t="shared" si="165"/>
        <v>44686165.487468369</v>
      </c>
      <c r="AB118" s="278">
        <v>0</v>
      </c>
      <c r="AC118" s="278">
        <f t="shared" si="166"/>
        <v>44686165.487468369</v>
      </c>
      <c r="AD118" s="278">
        <v>0</v>
      </c>
      <c r="AE118" s="268">
        <f t="shared" si="167"/>
        <v>44686165.487468369</v>
      </c>
      <c r="AF118" s="268">
        <f t="shared" si="169"/>
        <v>6431850.8709147647</v>
      </c>
    </row>
    <row r="119" spans="1:32" hidden="1" x14ac:dyDescent="0.2">
      <c r="A119" s="247">
        <v>9</v>
      </c>
      <c r="B119" s="346">
        <v>40360</v>
      </c>
      <c r="C119" s="268">
        <v>-7773526.8634425737</v>
      </c>
      <c r="D119" s="327">
        <f>SUM($C$113:C119)</f>
        <v>18041226.650441792</v>
      </c>
      <c r="E119" s="268"/>
      <c r="F119" s="268">
        <f t="shared" si="152"/>
        <v>18041226.650441792</v>
      </c>
      <c r="G119" s="268">
        <f t="shared" si="153"/>
        <v>0</v>
      </c>
      <c r="H119" s="268">
        <f t="shared" si="154"/>
        <v>0</v>
      </c>
      <c r="I119" s="268">
        <f t="shared" si="155"/>
        <v>0</v>
      </c>
      <c r="J119" s="268">
        <f t="shared" si="156"/>
        <v>0</v>
      </c>
      <c r="K119" s="268">
        <f t="shared" si="157"/>
        <v>0</v>
      </c>
      <c r="L119" s="268">
        <f t="shared" si="158"/>
        <v>0</v>
      </c>
      <c r="M119" s="278">
        <f t="shared" si="159"/>
        <v>4804375.3886882644</v>
      </c>
      <c r="N119" s="278">
        <v>0</v>
      </c>
      <c r="O119" s="268">
        <f t="shared" si="160"/>
        <v>4804375.3886882644</v>
      </c>
      <c r="P119" s="268">
        <f t="shared" si="168"/>
        <v>-2907376.7569421828</v>
      </c>
      <c r="Q119" s="268"/>
      <c r="R119" s="287"/>
      <c r="S119" s="268">
        <f t="shared" si="161"/>
        <v>18041226.650441792</v>
      </c>
      <c r="T119" s="268">
        <f t="shared" si="162"/>
        <v>0</v>
      </c>
      <c r="U119" s="345">
        <f t="shared" si="163"/>
        <v>0</v>
      </c>
      <c r="V119" s="345">
        <f t="shared" si="164"/>
        <v>0</v>
      </c>
      <c r="W119" s="268"/>
      <c r="X119" s="268"/>
      <c r="Y119" s="268"/>
      <c r="Z119" s="268"/>
      <c r="AA119" s="268">
        <f t="shared" si="165"/>
        <v>39820015.380967975</v>
      </c>
      <c r="AB119" s="278">
        <v>0</v>
      </c>
      <c r="AC119" s="278">
        <f t="shared" si="166"/>
        <v>39820015.380967975</v>
      </c>
      <c r="AD119" s="278">
        <v>0</v>
      </c>
      <c r="AE119" s="268">
        <f t="shared" si="167"/>
        <v>39820015.380967975</v>
      </c>
      <c r="AF119" s="268">
        <f t="shared" si="169"/>
        <v>-4866150.1065003946</v>
      </c>
    </row>
    <row r="120" spans="1:32" hidden="1" x14ac:dyDescent="0.2">
      <c r="A120" s="247">
        <v>9</v>
      </c>
      <c r="B120" s="346">
        <v>40391</v>
      </c>
      <c r="C120" s="268">
        <v>-4247056.8503729794</v>
      </c>
      <c r="D120" s="327">
        <f>SUM($C$113:C120)</f>
        <v>13794169.800068812</v>
      </c>
      <c r="E120" s="268"/>
      <c r="F120" s="268">
        <f t="shared" si="152"/>
        <v>13794169.800068812</v>
      </c>
      <c r="G120" s="268">
        <f t="shared" si="153"/>
        <v>0</v>
      </c>
      <c r="H120" s="268">
        <f t="shared" si="154"/>
        <v>0</v>
      </c>
      <c r="I120" s="268">
        <f t="shared" si="155"/>
        <v>0</v>
      </c>
      <c r="J120" s="268">
        <f t="shared" si="156"/>
        <v>0</v>
      </c>
      <c r="K120" s="268">
        <f t="shared" si="157"/>
        <v>0</v>
      </c>
      <c r="L120" s="268">
        <f t="shared" si="158"/>
        <v>0</v>
      </c>
      <c r="M120" s="278">
        <f t="shared" si="159"/>
        <v>4804375.3886882644</v>
      </c>
      <c r="N120" s="278">
        <v>0</v>
      </c>
      <c r="O120" s="268">
        <f t="shared" si="160"/>
        <v>4804375.3886882644</v>
      </c>
      <c r="P120" s="268">
        <f t="shared" si="168"/>
        <v>0</v>
      </c>
      <c r="Q120" s="268"/>
      <c r="R120" s="287"/>
      <c r="S120" s="268">
        <f t="shared" si="161"/>
        <v>13794169.800068812</v>
      </c>
      <c r="T120" s="268">
        <f t="shared" si="162"/>
        <v>0</v>
      </c>
      <c r="U120" s="345">
        <f t="shared" si="163"/>
        <v>0</v>
      </c>
      <c r="V120" s="345">
        <f t="shared" si="164"/>
        <v>0</v>
      </c>
      <c r="W120" s="268"/>
      <c r="X120" s="268"/>
      <c r="Y120" s="268"/>
      <c r="Z120" s="268"/>
      <c r="AA120" s="268">
        <f t="shared" si="165"/>
        <v>35572958.530594997</v>
      </c>
      <c r="AB120" s="278">
        <v>0</v>
      </c>
      <c r="AC120" s="278">
        <f t="shared" si="166"/>
        <v>35572958.530594997</v>
      </c>
      <c r="AD120" s="278">
        <v>0</v>
      </c>
      <c r="AE120" s="268">
        <f t="shared" si="167"/>
        <v>35572958.530594997</v>
      </c>
      <c r="AF120" s="268">
        <f t="shared" si="169"/>
        <v>-4247056.8503729776</v>
      </c>
    </row>
    <row r="121" spans="1:32" hidden="1" x14ac:dyDescent="0.2">
      <c r="A121" s="247">
        <v>9</v>
      </c>
      <c r="B121" s="346">
        <v>40422</v>
      </c>
      <c r="C121" s="268">
        <v>8087357.7169645177</v>
      </c>
      <c r="D121" s="327">
        <f>SUM($C$113:C121)</f>
        <v>21881527.517033331</v>
      </c>
      <c r="E121" s="268"/>
      <c r="F121" s="268">
        <f t="shared" si="152"/>
        <v>20000000</v>
      </c>
      <c r="G121" s="268">
        <f t="shared" si="153"/>
        <v>1881527.5170333311</v>
      </c>
      <c r="H121" s="268">
        <f t="shared" si="154"/>
        <v>0</v>
      </c>
      <c r="I121" s="268">
        <f t="shared" si="155"/>
        <v>0</v>
      </c>
      <c r="J121" s="268">
        <f t="shared" si="156"/>
        <v>940763.75851666555</v>
      </c>
      <c r="K121" s="268">
        <f t="shared" si="157"/>
        <v>0</v>
      </c>
      <c r="L121" s="268">
        <f t="shared" si="158"/>
        <v>0</v>
      </c>
      <c r="M121" s="278">
        <f t="shared" si="159"/>
        <v>5745139.14720493</v>
      </c>
      <c r="N121" s="278">
        <v>0</v>
      </c>
      <c r="O121" s="268">
        <f t="shared" si="160"/>
        <v>5745139.14720493</v>
      </c>
      <c r="P121" s="268">
        <f t="shared" si="168"/>
        <v>940763.75851666555</v>
      </c>
      <c r="Q121" s="268"/>
      <c r="R121" s="287"/>
      <c r="S121" s="268">
        <f t="shared" si="161"/>
        <v>20000000</v>
      </c>
      <c r="T121" s="268">
        <f t="shared" si="162"/>
        <v>940763.75851666555</v>
      </c>
      <c r="U121" s="345">
        <f t="shared" si="163"/>
        <v>0</v>
      </c>
      <c r="V121" s="345">
        <f t="shared" si="164"/>
        <v>0</v>
      </c>
      <c r="W121" s="268"/>
      <c r="X121" s="268"/>
      <c r="Y121" s="268"/>
      <c r="Z121" s="268"/>
      <c r="AA121" s="268">
        <f t="shared" si="165"/>
        <v>42719552.489042848</v>
      </c>
      <c r="AB121" s="278">
        <v>0</v>
      </c>
      <c r="AC121" s="278">
        <f t="shared" si="166"/>
        <v>42719552.489042848</v>
      </c>
      <c r="AD121" s="278">
        <v>0</v>
      </c>
      <c r="AE121" s="268">
        <f t="shared" si="167"/>
        <v>42719552.489042848</v>
      </c>
      <c r="AF121" s="268">
        <f t="shared" si="169"/>
        <v>7146593.9584478512</v>
      </c>
    </row>
    <row r="122" spans="1:32" ht="14.25" hidden="1" customHeight="1" x14ac:dyDescent="0.2">
      <c r="A122" s="247">
        <v>9</v>
      </c>
      <c r="B122" s="346">
        <v>40452</v>
      </c>
      <c r="C122" s="268">
        <v>4942260.6620297767</v>
      </c>
      <c r="D122" s="327">
        <f>SUM($C$113:C122)</f>
        <v>26823788.179063108</v>
      </c>
      <c r="E122" s="268"/>
      <c r="F122" s="268">
        <f t="shared" si="152"/>
        <v>20000000</v>
      </c>
      <c r="G122" s="268">
        <f t="shared" si="153"/>
        <v>6823788.1790631078</v>
      </c>
      <c r="H122" s="268">
        <f t="shared" si="154"/>
        <v>0</v>
      </c>
      <c r="I122" s="268">
        <f t="shared" si="155"/>
        <v>0</v>
      </c>
      <c r="J122" s="268">
        <f t="shared" si="156"/>
        <v>3411894.0895315539</v>
      </c>
      <c r="K122" s="268">
        <f t="shared" si="157"/>
        <v>0</v>
      </c>
      <c r="L122" s="268">
        <f t="shared" si="158"/>
        <v>0</v>
      </c>
      <c r="M122" s="278">
        <f t="shared" si="159"/>
        <v>8216269.4782198183</v>
      </c>
      <c r="N122" s="278">
        <v>0</v>
      </c>
      <c r="O122" s="268">
        <f t="shared" si="160"/>
        <v>8216269.4782198183</v>
      </c>
      <c r="P122" s="268">
        <f t="shared" si="168"/>
        <v>2471130.3310148884</v>
      </c>
      <c r="Q122" s="268"/>
      <c r="R122" s="287"/>
      <c r="S122" s="268">
        <f t="shared" si="161"/>
        <v>20000000</v>
      </c>
      <c r="T122" s="268">
        <f t="shared" si="162"/>
        <v>3411894.0895315539</v>
      </c>
      <c r="U122" s="345">
        <f t="shared" si="163"/>
        <v>0</v>
      </c>
      <c r="V122" s="345">
        <f t="shared" si="164"/>
        <v>0</v>
      </c>
      <c r="W122" s="268"/>
      <c r="X122" s="268"/>
      <c r="Y122" s="268"/>
      <c r="Z122" s="268"/>
      <c r="AA122" s="268">
        <f t="shared" si="165"/>
        <v>45190682.820057742</v>
      </c>
      <c r="AB122" s="278">
        <v>0</v>
      </c>
      <c r="AC122" s="278">
        <f t="shared" si="166"/>
        <v>45190682.820057742</v>
      </c>
      <c r="AD122" s="278">
        <v>0</v>
      </c>
      <c r="AE122" s="268">
        <f t="shared" si="167"/>
        <v>45190682.820057742</v>
      </c>
      <c r="AF122" s="268">
        <f t="shared" si="169"/>
        <v>2471130.3310148939</v>
      </c>
    </row>
    <row r="123" spans="1:32" hidden="1" x14ac:dyDescent="0.2">
      <c r="A123" s="247">
        <v>9</v>
      </c>
      <c r="B123" s="346">
        <v>40483</v>
      </c>
      <c r="C123" s="268">
        <v>519173.19141825574</v>
      </c>
      <c r="D123" s="327">
        <f>SUM($C$113:C123)</f>
        <v>27342961.370481364</v>
      </c>
      <c r="E123" s="268"/>
      <c r="F123" s="268">
        <f t="shared" si="152"/>
        <v>20000000</v>
      </c>
      <c r="G123" s="268">
        <f t="shared" si="153"/>
        <v>7342961.3704813644</v>
      </c>
      <c r="H123" s="268">
        <f t="shared" si="154"/>
        <v>0</v>
      </c>
      <c r="I123" s="268">
        <f t="shared" si="155"/>
        <v>0</v>
      </c>
      <c r="J123" s="268">
        <f t="shared" si="156"/>
        <v>3671480.6852406822</v>
      </c>
      <c r="K123" s="268">
        <f t="shared" si="157"/>
        <v>0</v>
      </c>
      <c r="L123" s="268">
        <f t="shared" si="158"/>
        <v>0</v>
      </c>
      <c r="M123" s="278">
        <f t="shared" si="159"/>
        <v>8475856.0739289466</v>
      </c>
      <c r="N123" s="278">
        <v>0</v>
      </c>
      <c r="O123" s="268">
        <f t="shared" si="160"/>
        <v>8475856.0739289466</v>
      </c>
      <c r="P123" s="268">
        <f t="shared" si="168"/>
        <v>259586.59570912831</v>
      </c>
      <c r="Q123" s="268"/>
      <c r="R123" s="287"/>
      <c r="S123" s="268">
        <f t="shared" si="161"/>
        <v>20000000</v>
      </c>
      <c r="T123" s="268">
        <f t="shared" si="162"/>
        <v>3671480.6852406822</v>
      </c>
      <c r="U123" s="345">
        <f t="shared" si="163"/>
        <v>0</v>
      </c>
      <c r="V123" s="345">
        <f t="shared" si="164"/>
        <v>0</v>
      </c>
      <c r="W123" s="268"/>
      <c r="X123" s="268"/>
      <c r="Y123" s="268"/>
      <c r="Z123" s="268"/>
      <c r="AA123" s="268">
        <f t="shared" si="165"/>
        <v>45450269.415766865</v>
      </c>
      <c r="AB123" s="278">
        <v>0</v>
      </c>
      <c r="AC123" s="278">
        <f t="shared" si="166"/>
        <v>45450269.415766865</v>
      </c>
      <c r="AD123" s="278">
        <v>0</v>
      </c>
      <c r="AE123" s="268">
        <f t="shared" si="167"/>
        <v>45450269.415766865</v>
      </c>
      <c r="AF123" s="268">
        <f t="shared" si="169"/>
        <v>259586.59570912272</v>
      </c>
    </row>
    <row r="124" spans="1:32" hidden="1" x14ac:dyDescent="0.2">
      <c r="A124" s="247">
        <v>9</v>
      </c>
      <c r="B124" s="346">
        <v>40513</v>
      </c>
      <c r="C124" s="268">
        <v>8820566.8622858953</v>
      </c>
      <c r="D124" s="327">
        <f>SUM($C$113:C124)</f>
        <v>36163528.232767262</v>
      </c>
      <c r="E124" s="268"/>
      <c r="F124" s="268">
        <f t="shared" si="152"/>
        <v>20000000</v>
      </c>
      <c r="G124" s="268">
        <f t="shared" si="153"/>
        <v>16163528.232767262</v>
      </c>
      <c r="H124" s="268">
        <f t="shared" si="154"/>
        <v>0</v>
      </c>
      <c r="I124" s="268">
        <f t="shared" si="155"/>
        <v>0</v>
      </c>
      <c r="J124" s="268">
        <f t="shared" si="156"/>
        <v>8081764.1163836308</v>
      </c>
      <c r="K124" s="268">
        <f t="shared" si="157"/>
        <v>0</v>
      </c>
      <c r="L124" s="268">
        <f t="shared" si="158"/>
        <v>0</v>
      </c>
      <c r="M124" s="278">
        <f t="shared" si="159"/>
        <v>12886139.505071895</v>
      </c>
      <c r="N124" s="278">
        <v>0</v>
      </c>
      <c r="O124" s="268">
        <f t="shared" si="160"/>
        <v>12886139.505071895</v>
      </c>
      <c r="P124" s="268">
        <f t="shared" si="168"/>
        <v>4410283.4311429486</v>
      </c>
      <c r="Q124" s="268"/>
      <c r="R124" s="287"/>
      <c r="S124" s="268">
        <f t="shared" si="161"/>
        <v>20000000</v>
      </c>
      <c r="T124" s="268">
        <f t="shared" si="162"/>
        <v>8081764.1163836308</v>
      </c>
      <c r="U124" s="345">
        <f t="shared" si="163"/>
        <v>0</v>
      </c>
      <c r="V124" s="345">
        <f t="shared" si="164"/>
        <v>0</v>
      </c>
      <c r="W124" s="268"/>
      <c r="X124" s="268"/>
      <c r="Y124" s="268"/>
      <c r="Z124" s="268"/>
      <c r="AA124" s="268">
        <f t="shared" si="165"/>
        <v>49860552.846909821</v>
      </c>
      <c r="AB124" s="278">
        <v>0</v>
      </c>
      <c r="AC124" s="278">
        <f t="shared" si="166"/>
        <v>49860552.846909821</v>
      </c>
      <c r="AD124" s="278">
        <v>0</v>
      </c>
      <c r="AE124" s="268">
        <f t="shared" si="167"/>
        <v>49860552.846909821</v>
      </c>
      <c r="AF124" s="268">
        <f t="shared" si="169"/>
        <v>4410283.431142956</v>
      </c>
    </row>
    <row r="125" spans="1:32" s="280" customFormat="1" hidden="1" x14ac:dyDescent="0.2">
      <c r="A125" s="353"/>
      <c r="B125" s="352"/>
      <c r="C125" s="278"/>
      <c r="D125" s="351"/>
      <c r="E125" s="278"/>
      <c r="F125" s="278"/>
      <c r="G125" s="278"/>
      <c r="H125" s="278"/>
      <c r="I125" s="278"/>
      <c r="J125" s="278"/>
      <c r="K125" s="278"/>
      <c r="L125" s="278"/>
      <c r="M125" s="278"/>
      <c r="N125" s="278"/>
      <c r="O125" s="278"/>
      <c r="P125" s="278"/>
      <c r="Q125" s="278"/>
      <c r="R125" s="350"/>
      <c r="S125" s="278"/>
      <c r="T125" s="278"/>
      <c r="U125" s="349"/>
      <c r="V125" s="349"/>
      <c r="W125" s="278"/>
      <c r="X125" s="278"/>
      <c r="Y125" s="278"/>
      <c r="Z125" s="278"/>
      <c r="AA125" s="278"/>
      <c r="AB125" s="278"/>
      <c r="AC125" s="278"/>
      <c r="AD125" s="278"/>
      <c r="AE125" s="268"/>
      <c r="AF125" s="268"/>
    </row>
    <row r="126" spans="1:32" hidden="1" x14ac:dyDescent="0.2">
      <c r="A126" s="247">
        <v>10</v>
      </c>
      <c r="B126" s="346">
        <v>40544</v>
      </c>
      <c r="C126" s="268">
        <v>-3646875.6518824827</v>
      </c>
      <c r="D126" s="327">
        <f>C126</f>
        <v>-3646875.6518824827</v>
      </c>
      <c r="E126" s="268"/>
      <c r="F126" s="268">
        <f t="shared" ref="F126:F137" si="170">IF(ABS(D126)&gt;+$F$9,IF(D126&lt;0,-$F$9,+$F$9),+D126)</f>
        <v>-3646875.6518824827</v>
      </c>
      <c r="G126" s="268">
        <f t="shared" ref="G126:G137" si="171">IF(ABS(D126)-ABS(F126)&gt;=$G$9,IF(D126&lt;=0,-$G$9,+$G$9),+D126-F126)</f>
        <v>0</v>
      </c>
      <c r="H126" s="268">
        <f t="shared" ref="H126:H137" si="172">IF(ABS(+D126)-ABS(SUM(F126:G126))&gt;=$H$9,IF(D126&lt;=0,-$H$9,+$H$9),+D126-SUM(F126:G126))</f>
        <v>0</v>
      </c>
      <c r="I126" s="268">
        <f t="shared" ref="I126:I137" si="173">IF(ABS(+D126)-ABS(SUM(F126:H126))&gt;=$I$9,IF(D126&lt;=0,$D126-SUM($F126:$H126),$D126-SUM($F126:$H126)),D126-SUM(F126:H126))</f>
        <v>0</v>
      </c>
      <c r="J126" s="268">
        <f t="shared" ref="J126:J137" si="174">+G126*$C$289</f>
        <v>0</v>
      </c>
      <c r="K126" s="268">
        <f t="shared" ref="K126:K137" si="175">+H126*$C$290</f>
        <v>0</v>
      </c>
      <c r="L126" s="268">
        <f t="shared" ref="L126:L137" si="176">+I126*$C$291</f>
        <v>0</v>
      </c>
      <c r="M126" s="278">
        <f t="shared" ref="M126:M137" si="177">SUM(J126:L126)+$M$124</f>
        <v>12886139.505071895</v>
      </c>
      <c r="N126" s="278">
        <v>0</v>
      </c>
      <c r="O126" s="268">
        <f t="shared" ref="O126:O137" si="178">M126+N126</f>
        <v>12886139.505071895</v>
      </c>
      <c r="P126" s="268">
        <f>O126-O124</f>
        <v>0</v>
      </c>
      <c r="Q126" s="268"/>
      <c r="R126" s="287"/>
      <c r="S126" s="268">
        <f t="shared" ref="S126:S137" si="179">+F126</f>
        <v>-3646875.6518824827</v>
      </c>
      <c r="T126" s="268">
        <f t="shared" ref="T126:T137" si="180">+G126-J126</f>
        <v>0</v>
      </c>
      <c r="U126" s="345">
        <f t="shared" ref="U126:U137" si="181">+H126-K126</f>
        <v>0</v>
      </c>
      <c r="V126" s="345">
        <f t="shared" ref="V126:V137" si="182">+I126-L126</f>
        <v>0</v>
      </c>
      <c r="W126" s="268"/>
      <c r="X126" s="268"/>
      <c r="Y126" s="268"/>
      <c r="Z126" s="268"/>
      <c r="AA126" s="268">
        <f t="shared" ref="AA126:AA137" si="183">SUM(S126:V126)+$AA$124</f>
        <v>46213677.195027336</v>
      </c>
      <c r="AB126" s="278">
        <v>0</v>
      </c>
      <c r="AC126" s="278">
        <f t="shared" ref="AC126:AC137" si="184">AA126-AB126</f>
        <v>46213677.195027336</v>
      </c>
      <c r="AD126" s="278">
        <v>0</v>
      </c>
      <c r="AE126" s="268">
        <f t="shared" ref="AE126:AE137" si="185">AA126-AB126+AD126</f>
        <v>46213677.195027336</v>
      </c>
      <c r="AF126" s="268">
        <f>AE126-AE124</f>
        <v>-3646875.6518824846</v>
      </c>
    </row>
    <row r="127" spans="1:32" hidden="1" x14ac:dyDescent="0.2">
      <c r="A127" s="247">
        <v>10</v>
      </c>
      <c r="B127" s="346">
        <v>40575</v>
      </c>
      <c r="C127" s="268">
        <v>3127854.0477792346</v>
      </c>
      <c r="D127" s="327">
        <f>SUM($C$126:C127)</f>
        <v>-519021.6041032481</v>
      </c>
      <c r="E127" s="268"/>
      <c r="F127" s="268">
        <f t="shared" si="170"/>
        <v>-519021.6041032481</v>
      </c>
      <c r="G127" s="268">
        <f t="shared" si="171"/>
        <v>0</v>
      </c>
      <c r="H127" s="268">
        <f t="shared" si="172"/>
        <v>0</v>
      </c>
      <c r="I127" s="268">
        <f t="shared" si="173"/>
        <v>0</v>
      </c>
      <c r="J127" s="268">
        <f t="shared" si="174"/>
        <v>0</v>
      </c>
      <c r="K127" s="268">
        <f t="shared" si="175"/>
        <v>0</v>
      </c>
      <c r="L127" s="268">
        <f t="shared" si="176"/>
        <v>0</v>
      </c>
      <c r="M127" s="278">
        <f t="shared" si="177"/>
        <v>12886139.505071895</v>
      </c>
      <c r="N127" s="278">
        <v>0</v>
      </c>
      <c r="O127" s="268">
        <f t="shared" si="178"/>
        <v>12886139.505071895</v>
      </c>
      <c r="P127" s="268">
        <f t="shared" ref="P127:P137" si="186">O127-O126</f>
        <v>0</v>
      </c>
      <c r="Q127" s="268"/>
      <c r="R127" s="287"/>
      <c r="S127" s="268">
        <f t="shared" si="179"/>
        <v>-519021.6041032481</v>
      </c>
      <c r="T127" s="268">
        <f t="shared" si="180"/>
        <v>0</v>
      </c>
      <c r="U127" s="345">
        <f t="shared" si="181"/>
        <v>0</v>
      </c>
      <c r="V127" s="345">
        <f t="shared" si="182"/>
        <v>0</v>
      </c>
      <c r="W127" s="268"/>
      <c r="X127" s="268"/>
      <c r="Y127" s="268"/>
      <c r="Z127" s="268"/>
      <c r="AA127" s="268">
        <f t="shared" si="183"/>
        <v>49341531.242806576</v>
      </c>
      <c r="AB127" s="278">
        <v>0</v>
      </c>
      <c r="AC127" s="278">
        <f t="shared" si="184"/>
        <v>49341531.242806576</v>
      </c>
      <c r="AD127" s="278">
        <v>0</v>
      </c>
      <c r="AE127" s="268">
        <f t="shared" si="185"/>
        <v>49341531.242806576</v>
      </c>
      <c r="AF127" s="268">
        <f t="shared" ref="AF127:AF137" si="187">AE127-AE126</f>
        <v>3127854.0477792397</v>
      </c>
    </row>
    <row r="128" spans="1:32" hidden="1" x14ac:dyDescent="0.2">
      <c r="A128" s="247">
        <v>10</v>
      </c>
      <c r="B128" s="346">
        <v>40603</v>
      </c>
      <c r="C128" s="268">
        <v>-4262363.1151829083</v>
      </c>
      <c r="D128" s="327">
        <f>SUM($C$126:C128)</f>
        <v>-4781384.7192861568</v>
      </c>
      <c r="E128" s="268"/>
      <c r="F128" s="268">
        <f t="shared" si="170"/>
        <v>-4781384.7192861568</v>
      </c>
      <c r="G128" s="268">
        <f t="shared" si="171"/>
        <v>0</v>
      </c>
      <c r="H128" s="268">
        <f t="shared" si="172"/>
        <v>0</v>
      </c>
      <c r="I128" s="268">
        <f t="shared" si="173"/>
        <v>0</v>
      </c>
      <c r="J128" s="268">
        <f t="shared" si="174"/>
        <v>0</v>
      </c>
      <c r="K128" s="268">
        <f t="shared" si="175"/>
        <v>0</v>
      </c>
      <c r="L128" s="268">
        <f t="shared" si="176"/>
        <v>0</v>
      </c>
      <c r="M128" s="278">
        <f t="shared" si="177"/>
        <v>12886139.505071895</v>
      </c>
      <c r="N128" s="278">
        <v>0</v>
      </c>
      <c r="O128" s="268">
        <f t="shared" si="178"/>
        <v>12886139.505071895</v>
      </c>
      <c r="P128" s="268">
        <f t="shared" si="186"/>
        <v>0</v>
      </c>
      <c r="Q128" s="268"/>
      <c r="R128" s="287"/>
      <c r="S128" s="268">
        <f t="shared" si="179"/>
        <v>-4781384.7192861568</v>
      </c>
      <c r="T128" s="268">
        <f t="shared" si="180"/>
        <v>0</v>
      </c>
      <c r="U128" s="345">
        <f t="shared" si="181"/>
        <v>0</v>
      </c>
      <c r="V128" s="345">
        <f t="shared" si="182"/>
        <v>0</v>
      </c>
      <c r="W128" s="268"/>
      <c r="X128" s="268"/>
      <c r="Y128" s="268"/>
      <c r="Z128" s="268"/>
      <c r="AA128" s="268">
        <f t="shared" si="183"/>
        <v>45079168.127623662</v>
      </c>
      <c r="AB128" s="278">
        <v>0</v>
      </c>
      <c r="AC128" s="278">
        <f t="shared" si="184"/>
        <v>45079168.127623662</v>
      </c>
      <c r="AD128" s="278">
        <v>0</v>
      </c>
      <c r="AE128" s="268">
        <f t="shared" si="185"/>
        <v>45079168.127623662</v>
      </c>
      <c r="AF128" s="268">
        <f t="shared" si="187"/>
        <v>-4262363.1151829138</v>
      </c>
    </row>
    <row r="129" spans="1:32" hidden="1" x14ac:dyDescent="0.2">
      <c r="A129" s="247">
        <v>10</v>
      </c>
      <c r="B129" s="346">
        <v>40634</v>
      </c>
      <c r="C129" s="268">
        <v>-11327560.84356386</v>
      </c>
      <c r="D129" s="327">
        <f>SUM($C$126:C129)</f>
        <v>-16108945.562850017</v>
      </c>
      <c r="E129" s="268"/>
      <c r="F129" s="268">
        <f t="shared" si="170"/>
        <v>-16108945.562850017</v>
      </c>
      <c r="G129" s="268">
        <f t="shared" si="171"/>
        <v>0</v>
      </c>
      <c r="H129" s="268">
        <f t="shared" si="172"/>
        <v>0</v>
      </c>
      <c r="I129" s="268">
        <f t="shared" si="173"/>
        <v>0</v>
      </c>
      <c r="J129" s="268">
        <f t="shared" si="174"/>
        <v>0</v>
      </c>
      <c r="K129" s="268">
        <f t="shared" si="175"/>
        <v>0</v>
      </c>
      <c r="L129" s="268">
        <f t="shared" si="176"/>
        <v>0</v>
      </c>
      <c r="M129" s="278">
        <f t="shared" si="177"/>
        <v>12886139.505071895</v>
      </c>
      <c r="N129" s="278">
        <v>0</v>
      </c>
      <c r="O129" s="268">
        <f t="shared" si="178"/>
        <v>12886139.505071895</v>
      </c>
      <c r="P129" s="268">
        <f t="shared" si="186"/>
        <v>0</v>
      </c>
      <c r="Q129" s="268"/>
      <c r="R129" s="287"/>
      <c r="S129" s="268">
        <f t="shared" si="179"/>
        <v>-16108945.562850017</v>
      </c>
      <c r="T129" s="268">
        <f t="shared" si="180"/>
        <v>0</v>
      </c>
      <c r="U129" s="345">
        <f t="shared" si="181"/>
        <v>0</v>
      </c>
      <c r="V129" s="345">
        <f t="shared" si="182"/>
        <v>0</v>
      </c>
      <c r="W129" s="268"/>
      <c r="X129" s="268"/>
      <c r="Y129" s="268"/>
      <c r="Z129" s="268"/>
      <c r="AA129" s="268">
        <f t="shared" si="183"/>
        <v>33751607.284059808</v>
      </c>
      <c r="AB129" s="278">
        <v>0</v>
      </c>
      <c r="AC129" s="278">
        <f t="shared" si="184"/>
        <v>33751607.284059808</v>
      </c>
      <c r="AD129" s="278">
        <v>0</v>
      </c>
      <c r="AE129" s="268">
        <f t="shared" si="185"/>
        <v>33751607.284059808</v>
      </c>
      <c r="AF129" s="268">
        <f t="shared" si="187"/>
        <v>-11327560.843563855</v>
      </c>
    </row>
    <row r="130" spans="1:32" hidden="1" x14ac:dyDescent="0.2">
      <c r="A130" s="247">
        <v>10</v>
      </c>
      <c r="B130" s="346">
        <v>40664</v>
      </c>
      <c r="C130" s="268">
        <v>-16003697.440462315</v>
      </c>
      <c r="D130" s="327">
        <f>SUM($C$126:C130)</f>
        <v>-32112643.003312334</v>
      </c>
      <c r="E130" s="268"/>
      <c r="F130" s="268">
        <f t="shared" si="170"/>
        <v>-20000000</v>
      </c>
      <c r="G130" s="268">
        <f t="shared" si="171"/>
        <v>-12112643.003312334</v>
      </c>
      <c r="H130" s="268">
        <f t="shared" si="172"/>
        <v>0</v>
      </c>
      <c r="I130" s="268">
        <f t="shared" si="173"/>
        <v>0</v>
      </c>
      <c r="J130" s="268">
        <f t="shared" si="174"/>
        <v>-6056321.5016561672</v>
      </c>
      <c r="K130" s="268">
        <f t="shared" si="175"/>
        <v>0</v>
      </c>
      <c r="L130" s="268">
        <f t="shared" si="176"/>
        <v>0</v>
      </c>
      <c r="M130" s="278">
        <f t="shared" si="177"/>
        <v>6829818.003415728</v>
      </c>
      <c r="N130" s="278">
        <v>0</v>
      </c>
      <c r="O130" s="268">
        <f t="shared" si="178"/>
        <v>6829818.003415728</v>
      </c>
      <c r="P130" s="268">
        <f t="shared" si="186"/>
        <v>-6056321.5016561672</v>
      </c>
      <c r="Q130" s="268"/>
      <c r="R130" s="287"/>
      <c r="S130" s="268">
        <f t="shared" si="179"/>
        <v>-20000000</v>
      </c>
      <c r="T130" s="268">
        <f t="shared" si="180"/>
        <v>-6056321.5016561672</v>
      </c>
      <c r="U130" s="345">
        <f t="shared" si="181"/>
        <v>0</v>
      </c>
      <c r="V130" s="345">
        <f t="shared" si="182"/>
        <v>0</v>
      </c>
      <c r="W130" s="268"/>
      <c r="X130" s="268"/>
      <c r="Y130" s="268"/>
      <c r="Z130" s="268"/>
      <c r="AA130" s="268">
        <f t="shared" si="183"/>
        <v>23804231.345253654</v>
      </c>
      <c r="AB130" s="278">
        <v>0</v>
      </c>
      <c r="AC130" s="278">
        <f t="shared" si="184"/>
        <v>23804231.345253654</v>
      </c>
      <c r="AD130" s="278">
        <v>0</v>
      </c>
      <c r="AE130" s="268">
        <f t="shared" si="185"/>
        <v>23804231.345253654</v>
      </c>
      <c r="AF130" s="268">
        <f t="shared" si="187"/>
        <v>-9947375.9388061538</v>
      </c>
    </row>
    <row r="131" spans="1:32" hidden="1" x14ac:dyDescent="0.2">
      <c r="A131" s="247">
        <v>10</v>
      </c>
      <c r="B131" s="346">
        <v>40695</v>
      </c>
      <c r="C131" s="268">
        <v>3379066.4482540702</v>
      </c>
      <c r="D131" s="327">
        <f>SUM($C$126:C131)</f>
        <v>-28733576.555058263</v>
      </c>
      <c r="E131" s="268"/>
      <c r="F131" s="268">
        <f t="shared" si="170"/>
        <v>-20000000</v>
      </c>
      <c r="G131" s="268">
        <f t="shared" si="171"/>
        <v>-8733576.5550582632</v>
      </c>
      <c r="H131" s="268">
        <f t="shared" si="172"/>
        <v>0</v>
      </c>
      <c r="I131" s="268">
        <f t="shared" si="173"/>
        <v>0</v>
      </c>
      <c r="J131" s="268">
        <f t="shared" si="174"/>
        <v>-4366788.2775291316</v>
      </c>
      <c r="K131" s="268">
        <f t="shared" si="175"/>
        <v>0</v>
      </c>
      <c r="L131" s="268">
        <f t="shared" si="176"/>
        <v>0</v>
      </c>
      <c r="M131" s="278">
        <f t="shared" si="177"/>
        <v>8519351.2275427636</v>
      </c>
      <c r="N131" s="278">
        <v>0</v>
      </c>
      <c r="O131" s="268">
        <f t="shared" si="178"/>
        <v>8519351.2275427636</v>
      </c>
      <c r="P131" s="268">
        <f t="shared" si="186"/>
        <v>1689533.2241270356</v>
      </c>
      <c r="Q131" s="268"/>
      <c r="R131" s="287"/>
      <c r="S131" s="268">
        <f t="shared" si="179"/>
        <v>-20000000</v>
      </c>
      <c r="T131" s="268">
        <f t="shared" si="180"/>
        <v>-4366788.2775291316</v>
      </c>
      <c r="U131" s="345">
        <f t="shared" si="181"/>
        <v>0</v>
      </c>
      <c r="V131" s="345">
        <f t="shared" si="182"/>
        <v>0</v>
      </c>
      <c r="W131" s="268"/>
      <c r="X131" s="268"/>
      <c r="Y131" s="268"/>
      <c r="Z131" s="268"/>
      <c r="AA131" s="268">
        <f t="shared" si="183"/>
        <v>25493764.569380689</v>
      </c>
      <c r="AB131" s="278">
        <v>0</v>
      </c>
      <c r="AC131" s="278">
        <f t="shared" si="184"/>
        <v>25493764.569380689</v>
      </c>
      <c r="AD131" s="278">
        <v>0</v>
      </c>
      <c r="AE131" s="268">
        <f t="shared" si="185"/>
        <v>25493764.569380689</v>
      </c>
      <c r="AF131" s="268">
        <f t="shared" si="187"/>
        <v>1689533.2241270356</v>
      </c>
    </row>
    <row r="132" spans="1:32" hidden="1" x14ac:dyDescent="0.2">
      <c r="A132" s="247">
        <v>10</v>
      </c>
      <c r="B132" s="346">
        <v>40725</v>
      </c>
      <c r="C132" s="268">
        <v>-9934075.0795786176</v>
      </c>
      <c r="D132" s="327">
        <f>SUM($C$126:C132)</f>
        <v>-38667651.634636879</v>
      </c>
      <c r="E132" s="268"/>
      <c r="F132" s="268">
        <f t="shared" si="170"/>
        <v>-20000000</v>
      </c>
      <c r="G132" s="268">
        <f t="shared" si="171"/>
        <v>-18667651.634636879</v>
      </c>
      <c r="H132" s="268">
        <f t="shared" si="172"/>
        <v>0</v>
      </c>
      <c r="I132" s="268">
        <f t="shared" si="173"/>
        <v>0</v>
      </c>
      <c r="J132" s="268">
        <f t="shared" si="174"/>
        <v>-9333825.8173184395</v>
      </c>
      <c r="K132" s="268">
        <f t="shared" si="175"/>
        <v>0</v>
      </c>
      <c r="L132" s="268">
        <f t="shared" si="176"/>
        <v>0</v>
      </c>
      <c r="M132" s="278">
        <f t="shared" si="177"/>
        <v>3552313.6877534557</v>
      </c>
      <c r="N132" s="278">
        <v>0</v>
      </c>
      <c r="O132" s="268">
        <f t="shared" si="178"/>
        <v>3552313.6877534557</v>
      </c>
      <c r="P132" s="268">
        <f t="shared" si="186"/>
        <v>-4967037.5397893079</v>
      </c>
      <c r="Q132" s="268"/>
      <c r="R132" s="287"/>
      <c r="S132" s="268">
        <f t="shared" si="179"/>
        <v>-20000000</v>
      </c>
      <c r="T132" s="268">
        <f t="shared" si="180"/>
        <v>-9333825.8173184395</v>
      </c>
      <c r="U132" s="345">
        <f t="shared" si="181"/>
        <v>0</v>
      </c>
      <c r="V132" s="345">
        <f t="shared" si="182"/>
        <v>0</v>
      </c>
      <c r="W132" s="268"/>
      <c r="X132" s="268"/>
      <c r="Y132" s="268"/>
      <c r="Z132" s="268"/>
      <c r="AA132" s="268">
        <f t="shared" si="183"/>
        <v>20526727.029591382</v>
      </c>
      <c r="AB132" s="278">
        <v>0</v>
      </c>
      <c r="AC132" s="278">
        <f t="shared" si="184"/>
        <v>20526727.029591382</v>
      </c>
      <c r="AD132" s="278">
        <v>0</v>
      </c>
      <c r="AE132" s="268">
        <f t="shared" si="185"/>
        <v>20526727.029591382</v>
      </c>
      <c r="AF132" s="268">
        <f t="shared" si="187"/>
        <v>-4967037.5397893079</v>
      </c>
    </row>
    <row r="133" spans="1:32" hidden="1" x14ac:dyDescent="0.2">
      <c r="A133" s="247">
        <v>10</v>
      </c>
      <c r="B133" s="346">
        <v>40756</v>
      </c>
      <c r="C133" s="268">
        <v>-7724488.0817047693</v>
      </c>
      <c r="D133" s="327">
        <f>SUM($C$126:C133)</f>
        <v>-46392139.716341645</v>
      </c>
      <c r="E133" s="268"/>
      <c r="F133" s="268">
        <f t="shared" si="170"/>
        <v>-20000000</v>
      </c>
      <c r="G133" s="268">
        <f t="shared" si="171"/>
        <v>-20000000</v>
      </c>
      <c r="H133" s="268">
        <f t="shared" si="172"/>
        <v>-6392139.7163416445</v>
      </c>
      <c r="I133" s="268">
        <f t="shared" si="173"/>
        <v>0</v>
      </c>
      <c r="J133" s="268">
        <f t="shared" si="174"/>
        <v>-10000000</v>
      </c>
      <c r="K133" s="268">
        <f t="shared" si="175"/>
        <v>-5752925.7447074801</v>
      </c>
      <c r="L133" s="268">
        <f t="shared" si="176"/>
        <v>0</v>
      </c>
      <c r="M133" s="278">
        <f t="shared" si="177"/>
        <v>-2866786.2396355849</v>
      </c>
      <c r="N133" s="278">
        <v>0</v>
      </c>
      <c r="O133" s="268">
        <f t="shared" si="178"/>
        <v>-2866786.2396355849</v>
      </c>
      <c r="P133" s="268">
        <f t="shared" si="186"/>
        <v>-6419099.9273890406</v>
      </c>
      <c r="Q133" s="268"/>
      <c r="R133" s="287"/>
      <c r="S133" s="268">
        <f t="shared" si="179"/>
        <v>-20000000</v>
      </c>
      <c r="T133" s="268">
        <f t="shared" si="180"/>
        <v>-10000000</v>
      </c>
      <c r="U133" s="345">
        <f t="shared" si="181"/>
        <v>-639213.97163416445</v>
      </c>
      <c r="V133" s="345">
        <f t="shared" si="182"/>
        <v>0</v>
      </c>
      <c r="W133" s="268"/>
      <c r="X133" s="268"/>
      <c r="Y133" s="268"/>
      <c r="Z133" s="268"/>
      <c r="AA133" s="268">
        <f t="shared" si="183"/>
        <v>19221338.875275657</v>
      </c>
      <c r="AB133" s="278">
        <v>0</v>
      </c>
      <c r="AC133" s="278">
        <f t="shared" si="184"/>
        <v>19221338.875275657</v>
      </c>
      <c r="AD133" s="278">
        <v>0</v>
      </c>
      <c r="AE133" s="268">
        <f t="shared" si="185"/>
        <v>19221338.875275657</v>
      </c>
      <c r="AF133" s="268">
        <f t="shared" si="187"/>
        <v>-1305388.154315725</v>
      </c>
    </row>
    <row r="134" spans="1:32" hidden="1" x14ac:dyDescent="0.2">
      <c r="A134" s="247">
        <v>10</v>
      </c>
      <c r="B134" s="346">
        <v>40787</v>
      </c>
      <c r="C134" s="268">
        <v>2940843.2647706862</v>
      </c>
      <c r="D134" s="327">
        <f>SUM($C$126:C134)</f>
        <v>-43451296.451570958</v>
      </c>
      <c r="E134" s="268"/>
      <c r="F134" s="268">
        <f t="shared" si="170"/>
        <v>-20000000</v>
      </c>
      <c r="G134" s="268">
        <f t="shared" si="171"/>
        <v>-20000000</v>
      </c>
      <c r="H134" s="268">
        <f t="shared" si="172"/>
        <v>-3451296.4515709579</v>
      </c>
      <c r="I134" s="268">
        <f t="shared" si="173"/>
        <v>0</v>
      </c>
      <c r="J134" s="268">
        <f t="shared" si="174"/>
        <v>-10000000</v>
      </c>
      <c r="K134" s="268">
        <f t="shared" si="175"/>
        <v>-3106166.8064138624</v>
      </c>
      <c r="L134" s="268">
        <f t="shared" si="176"/>
        <v>0</v>
      </c>
      <c r="M134" s="278">
        <f t="shared" si="177"/>
        <v>-220027.30134196766</v>
      </c>
      <c r="N134" s="278">
        <v>0</v>
      </c>
      <c r="O134" s="268">
        <f t="shared" si="178"/>
        <v>-220027.30134196766</v>
      </c>
      <c r="P134" s="268">
        <f t="shared" si="186"/>
        <v>2646758.9382936172</v>
      </c>
      <c r="Q134" s="268"/>
      <c r="R134" s="287"/>
      <c r="S134" s="268">
        <f t="shared" si="179"/>
        <v>-20000000</v>
      </c>
      <c r="T134" s="268">
        <f t="shared" si="180"/>
        <v>-10000000</v>
      </c>
      <c r="U134" s="345">
        <f t="shared" si="181"/>
        <v>-345129.64515709551</v>
      </c>
      <c r="V134" s="345">
        <f t="shared" si="182"/>
        <v>0</v>
      </c>
      <c r="W134" s="268"/>
      <c r="X134" s="268"/>
      <c r="Y134" s="268"/>
      <c r="Z134" s="268"/>
      <c r="AA134" s="268">
        <f t="shared" si="183"/>
        <v>19515423.201752726</v>
      </c>
      <c r="AB134" s="278">
        <v>0</v>
      </c>
      <c r="AC134" s="278">
        <f t="shared" si="184"/>
        <v>19515423.201752726</v>
      </c>
      <c r="AD134" s="278">
        <v>0</v>
      </c>
      <c r="AE134" s="268">
        <f t="shared" si="185"/>
        <v>19515423.201752726</v>
      </c>
      <c r="AF134" s="268">
        <f t="shared" si="187"/>
        <v>294084.32647706941</v>
      </c>
    </row>
    <row r="135" spans="1:32" ht="14.25" hidden="1" customHeight="1" x14ac:dyDescent="0.2">
      <c r="A135" s="247">
        <v>10</v>
      </c>
      <c r="B135" s="346">
        <v>40817</v>
      </c>
      <c r="C135" s="268">
        <v>3838086.6803433434</v>
      </c>
      <c r="D135" s="327">
        <f>SUM($C$126:C135)</f>
        <v>-39613209.771227613</v>
      </c>
      <c r="E135" s="268"/>
      <c r="F135" s="268">
        <f t="shared" si="170"/>
        <v>-20000000</v>
      </c>
      <c r="G135" s="268">
        <f t="shared" si="171"/>
        <v>-19613209.771227613</v>
      </c>
      <c r="H135" s="268">
        <f t="shared" si="172"/>
        <v>0</v>
      </c>
      <c r="I135" s="268">
        <f t="shared" si="173"/>
        <v>0</v>
      </c>
      <c r="J135" s="268">
        <f t="shared" si="174"/>
        <v>-9806604.8856138065</v>
      </c>
      <c r="K135" s="268">
        <f t="shared" si="175"/>
        <v>0</v>
      </c>
      <c r="L135" s="268">
        <f t="shared" si="176"/>
        <v>0</v>
      </c>
      <c r="M135" s="278">
        <f t="shared" si="177"/>
        <v>3079534.6194580887</v>
      </c>
      <c r="N135" s="278">
        <v>0</v>
      </c>
      <c r="O135" s="268">
        <f t="shared" si="178"/>
        <v>3079534.6194580887</v>
      </c>
      <c r="P135" s="268">
        <f t="shared" si="186"/>
        <v>3299561.9208000563</v>
      </c>
      <c r="Q135" s="268"/>
      <c r="R135" s="287"/>
      <c r="S135" s="268">
        <f t="shared" si="179"/>
        <v>-20000000</v>
      </c>
      <c r="T135" s="268">
        <f t="shared" si="180"/>
        <v>-9806604.8856138065</v>
      </c>
      <c r="U135" s="345">
        <f t="shared" si="181"/>
        <v>0</v>
      </c>
      <c r="V135" s="345">
        <f t="shared" si="182"/>
        <v>0</v>
      </c>
      <c r="W135" s="268"/>
      <c r="X135" s="268"/>
      <c r="Y135" s="268"/>
      <c r="Z135" s="268"/>
      <c r="AA135" s="268">
        <f t="shared" si="183"/>
        <v>20053947.961296014</v>
      </c>
      <c r="AB135" s="278">
        <v>0</v>
      </c>
      <c r="AC135" s="278">
        <f t="shared" si="184"/>
        <v>20053947.961296014</v>
      </c>
      <c r="AD135" s="278">
        <v>0</v>
      </c>
      <c r="AE135" s="268">
        <f t="shared" si="185"/>
        <v>20053947.961296014</v>
      </c>
      <c r="AF135" s="268">
        <f t="shared" si="187"/>
        <v>538524.7595432885</v>
      </c>
    </row>
    <row r="136" spans="1:32" hidden="1" x14ac:dyDescent="0.2">
      <c r="A136" s="247">
        <v>10</v>
      </c>
      <c r="B136" s="346">
        <v>40848</v>
      </c>
      <c r="C136" s="268">
        <v>2326854.5861168317</v>
      </c>
      <c r="D136" s="327">
        <f>SUM($C$126:C136)</f>
        <v>-37286355.185110778</v>
      </c>
      <c r="E136" s="268"/>
      <c r="F136" s="268">
        <f t="shared" si="170"/>
        <v>-20000000</v>
      </c>
      <c r="G136" s="268">
        <f t="shared" si="171"/>
        <v>-17286355.185110778</v>
      </c>
      <c r="H136" s="268">
        <f t="shared" si="172"/>
        <v>0</v>
      </c>
      <c r="I136" s="268">
        <f t="shared" si="173"/>
        <v>0</v>
      </c>
      <c r="J136" s="268">
        <f t="shared" si="174"/>
        <v>-8643177.5925553888</v>
      </c>
      <c r="K136" s="268">
        <f t="shared" si="175"/>
        <v>0</v>
      </c>
      <c r="L136" s="268">
        <f t="shared" si="176"/>
        <v>0</v>
      </c>
      <c r="M136" s="278">
        <f t="shared" si="177"/>
        <v>4242961.9125165064</v>
      </c>
      <c r="N136" s="278">
        <v>0</v>
      </c>
      <c r="O136" s="268">
        <f t="shared" si="178"/>
        <v>4242961.9125165064</v>
      </c>
      <c r="P136" s="268">
        <f t="shared" si="186"/>
        <v>1163427.2930584177</v>
      </c>
      <c r="Q136" s="268"/>
      <c r="R136" s="287"/>
      <c r="S136" s="268">
        <f t="shared" si="179"/>
        <v>-20000000</v>
      </c>
      <c r="T136" s="268">
        <f t="shared" si="180"/>
        <v>-8643177.5925553888</v>
      </c>
      <c r="U136" s="345">
        <f t="shared" si="181"/>
        <v>0</v>
      </c>
      <c r="V136" s="345">
        <f t="shared" si="182"/>
        <v>0</v>
      </c>
      <c r="W136" s="268"/>
      <c r="X136" s="268"/>
      <c r="Y136" s="268"/>
      <c r="Z136" s="268"/>
      <c r="AA136" s="268">
        <f t="shared" si="183"/>
        <v>21217375.254354432</v>
      </c>
      <c r="AB136" s="278">
        <v>0</v>
      </c>
      <c r="AC136" s="278">
        <f t="shared" si="184"/>
        <v>21217375.254354432</v>
      </c>
      <c r="AD136" s="278">
        <v>0</v>
      </c>
      <c r="AE136" s="268">
        <f t="shared" si="185"/>
        <v>21217375.254354432</v>
      </c>
      <c r="AF136" s="268">
        <f t="shared" si="187"/>
        <v>1163427.2930584177</v>
      </c>
    </row>
    <row r="137" spans="1:32" hidden="1" x14ac:dyDescent="0.2">
      <c r="A137" s="247">
        <v>10</v>
      </c>
      <c r="B137" s="346">
        <v>40878</v>
      </c>
      <c r="C137" s="268">
        <v>2458537.6636045738</v>
      </c>
      <c r="D137" s="327">
        <f>SUM($C$126:C137)</f>
        <v>-34827817.521506205</v>
      </c>
      <c r="E137" s="268"/>
      <c r="F137" s="268">
        <f t="shared" si="170"/>
        <v>-20000000</v>
      </c>
      <c r="G137" s="268">
        <f t="shared" si="171"/>
        <v>-14827817.521506205</v>
      </c>
      <c r="H137" s="268">
        <f t="shared" si="172"/>
        <v>0</v>
      </c>
      <c r="I137" s="268">
        <f t="shared" si="173"/>
        <v>0</v>
      </c>
      <c r="J137" s="268">
        <f t="shared" si="174"/>
        <v>-7413908.7607531026</v>
      </c>
      <c r="K137" s="268">
        <f t="shared" si="175"/>
        <v>0</v>
      </c>
      <c r="L137" s="268">
        <f t="shared" si="176"/>
        <v>0</v>
      </c>
      <c r="M137" s="278">
        <f t="shared" si="177"/>
        <v>5472230.7443187926</v>
      </c>
      <c r="N137" s="278">
        <v>0</v>
      </c>
      <c r="O137" s="268">
        <f t="shared" si="178"/>
        <v>5472230.7443187926</v>
      </c>
      <c r="P137" s="268">
        <f t="shared" si="186"/>
        <v>1229268.8318022862</v>
      </c>
      <c r="Q137" s="268"/>
      <c r="R137" s="287"/>
      <c r="S137" s="268">
        <f t="shared" si="179"/>
        <v>-20000000</v>
      </c>
      <c r="T137" s="268">
        <f t="shared" si="180"/>
        <v>-7413908.7607531026</v>
      </c>
      <c r="U137" s="345">
        <f t="shared" si="181"/>
        <v>0</v>
      </c>
      <c r="V137" s="345">
        <f t="shared" si="182"/>
        <v>0</v>
      </c>
      <c r="W137" s="268"/>
      <c r="X137" s="268"/>
      <c r="Y137" s="268"/>
      <c r="Z137" s="268"/>
      <c r="AA137" s="268">
        <f t="shared" si="183"/>
        <v>22446644.086156718</v>
      </c>
      <c r="AB137" s="278">
        <v>0</v>
      </c>
      <c r="AC137" s="278">
        <f t="shared" si="184"/>
        <v>22446644.086156718</v>
      </c>
      <c r="AD137" s="278">
        <v>0</v>
      </c>
      <c r="AE137" s="268">
        <f t="shared" si="185"/>
        <v>22446644.086156718</v>
      </c>
      <c r="AF137" s="268">
        <f t="shared" si="187"/>
        <v>1229268.8318022862</v>
      </c>
    </row>
    <row r="138" spans="1:32" hidden="1" x14ac:dyDescent="0.2">
      <c r="A138" s="247"/>
      <c r="B138" s="346"/>
      <c r="C138" s="268"/>
      <c r="D138" s="327"/>
      <c r="E138" s="268"/>
      <c r="F138" s="268"/>
      <c r="G138" s="268"/>
      <c r="H138" s="268"/>
      <c r="I138" s="268"/>
      <c r="J138" s="268"/>
      <c r="K138" s="268"/>
      <c r="L138" s="268"/>
      <c r="M138" s="278"/>
      <c r="N138" s="278"/>
      <c r="O138" s="268"/>
      <c r="P138" s="268"/>
      <c r="Q138" s="268"/>
      <c r="R138" s="287"/>
      <c r="S138" s="268"/>
      <c r="T138" s="268"/>
      <c r="U138" s="345"/>
      <c r="V138" s="345"/>
      <c r="W138" s="268"/>
      <c r="X138" s="268"/>
      <c r="Y138" s="268"/>
      <c r="Z138" s="268"/>
      <c r="AA138" s="268"/>
      <c r="AB138" s="278"/>
      <c r="AC138" s="278"/>
      <c r="AD138" s="278"/>
      <c r="AE138" s="268"/>
      <c r="AF138" s="268"/>
    </row>
    <row r="139" spans="1:32" hidden="1" x14ac:dyDescent="0.2">
      <c r="A139" s="247">
        <v>11</v>
      </c>
      <c r="B139" s="346">
        <v>40909</v>
      </c>
      <c r="C139" s="268">
        <v>-12523878.031727405</v>
      </c>
      <c r="D139" s="327">
        <f>C139</f>
        <v>-12523878.031727405</v>
      </c>
      <c r="E139" s="268"/>
      <c r="F139" s="268">
        <f t="shared" ref="F139:F150" si="188">IF(ABS(D139)&gt;+$F$9,IF(D139&lt;0,-$F$9,+$F$9),+D139)</f>
        <v>-12523878.031727405</v>
      </c>
      <c r="G139" s="268">
        <f t="shared" ref="G139:G150" si="189">IF(ABS(D139)-ABS(F139)&gt;=$G$9,IF(D139&lt;=0,-$G$9,+$G$9),+D139-F139)</f>
        <v>0</v>
      </c>
      <c r="H139" s="268">
        <f t="shared" ref="H139:H150" si="190">IF(ABS(+D139)-ABS(SUM(F139:G139))&gt;=$H$9,IF(D139&lt;=0,-$H$9,+$H$9),+D139-SUM(F139:G139))</f>
        <v>0</v>
      </c>
      <c r="I139" s="268">
        <f t="shared" ref="I139:I150" si="191">IF(ABS(+D139)-ABS(SUM(F139:H139))&gt;=$I$9,IF(D139&lt;=0,$D139-SUM($F139:$H139),$D139-SUM($F139:$H139)),D139-SUM(F139:H139))</f>
        <v>0</v>
      </c>
      <c r="J139" s="268">
        <f t="shared" ref="J139:J150" si="192">+G139*$C$289</f>
        <v>0</v>
      </c>
      <c r="K139" s="268">
        <f t="shared" ref="K139:K150" si="193">+H139*$C$290</f>
        <v>0</v>
      </c>
      <c r="L139" s="268">
        <f t="shared" ref="L139:L150" si="194">+I139*$C$291</f>
        <v>0</v>
      </c>
      <c r="M139" s="278">
        <f t="shared" ref="M139:M150" si="195">SUM(J139:L139)+$M$137</f>
        <v>5472230.7443187926</v>
      </c>
      <c r="N139" s="278">
        <v>0</v>
      </c>
      <c r="O139" s="268">
        <f t="shared" ref="O139:O150" si="196">M139+N139</f>
        <v>5472230.7443187926</v>
      </c>
      <c r="P139" s="268">
        <f>O139-O137</f>
        <v>0</v>
      </c>
      <c r="Q139" s="268"/>
      <c r="R139" s="287"/>
      <c r="S139" s="268">
        <f t="shared" ref="S139:S150" si="197">+F139</f>
        <v>-12523878.031727405</v>
      </c>
      <c r="T139" s="268">
        <f t="shared" ref="T139:T150" si="198">+G139-J139</f>
        <v>0</v>
      </c>
      <c r="U139" s="345">
        <f t="shared" ref="U139:U150" si="199">+H139-K139</f>
        <v>0</v>
      </c>
      <c r="V139" s="345">
        <f t="shared" ref="V139:V150" si="200">+I139-L139</f>
        <v>0</v>
      </c>
      <c r="W139" s="268"/>
      <c r="X139" s="268"/>
      <c r="Y139" s="268"/>
      <c r="Z139" s="268"/>
      <c r="AA139" s="268">
        <f t="shared" ref="AA139:AA150" si="201">SUM(S139:V139)+$AA$137</f>
        <v>9922766.0544293132</v>
      </c>
      <c r="AB139" s="278">
        <v>0</v>
      </c>
      <c r="AC139" s="278">
        <f t="shared" ref="AC139:AC150" si="202">AA139-AB139</f>
        <v>9922766.0544293132</v>
      </c>
      <c r="AD139" s="278">
        <v>0</v>
      </c>
      <c r="AE139" s="268">
        <f t="shared" ref="AE139:AE150" si="203">AA139-AB139+AD139</f>
        <v>9922766.0544293132</v>
      </c>
      <c r="AF139" s="268">
        <f>AE139-AE137</f>
        <v>-12523878.031727405</v>
      </c>
    </row>
    <row r="140" spans="1:32" hidden="1" x14ac:dyDescent="0.2">
      <c r="A140" s="247">
        <v>11</v>
      </c>
      <c r="B140" s="346">
        <v>40940</v>
      </c>
      <c r="C140" s="268">
        <v>-2428869.4056522851</v>
      </c>
      <c r="D140" s="327">
        <f>SUM($C$139:C140)</f>
        <v>-14952747.43737969</v>
      </c>
      <c r="E140" s="268"/>
      <c r="F140" s="268">
        <f t="shared" si="188"/>
        <v>-14952747.43737969</v>
      </c>
      <c r="G140" s="268">
        <f t="shared" si="189"/>
        <v>0</v>
      </c>
      <c r="H140" s="268">
        <f t="shared" si="190"/>
        <v>0</v>
      </c>
      <c r="I140" s="268">
        <f t="shared" si="191"/>
        <v>0</v>
      </c>
      <c r="J140" s="268">
        <f t="shared" si="192"/>
        <v>0</v>
      </c>
      <c r="K140" s="268">
        <f t="shared" si="193"/>
        <v>0</v>
      </c>
      <c r="L140" s="268">
        <f t="shared" si="194"/>
        <v>0</v>
      </c>
      <c r="M140" s="278">
        <f t="shared" si="195"/>
        <v>5472230.7443187926</v>
      </c>
      <c r="N140" s="278">
        <v>0</v>
      </c>
      <c r="O140" s="268">
        <f t="shared" si="196"/>
        <v>5472230.7443187926</v>
      </c>
      <c r="P140" s="268">
        <f t="shared" ref="P140:P150" si="204">O140-O139</f>
        <v>0</v>
      </c>
      <c r="Q140" s="268"/>
      <c r="R140" s="287"/>
      <c r="S140" s="268">
        <f t="shared" si="197"/>
        <v>-14952747.43737969</v>
      </c>
      <c r="T140" s="268">
        <f t="shared" si="198"/>
        <v>0</v>
      </c>
      <c r="U140" s="345">
        <f t="shared" si="199"/>
        <v>0</v>
      </c>
      <c r="V140" s="345">
        <f t="shared" si="200"/>
        <v>0</v>
      </c>
      <c r="W140" s="268"/>
      <c r="X140" s="268"/>
      <c r="Y140" s="268"/>
      <c r="Z140" s="268"/>
      <c r="AA140" s="268">
        <f t="shared" si="201"/>
        <v>7493896.6487770285</v>
      </c>
      <c r="AB140" s="278">
        <v>0</v>
      </c>
      <c r="AC140" s="278">
        <f t="shared" si="202"/>
        <v>7493896.6487770285</v>
      </c>
      <c r="AD140" s="278">
        <v>0</v>
      </c>
      <c r="AE140" s="268">
        <f t="shared" si="203"/>
        <v>7493896.6487770285</v>
      </c>
      <c r="AF140" s="268">
        <f t="shared" ref="AF140:AF150" si="205">AE140-AE139</f>
        <v>-2428869.4056522846</v>
      </c>
    </row>
    <row r="141" spans="1:32" hidden="1" x14ac:dyDescent="0.2">
      <c r="A141" s="247">
        <v>11</v>
      </c>
      <c r="B141" s="346">
        <v>40969</v>
      </c>
      <c r="C141" s="268">
        <v>-16624940.980474589</v>
      </c>
      <c r="D141" s="327">
        <f>SUM($C$139:C141)</f>
        <v>-31577688.417854279</v>
      </c>
      <c r="E141" s="268"/>
      <c r="F141" s="268">
        <f t="shared" si="188"/>
        <v>-20000000</v>
      </c>
      <c r="G141" s="268">
        <f t="shared" si="189"/>
        <v>-11577688.417854279</v>
      </c>
      <c r="H141" s="268">
        <f t="shared" si="190"/>
        <v>0</v>
      </c>
      <c r="I141" s="268">
        <f t="shared" si="191"/>
        <v>0</v>
      </c>
      <c r="J141" s="278">
        <f t="shared" si="192"/>
        <v>-5788844.2089271396</v>
      </c>
      <c r="K141" s="268">
        <f t="shared" si="193"/>
        <v>0</v>
      </c>
      <c r="L141" s="268">
        <f t="shared" si="194"/>
        <v>0</v>
      </c>
      <c r="M141" s="278">
        <f t="shared" si="195"/>
        <v>-316613.46460834704</v>
      </c>
      <c r="N141" s="278">
        <v>0</v>
      </c>
      <c r="O141" s="268">
        <f t="shared" si="196"/>
        <v>-316613.46460834704</v>
      </c>
      <c r="P141" s="268">
        <f t="shared" si="204"/>
        <v>-5788844.2089271396</v>
      </c>
      <c r="Q141" s="268"/>
      <c r="R141" s="287"/>
      <c r="S141" s="268">
        <f t="shared" si="197"/>
        <v>-20000000</v>
      </c>
      <c r="T141" s="268">
        <f t="shared" si="198"/>
        <v>-5788844.2089271396</v>
      </c>
      <c r="U141" s="345">
        <f t="shared" si="199"/>
        <v>0</v>
      </c>
      <c r="V141" s="345">
        <f t="shared" si="200"/>
        <v>0</v>
      </c>
      <c r="W141" s="268"/>
      <c r="X141" s="268"/>
      <c r="Y141" s="268"/>
      <c r="Z141" s="268"/>
      <c r="AA141" s="268">
        <f t="shared" si="201"/>
        <v>-3342200.1227704212</v>
      </c>
      <c r="AB141" s="278">
        <v>0</v>
      </c>
      <c r="AC141" s="278">
        <f t="shared" si="202"/>
        <v>-3342200.1227704212</v>
      </c>
      <c r="AD141" s="278">
        <v>0</v>
      </c>
      <c r="AE141" s="268">
        <f t="shared" si="203"/>
        <v>-3342200.1227704212</v>
      </c>
      <c r="AF141" s="268">
        <f t="shared" si="205"/>
        <v>-10836096.77154745</v>
      </c>
    </row>
    <row r="142" spans="1:32" hidden="1" x14ac:dyDescent="0.2">
      <c r="A142" s="247">
        <v>11</v>
      </c>
      <c r="B142" s="346">
        <v>41000</v>
      </c>
      <c r="C142" s="268">
        <v>-19154588.963708736</v>
      </c>
      <c r="D142" s="327">
        <f>SUM($C$139:C142)</f>
        <v>-50732277.381563015</v>
      </c>
      <c r="E142" s="268"/>
      <c r="F142" s="268">
        <f t="shared" si="188"/>
        <v>-20000000</v>
      </c>
      <c r="G142" s="268">
        <f t="shared" si="189"/>
        <v>-20000000</v>
      </c>
      <c r="H142" s="268">
        <f t="shared" si="190"/>
        <v>-10732277.381563015</v>
      </c>
      <c r="I142" s="268">
        <f t="shared" si="191"/>
        <v>0</v>
      </c>
      <c r="J142" s="268">
        <f t="shared" si="192"/>
        <v>-10000000</v>
      </c>
      <c r="K142" s="268">
        <f t="shared" si="193"/>
        <v>-9659049.6434067134</v>
      </c>
      <c r="L142" s="268">
        <f t="shared" si="194"/>
        <v>0</v>
      </c>
      <c r="M142" s="278">
        <f t="shared" si="195"/>
        <v>-14186818.899087919</v>
      </c>
      <c r="N142" s="278">
        <v>0</v>
      </c>
      <c r="O142" s="268">
        <f t="shared" si="196"/>
        <v>-14186818.899087919</v>
      </c>
      <c r="P142" s="268">
        <f t="shared" si="204"/>
        <v>-13870205.434479572</v>
      </c>
      <c r="Q142" s="268"/>
      <c r="R142" s="287"/>
      <c r="S142" s="268">
        <f t="shared" si="197"/>
        <v>-20000000</v>
      </c>
      <c r="T142" s="268">
        <f t="shared" si="198"/>
        <v>-10000000</v>
      </c>
      <c r="U142" s="345">
        <f t="shared" si="199"/>
        <v>-1073227.7381563019</v>
      </c>
      <c r="V142" s="345">
        <f t="shared" si="200"/>
        <v>0</v>
      </c>
      <c r="W142" s="268"/>
      <c r="X142" s="268"/>
      <c r="Y142" s="268"/>
      <c r="Z142" s="268"/>
      <c r="AA142" s="268">
        <f t="shared" si="201"/>
        <v>-8626583.6519995853</v>
      </c>
      <c r="AB142" s="278">
        <v>0</v>
      </c>
      <c r="AC142" s="278">
        <f t="shared" si="202"/>
        <v>-8626583.6519995853</v>
      </c>
      <c r="AD142" s="278">
        <v>0</v>
      </c>
      <c r="AE142" s="268">
        <f t="shared" si="203"/>
        <v>-8626583.6519995853</v>
      </c>
      <c r="AF142" s="268">
        <f t="shared" si="205"/>
        <v>-5284383.5292291641</v>
      </c>
    </row>
    <row r="143" spans="1:32" hidden="1" x14ac:dyDescent="0.2">
      <c r="A143" s="247">
        <v>11</v>
      </c>
      <c r="B143" s="346">
        <v>41030</v>
      </c>
      <c r="C143" s="268">
        <v>-9579536.4025071263</v>
      </c>
      <c r="D143" s="327">
        <f>SUM($C$139:C143)</f>
        <v>-60311813.784070142</v>
      </c>
      <c r="E143" s="268"/>
      <c r="F143" s="268">
        <f t="shared" si="188"/>
        <v>-20000000</v>
      </c>
      <c r="G143" s="268">
        <f t="shared" si="189"/>
        <v>-20000000</v>
      </c>
      <c r="H143" s="268">
        <f t="shared" si="190"/>
        <v>-20311813.784070142</v>
      </c>
      <c r="I143" s="268">
        <f t="shared" si="191"/>
        <v>0</v>
      </c>
      <c r="J143" s="268">
        <f t="shared" si="192"/>
        <v>-10000000</v>
      </c>
      <c r="K143" s="268">
        <f t="shared" si="193"/>
        <v>-18280632.405663129</v>
      </c>
      <c r="L143" s="268">
        <f t="shared" si="194"/>
        <v>0</v>
      </c>
      <c r="M143" s="278">
        <f t="shared" si="195"/>
        <v>-22808401.661344334</v>
      </c>
      <c r="N143" s="278">
        <v>0</v>
      </c>
      <c r="O143" s="268">
        <f t="shared" si="196"/>
        <v>-22808401.661344334</v>
      </c>
      <c r="P143" s="268">
        <f t="shared" si="204"/>
        <v>-8621582.7622564156</v>
      </c>
      <c r="Q143" s="268"/>
      <c r="R143" s="287"/>
      <c r="S143" s="268">
        <f t="shared" si="197"/>
        <v>-20000000</v>
      </c>
      <c r="T143" s="268">
        <f t="shared" si="198"/>
        <v>-10000000</v>
      </c>
      <c r="U143" s="345">
        <f t="shared" si="199"/>
        <v>-2031181.3784070127</v>
      </c>
      <c r="V143" s="345">
        <f t="shared" si="200"/>
        <v>0</v>
      </c>
      <c r="W143" s="268"/>
      <c r="X143" s="268"/>
      <c r="Y143" s="268"/>
      <c r="Z143" s="268"/>
      <c r="AA143" s="268">
        <f t="shared" si="201"/>
        <v>-9584537.2922502942</v>
      </c>
      <c r="AB143" s="278">
        <v>0</v>
      </c>
      <c r="AC143" s="278">
        <f t="shared" si="202"/>
        <v>-9584537.2922502942</v>
      </c>
      <c r="AD143" s="278">
        <v>0</v>
      </c>
      <c r="AE143" s="268">
        <f t="shared" si="203"/>
        <v>-9584537.2922502942</v>
      </c>
      <c r="AF143" s="268">
        <f t="shared" si="205"/>
        <v>-957953.64025070891</v>
      </c>
    </row>
    <row r="144" spans="1:32" hidden="1" x14ac:dyDescent="0.2">
      <c r="A144" s="247">
        <v>11</v>
      </c>
      <c r="B144" s="346">
        <v>41061</v>
      </c>
      <c r="C144" s="268">
        <v>2320484.3383544767</v>
      </c>
      <c r="D144" s="327">
        <f>SUM($C$139:C144)</f>
        <v>-57991329.445715666</v>
      </c>
      <c r="E144" s="268"/>
      <c r="F144" s="268">
        <f t="shared" si="188"/>
        <v>-20000000</v>
      </c>
      <c r="G144" s="268">
        <f t="shared" si="189"/>
        <v>-20000000</v>
      </c>
      <c r="H144" s="268">
        <f t="shared" si="190"/>
        <v>-17991329.445715666</v>
      </c>
      <c r="I144" s="268">
        <f t="shared" si="191"/>
        <v>0</v>
      </c>
      <c r="J144" s="268">
        <f t="shared" si="192"/>
        <v>-10000000</v>
      </c>
      <c r="K144" s="268">
        <f t="shared" si="193"/>
        <v>-16192196.5011441</v>
      </c>
      <c r="L144" s="268">
        <f t="shared" si="194"/>
        <v>0</v>
      </c>
      <c r="M144" s="278">
        <f t="shared" si="195"/>
        <v>-20719965.756825306</v>
      </c>
      <c r="N144" s="278">
        <v>0</v>
      </c>
      <c r="O144" s="268">
        <f t="shared" si="196"/>
        <v>-20719965.756825306</v>
      </c>
      <c r="P144" s="268">
        <f t="shared" si="204"/>
        <v>2088435.904519029</v>
      </c>
      <c r="Q144" s="268"/>
      <c r="R144" s="287"/>
      <c r="S144" s="268">
        <f t="shared" si="197"/>
        <v>-20000000</v>
      </c>
      <c r="T144" s="268">
        <f t="shared" si="198"/>
        <v>-10000000</v>
      </c>
      <c r="U144" s="345">
        <f t="shared" si="199"/>
        <v>-1799132.9445715658</v>
      </c>
      <c r="V144" s="345">
        <f t="shared" si="200"/>
        <v>0</v>
      </c>
      <c r="W144" s="268"/>
      <c r="X144" s="268"/>
      <c r="Y144" s="268"/>
      <c r="Z144" s="268"/>
      <c r="AA144" s="268">
        <f t="shared" si="201"/>
        <v>-9352488.8584148474</v>
      </c>
      <c r="AB144" s="278">
        <v>0</v>
      </c>
      <c r="AC144" s="278">
        <f t="shared" si="202"/>
        <v>-9352488.8584148474</v>
      </c>
      <c r="AD144" s="278">
        <v>0</v>
      </c>
      <c r="AE144" s="268">
        <f t="shared" si="203"/>
        <v>-9352488.8584148474</v>
      </c>
      <c r="AF144" s="268">
        <f t="shared" si="205"/>
        <v>232048.43383544683</v>
      </c>
    </row>
    <row r="145" spans="1:32" hidden="1" x14ac:dyDescent="0.2">
      <c r="A145" s="247">
        <v>11</v>
      </c>
      <c r="B145" s="346">
        <v>41091</v>
      </c>
      <c r="C145" s="268">
        <v>2134948.4248224832</v>
      </c>
      <c r="D145" s="327">
        <f>SUM($C$139:C145)</f>
        <v>-55856381.020893186</v>
      </c>
      <c r="E145" s="268"/>
      <c r="F145" s="268">
        <f t="shared" si="188"/>
        <v>-20000000</v>
      </c>
      <c r="G145" s="268">
        <f t="shared" si="189"/>
        <v>-20000000</v>
      </c>
      <c r="H145" s="268">
        <f t="shared" si="190"/>
        <v>-15856381.020893186</v>
      </c>
      <c r="I145" s="268">
        <f t="shared" si="191"/>
        <v>0</v>
      </c>
      <c r="J145" s="268">
        <f t="shared" si="192"/>
        <v>-10000000</v>
      </c>
      <c r="K145" s="268">
        <f t="shared" si="193"/>
        <v>-14270742.918803869</v>
      </c>
      <c r="L145" s="268">
        <f t="shared" si="194"/>
        <v>0</v>
      </c>
      <c r="M145" s="278">
        <f t="shared" si="195"/>
        <v>-18798512.17448508</v>
      </c>
      <c r="N145" s="278">
        <v>0</v>
      </c>
      <c r="O145" s="268">
        <f t="shared" si="196"/>
        <v>-18798512.17448508</v>
      </c>
      <c r="P145" s="268">
        <f t="shared" si="204"/>
        <v>1921453.5823402256</v>
      </c>
      <c r="Q145" s="268"/>
      <c r="R145" s="287"/>
      <c r="S145" s="268">
        <f t="shared" si="197"/>
        <v>-20000000</v>
      </c>
      <c r="T145" s="268">
        <f t="shared" si="198"/>
        <v>-10000000</v>
      </c>
      <c r="U145" s="345">
        <f t="shared" si="199"/>
        <v>-1585638.1020893175</v>
      </c>
      <c r="V145" s="345">
        <f t="shared" si="200"/>
        <v>0</v>
      </c>
      <c r="W145" s="268"/>
      <c r="X145" s="268"/>
      <c r="Y145" s="268"/>
      <c r="Z145" s="268"/>
      <c r="AA145" s="268">
        <f t="shared" si="201"/>
        <v>-9138994.0159325972</v>
      </c>
      <c r="AB145" s="278">
        <v>0</v>
      </c>
      <c r="AC145" s="278">
        <f t="shared" si="202"/>
        <v>-9138994.0159325972</v>
      </c>
      <c r="AD145" s="278">
        <v>0</v>
      </c>
      <c r="AE145" s="268">
        <f t="shared" si="203"/>
        <v>-9138994.0159325972</v>
      </c>
      <c r="AF145" s="268">
        <f t="shared" si="205"/>
        <v>213494.84248225018</v>
      </c>
    </row>
    <row r="146" spans="1:32" hidden="1" x14ac:dyDescent="0.2">
      <c r="A146" s="247">
        <v>11</v>
      </c>
      <c r="B146" s="346">
        <v>41122</v>
      </c>
      <c r="C146" s="268">
        <v>2099877.7457494172</v>
      </c>
      <c r="D146" s="327">
        <f>SUM($C$139:C146)</f>
        <v>-53756503.275143772</v>
      </c>
      <c r="E146" s="268"/>
      <c r="F146" s="268">
        <f t="shared" si="188"/>
        <v>-20000000</v>
      </c>
      <c r="G146" s="268">
        <f t="shared" si="189"/>
        <v>-20000000</v>
      </c>
      <c r="H146" s="268">
        <f t="shared" si="190"/>
        <v>-13756503.275143772</v>
      </c>
      <c r="I146" s="268">
        <f t="shared" si="191"/>
        <v>0</v>
      </c>
      <c r="J146" s="268">
        <f t="shared" si="192"/>
        <v>-10000000</v>
      </c>
      <c r="K146" s="268">
        <f t="shared" si="193"/>
        <v>-12380852.947629396</v>
      </c>
      <c r="L146" s="268">
        <f t="shared" si="194"/>
        <v>0</v>
      </c>
      <c r="M146" s="278">
        <f t="shared" si="195"/>
        <v>-16908622.203310601</v>
      </c>
      <c r="N146" s="278">
        <v>0</v>
      </c>
      <c r="O146" s="268">
        <f t="shared" si="196"/>
        <v>-16908622.203310601</v>
      </c>
      <c r="P146" s="268">
        <f t="shared" si="204"/>
        <v>1889889.9711744785</v>
      </c>
      <c r="Q146" s="268"/>
      <c r="R146" s="287"/>
      <c r="S146" s="268">
        <f t="shared" si="197"/>
        <v>-20000000</v>
      </c>
      <c r="T146" s="268">
        <f t="shared" si="198"/>
        <v>-10000000</v>
      </c>
      <c r="U146" s="345">
        <f t="shared" si="199"/>
        <v>-1375650.3275143765</v>
      </c>
      <c r="V146" s="345">
        <f t="shared" si="200"/>
        <v>0</v>
      </c>
      <c r="W146" s="268"/>
      <c r="X146" s="268"/>
      <c r="Y146" s="268"/>
      <c r="Z146" s="268"/>
      <c r="AA146" s="268">
        <f t="shared" si="201"/>
        <v>-8929006.2413576581</v>
      </c>
      <c r="AB146" s="278">
        <v>0</v>
      </c>
      <c r="AC146" s="278">
        <f t="shared" si="202"/>
        <v>-8929006.2413576581</v>
      </c>
      <c r="AD146" s="278">
        <v>0</v>
      </c>
      <c r="AE146" s="268">
        <f t="shared" si="203"/>
        <v>-8929006.2413576581</v>
      </c>
      <c r="AF146" s="268">
        <f t="shared" si="205"/>
        <v>209987.77457493916</v>
      </c>
    </row>
    <row r="147" spans="1:32" hidden="1" x14ac:dyDescent="0.2">
      <c r="A147" s="247">
        <v>11</v>
      </c>
      <c r="B147" s="346">
        <v>41153</v>
      </c>
      <c r="C147" s="268">
        <v>13880058.17172304</v>
      </c>
      <c r="D147" s="327">
        <f>SUM($C$139:C147)</f>
        <v>-39876445.103420734</v>
      </c>
      <c r="E147" s="268"/>
      <c r="F147" s="268">
        <f t="shared" si="188"/>
        <v>-20000000</v>
      </c>
      <c r="G147" s="268">
        <f t="shared" si="189"/>
        <v>-19876445.103420734</v>
      </c>
      <c r="H147" s="268">
        <f t="shared" si="190"/>
        <v>0</v>
      </c>
      <c r="I147" s="268">
        <f t="shared" si="191"/>
        <v>0</v>
      </c>
      <c r="J147" s="268">
        <f t="shared" si="192"/>
        <v>-9938222.5517103672</v>
      </c>
      <c r="K147" s="268">
        <f t="shared" si="193"/>
        <v>0</v>
      </c>
      <c r="L147" s="268">
        <f t="shared" si="194"/>
        <v>0</v>
      </c>
      <c r="M147" s="278">
        <f t="shared" si="195"/>
        <v>-4465991.8073915746</v>
      </c>
      <c r="N147" s="278">
        <v>0</v>
      </c>
      <c r="O147" s="268">
        <f t="shared" si="196"/>
        <v>-4465991.8073915746</v>
      </c>
      <c r="P147" s="268">
        <f t="shared" si="204"/>
        <v>12442630.395919027</v>
      </c>
      <c r="Q147" s="268"/>
      <c r="R147" s="287"/>
      <c r="S147" s="268">
        <f t="shared" si="197"/>
        <v>-20000000</v>
      </c>
      <c r="T147" s="268">
        <f t="shared" si="198"/>
        <v>-9938222.5517103672</v>
      </c>
      <c r="U147" s="345">
        <f t="shared" si="199"/>
        <v>0</v>
      </c>
      <c r="V147" s="345">
        <f t="shared" si="200"/>
        <v>0</v>
      </c>
      <c r="W147" s="268"/>
      <c r="X147" s="268"/>
      <c r="Y147" s="268"/>
      <c r="Z147" s="268"/>
      <c r="AA147" s="268">
        <f t="shared" si="201"/>
        <v>-7491578.4655536488</v>
      </c>
      <c r="AB147" s="278">
        <v>0</v>
      </c>
      <c r="AC147" s="278">
        <f t="shared" si="202"/>
        <v>-7491578.4655536488</v>
      </c>
      <c r="AD147" s="278">
        <v>0</v>
      </c>
      <c r="AE147" s="268">
        <f t="shared" si="203"/>
        <v>-7491578.4655536488</v>
      </c>
      <c r="AF147" s="268">
        <f t="shared" si="205"/>
        <v>1437427.7758040093</v>
      </c>
    </row>
    <row r="148" spans="1:32" ht="14.25" hidden="1" customHeight="1" x14ac:dyDescent="0.2">
      <c r="A148" s="247">
        <v>11</v>
      </c>
      <c r="B148" s="346">
        <v>41183</v>
      </c>
      <c r="C148" s="268">
        <v>4972296.4063995704</v>
      </c>
      <c r="D148" s="327">
        <f>SUM($C$139:C148)</f>
        <v>-34904148.697021164</v>
      </c>
      <c r="E148" s="268"/>
      <c r="F148" s="268">
        <f t="shared" si="188"/>
        <v>-20000000</v>
      </c>
      <c r="G148" s="268">
        <f t="shared" si="189"/>
        <v>-14904148.697021164</v>
      </c>
      <c r="H148" s="268">
        <f t="shared" si="190"/>
        <v>0</v>
      </c>
      <c r="I148" s="268">
        <f t="shared" si="191"/>
        <v>0</v>
      </c>
      <c r="J148" s="268">
        <f t="shared" si="192"/>
        <v>-7452074.348510582</v>
      </c>
      <c r="K148" s="268">
        <f t="shared" si="193"/>
        <v>0</v>
      </c>
      <c r="L148" s="268">
        <f t="shared" si="194"/>
        <v>0</v>
      </c>
      <c r="M148" s="278">
        <f t="shared" si="195"/>
        <v>-1979843.6041917894</v>
      </c>
      <c r="N148" s="278">
        <v>0</v>
      </c>
      <c r="O148" s="268">
        <f t="shared" si="196"/>
        <v>-1979843.6041917894</v>
      </c>
      <c r="P148" s="268">
        <f t="shared" si="204"/>
        <v>2486148.2031997852</v>
      </c>
      <c r="Q148" s="268"/>
      <c r="R148" s="287"/>
      <c r="S148" s="268">
        <f t="shared" si="197"/>
        <v>-20000000</v>
      </c>
      <c r="T148" s="268">
        <f t="shared" si="198"/>
        <v>-7452074.348510582</v>
      </c>
      <c r="U148" s="345">
        <f t="shared" si="199"/>
        <v>0</v>
      </c>
      <c r="V148" s="345">
        <f t="shared" si="200"/>
        <v>0</v>
      </c>
      <c r="W148" s="268"/>
      <c r="X148" s="268"/>
      <c r="Y148" s="268"/>
      <c r="Z148" s="268"/>
      <c r="AA148" s="268">
        <f t="shared" si="201"/>
        <v>-5005430.2623538636</v>
      </c>
      <c r="AB148" s="278">
        <v>0</v>
      </c>
      <c r="AC148" s="278">
        <f t="shared" si="202"/>
        <v>-5005430.2623538636</v>
      </c>
      <c r="AD148" s="278">
        <v>0</v>
      </c>
      <c r="AE148" s="268">
        <f t="shared" si="203"/>
        <v>-5005430.2623538636</v>
      </c>
      <c r="AF148" s="268">
        <f t="shared" si="205"/>
        <v>2486148.2031997852</v>
      </c>
    </row>
    <row r="149" spans="1:32" hidden="1" x14ac:dyDescent="0.2">
      <c r="A149" s="247">
        <v>11</v>
      </c>
      <c r="B149" s="346">
        <v>41214</v>
      </c>
      <c r="C149" s="268">
        <v>8586722.0462580062</v>
      </c>
      <c r="D149" s="327">
        <f>SUM($C$139:C149)</f>
        <v>-26317426.650763158</v>
      </c>
      <c r="E149" s="268"/>
      <c r="F149" s="268">
        <f t="shared" si="188"/>
        <v>-20000000</v>
      </c>
      <c r="G149" s="268">
        <f t="shared" si="189"/>
        <v>-6317426.6507631578</v>
      </c>
      <c r="H149" s="268">
        <f t="shared" si="190"/>
        <v>0</v>
      </c>
      <c r="I149" s="268">
        <f t="shared" si="191"/>
        <v>0</v>
      </c>
      <c r="J149" s="268">
        <f t="shared" si="192"/>
        <v>-3158713.3253815789</v>
      </c>
      <c r="K149" s="268">
        <f t="shared" si="193"/>
        <v>0</v>
      </c>
      <c r="L149" s="268">
        <f t="shared" si="194"/>
        <v>0</v>
      </c>
      <c r="M149" s="278">
        <f t="shared" si="195"/>
        <v>2313517.4189372137</v>
      </c>
      <c r="N149" s="278">
        <v>0</v>
      </c>
      <c r="O149" s="268">
        <f t="shared" si="196"/>
        <v>2313517.4189372137</v>
      </c>
      <c r="P149" s="268">
        <f t="shared" si="204"/>
        <v>4293361.0231290031</v>
      </c>
      <c r="Q149" s="268"/>
      <c r="R149" s="287"/>
      <c r="S149" s="268">
        <f t="shared" si="197"/>
        <v>-20000000</v>
      </c>
      <c r="T149" s="268">
        <f t="shared" si="198"/>
        <v>-3158713.3253815789</v>
      </c>
      <c r="U149" s="345">
        <f t="shared" si="199"/>
        <v>0</v>
      </c>
      <c r="V149" s="345">
        <f t="shared" si="200"/>
        <v>0</v>
      </c>
      <c r="W149" s="268"/>
      <c r="X149" s="268"/>
      <c r="Y149" s="268"/>
      <c r="Z149" s="268"/>
      <c r="AA149" s="268">
        <f t="shared" si="201"/>
        <v>-712069.23922485858</v>
      </c>
      <c r="AB149" s="278">
        <v>0</v>
      </c>
      <c r="AC149" s="278">
        <f t="shared" si="202"/>
        <v>-712069.23922485858</v>
      </c>
      <c r="AD149" s="278">
        <v>0</v>
      </c>
      <c r="AE149" s="268">
        <f t="shared" si="203"/>
        <v>-712069.23922485858</v>
      </c>
      <c r="AF149" s="268">
        <f t="shared" si="205"/>
        <v>4293361.023129005</v>
      </c>
    </row>
    <row r="150" spans="1:32" hidden="1" x14ac:dyDescent="0.2">
      <c r="A150" s="247">
        <v>11</v>
      </c>
      <c r="B150" s="346">
        <v>41244</v>
      </c>
      <c r="C150" s="268">
        <v>672862.69376042718</v>
      </c>
      <c r="D150" s="327">
        <f>SUM($C$139:C150)</f>
        <v>-25644563.957002729</v>
      </c>
      <c r="E150" s="268"/>
      <c r="F150" s="268">
        <f t="shared" si="188"/>
        <v>-20000000</v>
      </c>
      <c r="G150" s="268">
        <f t="shared" si="189"/>
        <v>-5644563.9570027292</v>
      </c>
      <c r="H150" s="268">
        <f t="shared" si="190"/>
        <v>0</v>
      </c>
      <c r="I150" s="268">
        <f t="shared" si="191"/>
        <v>0</v>
      </c>
      <c r="J150" s="268">
        <f t="shared" si="192"/>
        <v>-2822281.9785013646</v>
      </c>
      <c r="K150" s="268">
        <f t="shared" si="193"/>
        <v>0</v>
      </c>
      <c r="L150" s="268">
        <f t="shared" si="194"/>
        <v>0</v>
      </c>
      <c r="M150" s="278">
        <f t="shared" si="195"/>
        <v>2649948.765817428</v>
      </c>
      <c r="N150" s="278">
        <v>0</v>
      </c>
      <c r="O150" s="268">
        <f t="shared" si="196"/>
        <v>2649948.765817428</v>
      </c>
      <c r="P150" s="268">
        <f t="shared" si="204"/>
        <v>336431.34688021429</v>
      </c>
      <c r="Q150" s="268"/>
      <c r="R150" s="287"/>
      <c r="S150" s="268">
        <f t="shared" si="197"/>
        <v>-20000000</v>
      </c>
      <c r="T150" s="268">
        <f t="shared" si="198"/>
        <v>-2822281.9785013646</v>
      </c>
      <c r="U150" s="345">
        <f t="shared" si="199"/>
        <v>0</v>
      </c>
      <c r="V150" s="345">
        <f t="shared" si="200"/>
        <v>0</v>
      </c>
      <c r="W150" s="268"/>
      <c r="X150" s="268"/>
      <c r="Y150" s="268"/>
      <c r="Z150" s="268"/>
      <c r="AA150" s="268">
        <f t="shared" si="201"/>
        <v>-375637.89234464616</v>
      </c>
      <c r="AB150" s="278">
        <v>0</v>
      </c>
      <c r="AC150" s="278">
        <f t="shared" si="202"/>
        <v>-375637.89234464616</v>
      </c>
      <c r="AD150" s="278">
        <v>0</v>
      </c>
      <c r="AE150" s="268">
        <f t="shared" si="203"/>
        <v>-375637.89234464616</v>
      </c>
      <c r="AF150" s="268">
        <f t="shared" si="205"/>
        <v>336431.34688021243</v>
      </c>
    </row>
    <row r="151" spans="1:32" ht="16.5" hidden="1" customHeight="1" x14ac:dyDescent="0.2">
      <c r="A151" s="247"/>
      <c r="B151" s="346"/>
      <c r="C151" s="268"/>
      <c r="D151" s="327"/>
      <c r="E151" s="268"/>
      <c r="F151" s="268"/>
      <c r="G151" s="268"/>
      <c r="H151" s="268"/>
      <c r="I151" s="268"/>
      <c r="J151" s="268"/>
      <c r="K151" s="268"/>
      <c r="L151" s="268"/>
      <c r="M151" s="278"/>
      <c r="N151" s="278"/>
      <c r="O151" s="268"/>
      <c r="P151" s="268"/>
      <c r="Q151" s="268"/>
      <c r="R151" s="287"/>
      <c r="S151" s="268"/>
      <c r="T151" s="268"/>
      <c r="U151" s="345"/>
      <c r="V151" s="345"/>
      <c r="W151" s="268"/>
      <c r="X151" s="268"/>
      <c r="Y151" s="268"/>
      <c r="Z151" s="268"/>
      <c r="AA151" s="268"/>
      <c r="AB151" s="278"/>
      <c r="AC151" s="278"/>
      <c r="AD151" s="278"/>
      <c r="AE151" s="268"/>
      <c r="AF151" s="268"/>
    </row>
    <row r="152" spans="1:32" hidden="1" x14ac:dyDescent="0.2">
      <c r="A152" s="247">
        <v>12</v>
      </c>
      <c r="B152" s="346">
        <v>41275</v>
      </c>
      <c r="C152" s="268">
        <v>-11528918.075071756</v>
      </c>
      <c r="D152" s="327">
        <f>C152</f>
        <v>-11528918.075071756</v>
      </c>
      <c r="E152" s="268"/>
      <c r="F152" s="268">
        <f t="shared" ref="F152:F163" si="206">IF(ABS(D152)&gt;+$F$9,IF(D152&lt;0,-$F$9,+$F$9),+D152)</f>
        <v>-11528918.075071756</v>
      </c>
      <c r="G152" s="268">
        <f t="shared" ref="G152:G163" si="207">IF(ABS(D152)-ABS(F152)&gt;=$G$9,IF(D152&lt;=0,-$G$9,+$G$9),+D152-F152)</f>
        <v>0</v>
      </c>
      <c r="H152" s="268">
        <f t="shared" ref="H152:H163" si="208">IF(ABS(+D152)-ABS(SUM(F152:G152))&gt;=$H$9,IF(D152&lt;=0,-$H$9,+$H$9),+D152-SUM(F152:G152))</f>
        <v>0</v>
      </c>
      <c r="I152" s="268">
        <f t="shared" ref="I152:I163" si="209">IF(ABS(+D152)-ABS(SUM(F152:H152))&gt;=$I$9,IF(D152&lt;=0,$D152-SUM($F152:$H152),$D152-SUM($F152:$H152)),D152-SUM(F152:H152))</f>
        <v>0</v>
      </c>
      <c r="J152" s="268">
        <f t="shared" ref="J152:J163" si="210">+G152*$C$289</f>
        <v>0</v>
      </c>
      <c r="K152" s="268">
        <f t="shared" ref="K152:K163" si="211">+H152*$C$290</f>
        <v>0</v>
      </c>
      <c r="L152" s="268">
        <f t="shared" ref="L152:L163" si="212">+I152*$C$291</f>
        <v>0</v>
      </c>
      <c r="M152" s="278">
        <f t="shared" ref="M152:M163" si="213">SUM(J152:L152)+$M$150</f>
        <v>2649948.765817428</v>
      </c>
      <c r="N152" s="278">
        <v>0</v>
      </c>
      <c r="O152" s="268">
        <f t="shared" ref="O152:O163" si="214">M152+N152</f>
        <v>2649948.765817428</v>
      </c>
      <c r="P152" s="268">
        <f>O152-O150</f>
        <v>0</v>
      </c>
      <c r="Q152" s="268"/>
      <c r="R152" s="287"/>
      <c r="S152" s="268">
        <f t="shared" ref="S152:S163" si="215">+F152</f>
        <v>-11528918.075071756</v>
      </c>
      <c r="T152" s="268">
        <f t="shared" ref="T152:T163" si="216">+G152-J152</f>
        <v>0</v>
      </c>
      <c r="U152" s="345">
        <f t="shared" ref="U152:U163" si="217">+H152-K152</f>
        <v>0</v>
      </c>
      <c r="V152" s="345">
        <f t="shared" ref="V152:V163" si="218">+I152-L152</f>
        <v>0</v>
      </c>
      <c r="W152" s="268"/>
      <c r="X152" s="268"/>
      <c r="Y152" s="268"/>
      <c r="Z152" s="268"/>
      <c r="AA152" s="268">
        <f t="shared" ref="AA152:AA163" si="219">SUM(S152:V152)+$AA$150</f>
        <v>-11904555.967416402</v>
      </c>
      <c r="AB152" s="278">
        <v>0</v>
      </c>
      <c r="AC152" s="278">
        <f t="shared" ref="AC152:AC163" si="220">AA152-AB152</f>
        <v>-11904555.967416402</v>
      </c>
      <c r="AD152" s="278">
        <v>0</v>
      </c>
      <c r="AE152" s="268">
        <f t="shared" ref="AE152:AE163" si="221">AA152-AB152+AD152</f>
        <v>-11904555.967416402</v>
      </c>
      <c r="AF152" s="268">
        <f>AE152-AE150</f>
        <v>-11528918.075071756</v>
      </c>
    </row>
    <row r="153" spans="1:32" hidden="1" x14ac:dyDescent="0.2">
      <c r="A153" s="247">
        <v>12</v>
      </c>
      <c r="B153" s="346">
        <v>41306</v>
      </c>
      <c r="C153" s="268">
        <v>-418330.36171436496</v>
      </c>
      <c r="D153" s="327">
        <f>SUM($C$152:C153)</f>
        <v>-11947248.436786121</v>
      </c>
      <c r="E153" s="268"/>
      <c r="F153" s="268">
        <f t="shared" si="206"/>
        <v>-11947248.436786121</v>
      </c>
      <c r="G153" s="268">
        <f t="shared" si="207"/>
        <v>0</v>
      </c>
      <c r="H153" s="268">
        <f t="shared" si="208"/>
        <v>0</v>
      </c>
      <c r="I153" s="268">
        <f t="shared" si="209"/>
        <v>0</v>
      </c>
      <c r="J153" s="268">
        <f t="shared" si="210"/>
        <v>0</v>
      </c>
      <c r="K153" s="268">
        <f t="shared" si="211"/>
        <v>0</v>
      </c>
      <c r="L153" s="268">
        <f t="shared" si="212"/>
        <v>0</v>
      </c>
      <c r="M153" s="278">
        <f t="shared" si="213"/>
        <v>2649948.765817428</v>
      </c>
      <c r="N153" s="278">
        <v>0</v>
      </c>
      <c r="O153" s="268">
        <f t="shared" si="214"/>
        <v>2649948.765817428</v>
      </c>
      <c r="P153" s="268">
        <f t="shared" ref="P153:P163" si="222">O153-O152</f>
        <v>0</v>
      </c>
      <c r="Q153" s="268"/>
      <c r="R153" s="287"/>
      <c r="S153" s="268">
        <f t="shared" si="215"/>
        <v>-11947248.436786121</v>
      </c>
      <c r="T153" s="268">
        <f t="shared" si="216"/>
        <v>0</v>
      </c>
      <c r="U153" s="345">
        <f t="shared" si="217"/>
        <v>0</v>
      </c>
      <c r="V153" s="345">
        <f t="shared" si="218"/>
        <v>0</v>
      </c>
      <c r="W153" s="268"/>
      <c r="X153" s="268"/>
      <c r="Y153" s="268"/>
      <c r="Z153" s="268"/>
      <c r="AA153" s="268">
        <f t="shared" si="219"/>
        <v>-12322886.329130767</v>
      </c>
      <c r="AB153" s="278">
        <v>0</v>
      </c>
      <c r="AC153" s="278">
        <f t="shared" si="220"/>
        <v>-12322886.329130767</v>
      </c>
      <c r="AD153" s="278">
        <v>0</v>
      </c>
      <c r="AE153" s="268">
        <f t="shared" si="221"/>
        <v>-12322886.329130767</v>
      </c>
      <c r="AF153" s="268">
        <f t="shared" ref="AF153:AF163" si="223">AE153-AE152</f>
        <v>-418330.36171436496</v>
      </c>
    </row>
    <row r="154" spans="1:32" hidden="1" x14ac:dyDescent="0.2">
      <c r="A154" s="247">
        <v>12</v>
      </c>
      <c r="B154" s="346">
        <v>41334</v>
      </c>
      <c r="C154" s="268">
        <v>-3351512.0859245509</v>
      </c>
      <c r="D154" s="327">
        <f>SUM($C$152:C154)</f>
        <v>-15298760.522710672</v>
      </c>
      <c r="E154" s="268"/>
      <c r="F154" s="268">
        <f t="shared" si="206"/>
        <v>-15298760.522710672</v>
      </c>
      <c r="G154" s="268">
        <f t="shared" si="207"/>
        <v>0</v>
      </c>
      <c r="H154" s="268">
        <f t="shared" si="208"/>
        <v>0</v>
      </c>
      <c r="I154" s="268">
        <f t="shared" si="209"/>
        <v>0</v>
      </c>
      <c r="J154" s="278">
        <f t="shared" si="210"/>
        <v>0</v>
      </c>
      <c r="K154" s="268">
        <f t="shared" si="211"/>
        <v>0</v>
      </c>
      <c r="L154" s="268">
        <f t="shared" si="212"/>
        <v>0</v>
      </c>
      <c r="M154" s="278">
        <f t="shared" si="213"/>
        <v>2649948.765817428</v>
      </c>
      <c r="N154" s="278">
        <v>0</v>
      </c>
      <c r="O154" s="268">
        <f t="shared" si="214"/>
        <v>2649948.765817428</v>
      </c>
      <c r="P154" s="268">
        <f t="shared" si="222"/>
        <v>0</v>
      </c>
      <c r="Q154" s="268"/>
      <c r="R154" s="287"/>
      <c r="S154" s="268">
        <f t="shared" si="215"/>
        <v>-15298760.522710672</v>
      </c>
      <c r="T154" s="268">
        <f t="shared" si="216"/>
        <v>0</v>
      </c>
      <c r="U154" s="345">
        <f t="shared" si="217"/>
        <v>0</v>
      </c>
      <c r="V154" s="345">
        <f t="shared" si="218"/>
        <v>0</v>
      </c>
      <c r="W154" s="268"/>
      <c r="X154" s="268"/>
      <c r="Y154" s="268"/>
      <c r="Z154" s="268"/>
      <c r="AA154" s="268">
        <f t="shared" si="219"/>
        <v>-15674398.415055318</v>
      </c>
      <c r="AB154" s="278">
        <v>0</v>
      </c>
      <c r="AC154" s="278">
        <f t="shared" si="220"/>
        <v>-15674398.415055318</v>
      </c>
      <c r="AD154" s="278">
        <v>0</v>
      </c>
      <c r="AE154" s="268">
        <f t="shared" si="221"/>
        <v>-15674398.415055318</v>
      </c>
      <c r="AF154" s="268">
        <f t="shared" si="223"/>
        <v>-3351512.0859245509</v>
      </c>
    </row>
    <row r="155" spans="1:32" hidden="1" x14ac:dyDescent="0.2">
      <c r="A155" s="247">
        <v>12</v>
      </c>
      <c r="B155" s="346">
        <v>41365</v>
      </c>
      <c r="C155" s="268">
        <v>-13196602.105187742</v>
      </c>
      <c r="D155" s="327">
        <f>SUM($C$152:C155)</f>
        <v>-28495362.627898414</v>
      </c>
      <c r="E155" s="268"/>
      <c r="F155" s="268">
        <f t="shared" si="206"/>
        <v>-20000000</v>
      </c>
      <c r="G155" s="268">
        <f t="shared" si="207"/>
        <v>-8495362.6278984137</v>
      </c>
      <c r="H155" s="268">
        <f t="shared" si="208"/>
        <v>0</v>
      </c>
      <c r="I155" s="268">
        <f t="shared" si="209"/>
        <v>0</v>
      </c>
      <c r="J155" s="268">
        <f t="shared" si="210"/>
        <v>-4247681.3139492068</v>
      </c>
      <c r="K155" s="268">
        <f t="shared" si="211"/>
        <v>0</v>
      </c>
      <c r="L155" s="268">
        <f t="shared" si="212"/>
        <v>0</v>
      </c>
      <c r="M155" s="278">
        <f t="shared" si="213"/>
        <v>-1597732.5481317788</v>
      </c>
      <c r="N155" s="278">
        <v>0</v>
      </c>
      <c r="O155" s="268">
        <f t="shared" si="214"/>
        <v>-1597732.5481317788</v>
      </c>
      <c r="P155" s="268">
        <f t="shared" si="222"/>
        <v>-4247681.3139492068</v>
      </c>
      <c r="Q155" s="268"/>
      <c r="R155" s="287"/>
      <c r="S155" s="268">
        <f t="shared" si="215"/>
        <v>-20000000</v>
      </c>
      <c r="T155" s="268">
        <f t="shared" si="216"/>
        <v>-4247681.3139492068</v>
      </c>
      <c r="U155" s="345">
        <f t="shared" si="217"/>
        <v>0</v>
      </c>
      <c r="V155" s="345">
        <f t="shared" si="218"/>
        <v>0</v>
      </c>
      <c r="W155" s="268"/>
      <c r="X155" s="268"/>
      <c r="Y155" s="268"/>
      <c r="Z155" s="268"/>
      <c r="AA155" s="268">
        <f t="shared" si="219"/>
        <v>-24623319.206293851</v>
      </c>
      <c r="AB155" s="278">
        <v>0</v>
      </c>
      <c r="AC155" s="278">
        <f t="shared" si="220"/>
        <v>-24623319.206293851</v>
      </c>
      <c r="AD155" s="278">
        <v>0</v>
      </c>
      <c r="AE155" s="268">
        <f t="shared" si="221"/>
        <v>-24623319.206293851</v>
      </c>
      <c r="AF155" s="268">
        <f t="shared" si="223"/>
        <v>-8948920.7912385333</v>
      </c>
    </row>
    <row r="156" spans="1:32" hidden="1" x14ac:dyDescent="0.2">
      <c r="A156" s="247">
        <v>12</v>
      </c>
      <c r="B156" s="346">
        <v>41395</v>
      </c>
      <c r="C156" s="268">
        <v>-8388166.41556725</v>
      </c>
      <c r="D156" s="327">
        <f>SUM($C$152:C156)</f>
        <v>-36883529.043465666</v>
      </c>
      <c r="E156" s="268"/>
      <c r="F156" s="268">
        <f t="shared" si="206"/>
        <v>-20000000</v>
      </c>
      <c r="G156" s="268">
        <f t="shared" si="207"/>
        <v>-16883529.043465666</v>
      </c>
      <c r="H156" s="268">
        <f t="shared" si="208"/>
        <v>0</v>
      </c>
      <c r="I156" s="268">
        <f t="shared" si="209"/>
        <v>0</v>
      </c>
      <c r="J156" s="268">
        <f t="shared" si="210"/>
        <v>-8441764.5217328332</v>
      </c>
      <c r="K156" s="268">
        <f t="shared" si="211"/>
        <v>0</v>
      </c>
      <c r="L156" s="268">
        <f t="shared" si="212"/>
        <v>0</v>
      </c>
      <c r="M156" s="278">
        <f t="shared" si="213"/>
        <v>-5791815.7559154052</v>
      </c>
      <c r="N156" s="278">
        <v>0</v>
      </c>
      <c r="O156" s="268">
        <f t="shared" si="214"/>
        <v>-5791815.7559154052</v>
      </c>
      <c r="P156" s="268">
        <f t="shared" si="222"/>
        <v>-4194083.2077836264</v>
      </c>
      <c r="Q156" s="268"/>
      <c r="R156" s="287"/>
      <c r="S156" s="268">
        <f t="shared" si="215"/>
        <v>-20000000</v>
      </c>
      <c r="T156" s="268">
        <f t="shared" si="216"/>
        <v>-8441764.5217328332</v>
      </c>
      <c r="U156" s="345">
        <f t="shared" si="217"/>
        <v>0</v>
      </c>
      <c r="V156" s="345">
        <f t="shared" si="218"/>
        <v>0</v>
      </c>
      <c r="W156" s="268"/>
      <c r="X156" s="268"/>
      <c r="Y156" s="268"/>
      <c r="Z156" s="268"/>
      <c r="AA156" s="268">
        <f t="shared" si="219"/>
        <v>-28817402.414077479</v>
      </c>
      <c r="AB156" s="278">
        <v>0</v>
      </c>
      <c r="AC156" s="278">
        <f t="shared" si="220"/>
        <v>-28817402.414077479</v>
      </c>
      <c r="AD156" s="278">
        <v>0</v>
      </c>
      <c r="AE156" s="268">
        <f t="shared" si="221"/>
        <v>-28817402.414077479</v>
      </c>
      <c r="AF156" s="268">
        <f t="shared" si="223"/>
        <v>-4194083.2077836283</v>
      </c>
    </row>
    <row r="157" spans="1:32" hidden="1" x14ac:dyDescent="0.2">
      <c r="A157" s="247">
        <v>12</v>
      </c>
      <c r="B157" s="346">
        <v>41426</v>
      </c>
      <c r="C157" s="268">
        <v>-2131025.8530082204</v>
      </c>
      <c r="D157" s="327">
        <f>SUM($C$152:C157)</f>
        <v>-39014554.896473885</v>
      </c>
      <c r="E157" s="268"/>
      <c r="F157" s="268">
        <f t="shared" si="206"/>
        <v>-20000000</v>
      </c>
      <c r="G157" s="268">
        <f t="shared" si="207"/>
        <v>-19014554.896473885</v>
      </c>
      <c r="H157" s="268">
        <f t="shared" si="208"/>
        <v>0</v>
      </c>
      <c r="I157" s="268">
        <f t="shared" si="209"/>
        <v>0</v>
      </c>
      <c r="J157" s="268">
        <f t="shared" si="210"/>
        <v>-9507277.4482369423</v>
      </c>
      <c r="K157" s="268">
        <f t="shared" si="211"/>
        <v>0</v>
      </c>
      <c r="L157" s="268">
        <f t="shared" si="212"/>
        <v>0</v>
      </c>
      <c r="M157" s="278">
        <f t="shared" si="213"/>
        <v>-6857328.6824195143</v>
      </c>
      <c r="N157" s="278">
        <v>0</v>
      </c>
      <c r="O157" s="268">
        <f t="shared" si="214"/>
        <v>-6857328.6824195143</v>
      </c>
      <c r="P157" s="268">
        <f t="shared" si="222"/>
        <v>-1065512.9265041091</v>
      </c>
      <c r="Q157" s="268"/>
      <c r="R157" s="287"/>
      <c r="S157" s="268">
        <f t="shared" si="215"/>
        <v>-20000000</v>
      </c>
      <c r="T157" s="268">
        <f t="shared" si="216"/>
        <v>-9507277.4482369423</v>
      </c>
      <c r="U157" s="345">
        <f t="shared" si="217"/>
        <v>0</v>
      </c>
      <c r="V157" s="345">
        <f t="shared" si="218"/>
        <v>0</v>
      </c>
      <c r="W157" s="268"/>
      <c r="X157" s="268"/>
      <c r="Y157" s="268"/>
      <c r="Z157" s="268"/>
      <c r="AA157" s="268">
        <f t="shared" si="219"/>
        <v>-29882915.340581588</v>
      </c>
      <c r="AB157" s="278">
        <v>0</v>
      </c>
      <c r="AC157" s="278">
        <f t="shared" si="220"/>
        <v>-29882915.340581588</v>
      </c>
      <c r="AD157" s="278">
        <v>0</v>
      </c>
      <c r="AE157" s="268">
        <f t="shared" si="221"/>
        <v>-29882915.340581588</v>
      </c>
      <c r="AF157" s="268">
        <f t="shared" si="223"/>
        <v>-1065512.9265041091</v>
      </c>
    </row>
    <row r="158" spans="1:32" hidden="1" x14ac:dyDescent="0.2">
      <c r="A158" s="247">
        <v>12</v>
      </c>
      <c r="B158" s="346">
        <v>41456</v>
      </c>
      <c r="C158" s="268">
        <v>-6475218.6061040862</v>
      </c>
      <c r="D158" s="327">
        <f>SUM($C$152:C158)</f>
        <v>-45489773.502577968</v>
      </c>
      <c r="E158" s="268"/>
      <c r="F158" s="268">
        <f t="shared" si="206"/>
        <v>-20000000</v>
      </c>
      <c r="G158" s="268">
        <f t="shared" si="207"/>
        <v>-20000000</v>
      </c>
      <c r="H158" s="268">
        <f t="shared" si="208"/>
        <v>-5489773.5025779679</v>
      </c>
      <c r="I158" s="268">
        <f t="shared" si="209"/>
        <v>0</v>
      </c>
      <c r="J158" s="268">
        <f t="shared" si="210"/>
        <v>-10000000</v>
      </c>
      <c r="K158" s="268">
        <f t="shared" si="211"/>
        <v>-4940796.1523201717</v>
      </c>
      <c r="L158" s="268">
        <f t="shared" si="212"/>
        <v>0</v>
      </c>
      <c r="M158" s="278">
        <f t="shared" si="213"/>
        <v>-12290847.386502745</v>
      </c>
      <c r="N158" s="278">
        <v>0</v>
      </c>
      <c r="O158" s="268">
        <f t="shared" si="214"/>
        <v>-12290847.386502745</v>
      </c>
      <c r="P158" s="268">
        <f t="shared" si="222"/>
        <v>-5433518.7040832303</v>
      </c>
      <c r="Q158" s="268"/>
      <c r="R158" s="287"/>
      <c r="S158" s="268">
        <f t="shared" si="215"/>
        <v>-20000000</v>
      </c>
      <c r="T158" s="268">
        <f t="shared" si="216"/>
        <v>-10000000</v>
      </c>
      <c r="U158" s="345">
        <f t="shared" si="217"/>
        <v>-548977.35025779624</v>
      </c>
      <c r="V158" s="345">
        <f t="shared" si="218"/>
        <v>0</v>
      </c>
      <c r="W158" s="268"/>
      <c r="X158" s="268"/>
      <c r="Y158" s="268"/>
      <c r="Z158" s="268"/>
      <c r="AA158" s="268">
        <f t="shared" si="219"/>
        <v>-30924615.242602441</v>
      </c>
      <c r="AB158" s="278">
        <v>0</v>
      </c>
      <c r="AC158" s="278">
        <f t="shared" si="220"/>
        <v>-30924615.242602441</v>
      </c>
      <c r="AD158" s="278">
        <v>0</v>
      </c>
      <c r="AE158" s="268">
        <f t="shared" si="221"/>
        <v>-30924615.242602441</v>
      </c>
      <c r="AF158" s="268">
        <f t="shared" si="223"/>
        <v>-1041699.902020853</v>
      </c>
    </row>
    <row r="159" spans="1:32" hidden="1" x14ac:dyDescent="0.2">
      <c r="A159" s="247">
        <v>12</v>
      </c>
      <c r="B159" s="346">
        <v>41487</v>
      </c>
      <c r="C159" s="268">
        <v>-3489189.3505129591</v>
      </c>
      <c r="D159" s="327">
        <f>SUM($C$152:C159)</f>
        <v>-48978962.853090927</v>
      </c>
      <c r="E159" s="268"/>
      <c r="F159" s="268">
        <f t="shared" si="206"/>
        <v>-20000000</v>
      </c>
      <c r="G159" s="268">
        <f t="shared" si="207"/>
        <v>-20000000</v>
      </c>
      <c r="H159" s="268">
        <f t="shared" si="208"/>
        <v>-8978962.853090927</v>
      </c>
      <c r="I159" s="268">
        <f t="shared" si="209"/>
        <v>0</v>
      </c>
      <c r="J159" s="268">
        <f t="shared" si="210"/>
        <v>-10000000</v>
      </c>
      <c r="K159" s="268">
        <f t="shared" si="211"/>
        <v>-8081066.5677818349</v>
      </c>
      <c r="L159" s="268">
        <f t="shared" si="212"/>
        <v>0</v>
      </c>
      <c r="M159" s="278">
        <f t="shared" si="213"/>
        <v>-15431117.801964408</v>
      </c>
      <c r="N159" s="278">
        <v>0</v>
      </c>
      <c r="O159" s="268">
        <f t="shared" si="214"/>
        <v>-15431117.801964408</v>
      </c>
      <c r="P159" s="268">
        <f t="shared" si="222"/>
        <v>-3140270.4154616632</v>
      </c>
      <c r="Q159" s="268"/>
      <c r="R159" s="287"/>
      <c r="S159" s="268">
        <f t="shared" si="215"/>
        <v>-20000000</v>
      </c>
      <c r="T159" s="268">
        <f t="shared" si="216"/>
        <v>-10000000</v>
      </c>
      <c r="U159" s="345">
        <f t="shared" si="217"/>
        <v>-897896.28530909214</v>
      </c>
      <c r="V159" s="345">
        <f t="shared" si="218"/>
        <v>0</v>
      </c>
      <c r="W159" s="268"/>
      <c r="X159" s="268"/>
      <c r="Y159" s="268"/>
      <c r="Z159" s="268"/>
      <c r="AA159" s="268">
        <f t="shared" si="219"/>
        <v>-31273534.177653737</v>
      </c>
      <c r="AB159" s="278">
        <v>0</v>
      </c>
      <c r="AC159" s="278">
        <f t="shared" si="220"/>
        <v>-31273534.177653737</v>
      </c>
      <c r="AD159" s="278">
        <v>0</v>
      </c>
      <c r="AE159" s="268">
        <f t="shared" si="221"/>
        <v>-31273534.177653737</v>
      </c>
      <c r="AF159" s="268">
        <f t="shared" si="223"/>
        <v>-348918.93505129591</v>
      </c>
    </row>
    <row r="160" spans="1:32" hidden="1" x14ac:dyDescent="0.2">
      <c r="A160" s="247">
        <v>12</v>
      </c>
      <c r="B160" s="346">
        <v>41518</v>
      </c>
      <c r="C160" s="268">
        <v>-2441642.1902236114</v>
      </c>
      <c r="D160" s="327">
        <f>SUM($C$152:C160)</f>
        <v>-51420605.043314539</v>
      </c>
      <c r="E160" s="268"/>
      <c r="F160" s="268">
        <f t="shared" si="206"/>
        <v>-20000000</v>
      </c>
      <c r="G160" s="268">
        <f t="shared" si="207"/>
        <v>-20000000</v>
      </c>
      <c r="H160" s="268">
        <f t="shared" si="208"/>
        <v>-11420605.043314539</v>
      </c>
      <c r="I160" s="268">
        <f t="shared" si="209"/>
        <v>0</v>
      </c>
      <c r="J160" s="268">
        <f t="shared" si="210"/>
        <v>-10000000</v>
      </c>
      <c r="K160" s="268">
        <f t="shared" si="211"/>
        <v>-10278544.538983086</v>
      </c>
      <c r="L160" s="268">
        <f t="shared" si="212"/>
        <v>0</v>
      </c>
      <c r="M160" s="278">
        <f t="shared" si="213"/>
        <v>-17628595.773165658</v>
      </c>
      <c r="N160" s="278">
        <v>0</v>
      </c>
      <c r="O160" s="268">
        <f t="shared" si="214"/>
        <v>-17628595.773165658</v>
      </c>
      <c r="P160" s="268">
        <f t="shared" si="222"/>
        <v>-2197477.9712012503</v>
      </c>
      <c r="Q160" s="268"/>
      <c r="R160" s="287"/>
      <c r="S160" s="268">
        <f t="shared" si="215"/>
        <v>-20000000</v>
      </c>
      <c r="T160" s="268">
        <f t="shared" si="216"/>
        <v>-10000000</v>
      </c>
      <c r="U160" s="345">
        <f t="shared" si="217"/>
        <v>-1142060.5043314528</v>
      </c>
      <c r="V160" s="345">
        <f t="shared" si="218"/>
        <v>0</v>
      </c>
      <c r="W160" s="268"/>
      <c r="X160" s="268"/>
      <c r="Y160" s="268"/>
      <c r="Z160" s="268"/>
      <c r="AA160" s="268">
        <f t="shared" si="219"/>
        <v>-31517698.396676101</v>
      </c>
      <c r="AB160" s="278">
        <v>0</v>
      </c>
      <c r="AC160" s="278">
        <f t="shared" si="220"/>
        <v>-31517698.396676101</v>
      </c>
      <c r="AD160" s="278">
        <v>0</v>
      </c>
      <c r="AE160" s="268">
        <f t="shared" si="221"/>
        <v>-31517698.396676101</v>
      </c>
      <c r="AF160" s="268">
        <f t="shared" si="223"/>
        <v>-244164.21902236342</v>
      </c>
    </row>
    <row r="161" spans="1:32" ht="14.25" hidden="1" customHeight="1" x14ac:dyDescent="0.2">
      <c r="A161" s="247">
        <v>12</v>
      </c>
      <c r="B161" s="346">
        <v>41548</v>
      </c>
      <c r="C161" s="268">
        <v>-2278910.1669179043</v>
      </c>
      <c r="D161" s="327">
        <f>SUM($C$152:C161)</f>
        <v>-53699515.210232444</v>
      </c>
      <c r="E161" s="268"/>
      <c r="F161" s="268">
        <f t="shared" si="206"/>
        <v>-20000000</v>
      </c>
      <c r="G161" s="268">
        <f t="shared" si="207"/>
        <v>-20000000</v>
      </c>
      <c r="H161" s="268">
        <f t="shared" si="208"/>
        <v>-13699515.210232444</v>
      </c>
      <c r="I161" s="268">
        <f t="shared" si="209"/>
        <v>0</v>
      </c>
      <c r="J161" s="268">
        <f t="shared" si="210"/>
        <v>-10000000</v>
      </c>
      <c r="K161" s="268">
        <f t="shared" si="211"/>
        <v>-12329563.6892092</v>
      </c>
      <c r="L161" s="268">
        <f t="shared" si="212"/>
        <v>0</v>
      </c>
      <c r="M161" s="278">
        <f t="shared" si="213"/>
        <v>-19679614.923391774</v>
      </c>
      <c r="N161" s="278">
        <v>0</v>
      </c>
      <c r="O161" s="268">
        <f t="shared" si="214"/>
        <v>-19679614.923391774</v>
      </c>
      <c r="P161" s="268">
        <f t="shared" si="222"/>
        <v>-2051019.1502261162</v>
      </c>
      <c r="Q161" s="268"/>
      <c r="R161" s="287"/>
      <c r="S161" s="268">
        <f t="shared" si="215"/>
        <v>-20000000</v>
      </c>
      <c r="T161" s="268">
        <f t="shared" si="216"/>
        <v>-10000000</v>
      </c>
      <c r="U161" s="345">
        <f t="shared" si="217"/>
        <v>-1369951.5210232437</v>
      </c>
      <c r="V161" s="345">
        <f t="shared" si="218"/>
        <v>0</v>
      </c>
      <c r="W161" s="268"/>
      <c r="X161" s="268"/>
      <c r="Y161" s="268"/>
      <c r="Z161" s="268"/>
      <c r="AA161" s="268">
        <f t="shared" si="219"/>
        <v>-31745589.41336789</v>
      </c>
      <c r="AB161" s="278">
        <v>0</v>
      </c>
      <c r="AC161" s="278">
        <f t="shared" si="220"/>
        <v>-31745589.41336789</v>
      </c>
      <c r="AD161" s="278">
        <v>0</v>
      </c>
      <c r="AE161" s="268">
        <f t="shared" si="221"/>
        <v>-31745589.41336789</v>
      </c>
      <c r="AF161" s="268">
        <f t="shared" si="223"/>
        <v>-227891.01669178903</v>
      </c>
    </row>
    <row r="162" spans="1:32" hidden="1" x14ac:dyDescent="0.2">
      <c r="A162" s="247">
        <v>12</v>
      </c>
      <c r="B162" s="346">
        <v>41579</v>
      </c>
      <c r="C162" s="268">
        <v>11501613.403174927</v>
      </c>
      <c r="D162" s="327">
        <f>SUM($C$152:C162)</f>
        <v>-42197901.807057515</v>
      </c>
      <c r="E162" s="268"/>
      <c r="F162" s="268">
        <f t="shared" si="206"/>
        <v>-20000000</v>
      </c>
      <c r="G162" s="268">
        <f t="shared" si="207"/>
        <v>-20000000</v>
      </c>
      <c r="H162" s="268">
        <f t="shared" si="208"/>
        <v>-2197901.8070575148</v>
      </c>
      <c r="I162" s="268">
        <f t="shared" si="209"/>
        <v>0</v>
      </c>
      <c r="J162" s="268">
        <f t="shared" si="210"/>
        <v>-10000000</v>
      </c>
      <c r="K162" s="268">
        <f t="shared" si="211"/>
        <v>-1978111.6263517633</v>
      </c>
      <c r="L162" s="268">
        <f t="shared" si="212"/>
        <v>0</v>
      </c>
      <c r="M162" s="278">
        <f t="shared" si="213"/>
        <v>-9328162.8605343346</v>
      </c>
      <c r="N162" s="278">
        <v>0</v>
      </c>
      <c r="O162" s="268">
        <f t="shared" si="214"/>
        <v>-9328162.8605343346</v>
      </c>
      <c r="P162" s="268">
        <f t="shared" si="222"/>
        <v>10351452.06285744</v>
      </c>
      <c r="Q162" s="268"/>
      <c r="R162" s="287"/>
      <c r="S162" s="268">
        <f t="shared" si="215"/>
        <v>-20000000</v>
      </c>
      <c r="T162" s="268">
        <f t="shared" si="216"/>
        <v>-10000000</v>
      </c>
      <c r="U162" s="345">
        <f t="shared" si="217"/>
        <v>-219790.18070575153</v>
      </c>
      <c r="V162" s="345">
        <f t="shared" si="218"/>
        <v>0</v>
      </c>
      <c r="W162" s="268"/>
      <c r="X162" s="268"/>
      <c r="Y162" s="268"/>
      <c r="Z162" s="268"/>
      <c r="AA162" s="268">
        <f t="shared" si="219"/>
        <v>-30595428.073050398</v>
      </c>
      <c r="AB162" s="278">
        <v>0</v>
      </c>
      <c r="AC162" s="278">
        <f t="shared" si="220"/>
        <v>-30595428.073050398</v>
      </c>
      <c r="AD162" s="278">
        <v>0</v>
      </c>
      <c r="AE162" s="268">
        <f t="shared" si="221"/>
        <v>-30595428.073050398</v>
      </c>
      <c r="AF162" s="268">
        <f t="shared" si="223"/>
        <v>1150161.3403174914</v>
      </c>
    </row>
    <row r="163" spans="1:32" hidden="1" x14ac:dyDescent="0.2">
      <c r="A163" s="247">
        <v>12</v>
      </c>
      <c r="B163" s="346">
        <v>41609</v>
      </c>
      <c r="C163" s="268">
        <v>4159019.151226785</v>
      </c>
      <c r="D163" s="327">
        <f>SUM($C$152:C163)</f>
        <v>-38038882.655830726</v>
      </c>
      <c r="E163" s="268"/>
      <c r="F163" s="268">
        <f t="shared" si="206"/>
        <v>-20000000</v>
      </c>
      <c r="G163" s="268">
        <f t="shared" si="207"/>
        <v>-18038882.655830726</v>
      </c>
      <c r="H163" s="268">
        <f t="shared" si="208"/>
        <v>0</v>
      </c>
      <c r="I163" s="268">
        <f t="shared" si="209"/>
        <v>0</v>
      </c>
      <c r="J163" s="268">
        <f t="shared" si="210"/>
        <v>-9019441.327915363</v>
      </c>
      <c r="K163" s="268">
        <f t="shared" si="211"/>
        <v>0</v>
      </c>
      <c r="L163" s="268">
        <f t="shared" si="212"/>
        <v>0</v>
      </c>
      <c r="M163" s="278">
        <f t="shared" si="213"/>
        <v>-6369492.562097935</v>
      </c>
      <c r="N163" s="278">
        <v>0</v>
      </c>
      <c r="O163" s="268">
        <f t="shared" si="214"/>
        <v>-6369492.562097935</v>
      </c>
      <c r="P163" s="268">
        <f t="shared" si="222"/>
        <v>2958670.2984363995</v>
      </c>
      <c r="Q163" s="268"/>
      <c r="R163" s="287"/>
      <c r="S163" s="268">
        <f t="shared" si="215"/>
        <v>-20000000</v>
      </c>
      <c r="T163" s="268">
        <f t="shared" si="216"/>
        <v>-9019441.327915363</v>
      </c>
      <c r="U163" s="345">
        <f t="shared" si="217"/>
        <v>0</v>
      </c>
      <c r="V163" s="345">
        <f t="shared" si="218"/>
        <v>0</v>
      </c>
      <c r="W163" s="268"/>
      <c r="X163" s="268"/>
      <c r="Y163" s="268"/>
      <c r="Z163" s="268"/>
      <c r="AA163" s="268">
        <f t="shared" si="219"/>
        <v>-29395079.220260009</v>
      </c>
      <c r="AB163" s="278">
        <v>0</v>
      </c>
      <c r="AC163" s="278">
        <f t="shared" si="220"/>
        <v>-29395079.220260009</v>
      </c>
      <c r="AD163" s="278">
        <v>0</v>
      </c>
      <c r="AE163" s="268">
        <f t="shared" si="221"/>
        <v>-29395079.220260009</v>
      </c>
      <c r="AF163" s="268">
        <f t="shared" si="223"/>
        <v>1200348.8527903892</v>
      </c>
    </row>
    <row r="164" spans="1:32" hidden="1" x14ac:dyDescent="0.2">
      <c r="A164" s="247"/>
      <c r="B164" s="346"/>
      <c r="C164" s="268"/>
      <c r="D164" s="327"/>
      <c r="E164" s="268"/>
      <c r="F164" s="268"/>
      <c r="G164" s="268"/>
      <c r="H164" s="268"/>
      <c r="I164" s="268"/>
      <c r="J164" s="268"/>
      <c r="K164" s="268"/>
      <c r="L164" s="268"/>
      <c r="M164" s="278"/>
      <c r="N164" s="278"/>
      <c r="O164" s="268"/>
      <c r="P164" s="268"/>
      <c r="Q164" s="268"/>
      <c r="R164" s="287"/>
      <c r="S164" s="268"/>
      <c r="T164" s="268"/>
      <c r="U164" s="345"/>
      <c r="V164" s="345"/>
      <c r="W164" s="268"/>
      <c r="X164" s="268"/>
      <c r="Y164" s="268"/>
      <c r="Z164" s="268"/>
      <c r="AA164" s="268"/>
      <c r="AB164" s="278"/>
      <c r="AC164" s="278"/>
      <c r="AD164" s="278"/>
      <c r="AE164" s="268"/>
      <c r="AF164" s="268"/>
    </row>
    <row r="165" spans="1:32" hidden="1" x14ac:dyDescent="0.2">
      <c r="A165" s="247">
        <v>13</v>
      </c>
      <c r="B165" s="346">
        <v>41640</v>
      </c>
      <c r="C165" s="268">
        <v>360305.75278959831</v>
      </c>
      <c r="D165" s="327">
        <f>C165</f>
        <v>360305.75278959831</v>
      </c>
      <c r="E165" s="268"/>
      <c r="F165" s="268">
        <f t="shared" ref="F165:F176" si="224">IF(ABS(D165)&gt;+$F$9,IF(D165&lt;0,-$F$9,+$F$9),+D165)</f>
        <v>360305.75278959831</v>
      </c>
      <c r="G165" s="268">
        <f t="shared" ref="G165:G176" si="225">IF(ABS(D165)-ABS(F165)&gt;=$G$9,IF(D165&lt;=0,-$G$9,+$G$9),+D165-F165)</f>
        <v>0</v>
      </c>
      <c r="H165" s="268">
        <f t="shared" ref="H165:H176" si="226">IF(ABS(+D165)-ABS(SUM(F165:G165))&gt;=$H$9,IF(D165&lt;=0,-$H$9,+$H$9),+D165-SUM(F165:G165))</f>
        <v>0</v>
      </c>
      <c r="I165" s="268">
        <f t="shared" ref="I165:I176" si="227">IF(ABS(+D165)-ABS(SUM(F165:H165))&gt;=$I$9,IF(D165&lt;=0,$D165-SUM($F165:$H165),$D165-SUM($F165:$H165)),D165-SUM(F165:H165))</f>
        <v>0</v>
      </c>
      <c r="J165" s="268">
        <f t="shared" ref="J165:J176" si="228">+G165*$C$289</f>
        <v>0</v>
      </c>
      <c r="K165" s="268">
        <f t="shared" ref="K165:K176" si="229">+H165*$C$290</f>
        <v>0</v>
      </c>
      <c r="L165" s="268">
        <f t="shared" ref="L165:L176" si="230">+I165*$C$291</f>
        <v>0</v>
      </c>
      <c r="M165" s="278">
        <f t="shared" ref="M165:M176" si="231">SUM(J165:L165)+$M$163</f>
        <v>-6369492.562097935</v>
      </c>
      <c r="N165" s="278">
        <v>0</v>
      </c>
      <c r="O165" s="268">
        <f t="shared" ref="O165:O176" si="232">M165+N165</f>
        <v>-6369492.562097935</v>
      </c>
      <c r="P165" s="268">
        <f>O165-O163</f>
        <v>0</v>
      </c>
      <c r="Q165" s="268"/>
      <c r="R165" s="287"/>
      <c r="S165" s="268">
        <f t="shared" ref="S165:S176" si="233">+F165</f>
        <v>360305.75278959831</v>
      </c>
      <c r="T165" s="268">
        <f t="shared" ref="T165:T176" si="234">+G165-J165</f>
        <v>0</v>
      </c>
      <c r="U165" s="345">
        <f t="shared" ref="U165:U176" si="235">+H165-K165</f>
        <v>0</v>
      </c>
      <c r="V165" s="345">
        <f t="shared" ref="V165:V176" si="236">+I165-L165</f>
        <v>0</v>
      </c>
      <c r="W165" s="268"/>
      <c r="X165" s="268"/>
      <c r="Y165" s="268"/>
      <c r="Z165" s="268"/>
      <c r="AA165" s="268">
        <f t="shared" ref="AA165:AA176" si="237">SUM(S165:V165)+$AA$163</f>
        <v>-29034773.467470411</v>
      </c>
      <c r="AB165" s="278">
        <v>0</v>
      </c>
      <c r="AC165" s="278">
        <f t="shared" ref="AC165:AC176" si="238">AA165-AB165</f>
        <v>-29034773.467470411</v>
      </c>
      <c r="AD165" s="278">
        <v>0</v>
      </c>
      <c r="AE165" s="268">
        <f t="shared" ref="AE165:AE176" si="239">AA165-AB165+AD165</f>
        <v>-29034773.467470411</v>
      </c>
      <c r="AF165" s="268">
        <f>AE165-AE163</f>
        <v>360305.75278959796</v>
      </c>
    </row>
    <row r="166" spans="1:32" hidden="1" x14ac:dyDescent="0.2">
      <c r="A166" s="247">
        <v>13</v>
      </c>
      <c r="B166" s="346">
        <v>41671</v>
      </c>
      <c r="C166" s="268">
        <v>20119592.062262286</v>
      </c>
      <c r="D166" s="327">
        <f>SUM($C$165:C166)</f>
        <v>20479897.815051883</v>
      </c>
      <c r="E166" s="268"/>
      <c r="F166" s="268">
        <f t="shared" si="224"/>
        <v>20000000</v>
      </c>
      <c r="G166" s="268">
        <f t="shared" si="225"/>
        <v>479897.81505188346</v>
      </c>
      <c r="H166" s="268">
        <f t="shared" si="226"/>
        <v>0</v>
      </c>
      <c r="I166" s="268">
        <f t="shared" si="227"/>
        <v>0</v>
      </c>
      <c r="J166" s="268">
        <f t="shared" si="228"/>
        <v>239948.90752594173</v>
      </c>
      <c r="K166" s="268">
        <f t="shared" si="229"/>
        <v>0</v>
      </c>
      <c r="L166" s="268">
        <f t="shared" si="230"/>
        <v>0</v>
      </c>
      <c r="M166" s="278">
        <f t="shared" si="231"/>
        <v>-6129543.6545719933</v>
      </c>
      <c r="N166" s="278">
        <v>0</v>
      </c>
      <c r="O166" s="268">
        <f t="shared" si="232"/>
        <v>-6129543.6545719933</v>
      </c>
      <c r="P166" s="268">
        <f t="shared" ref="P166:P176" si="240">O166-O165</f>
        <v>239948.90752594173</v>
      </c>
      <c r="Q166" s="268"/>
      <c r="R166" s="287"/>
      <c r="S166" s="268">
        <f t="shared" si="233"/>
        <v>20000000</v>
      </c>
      <c r="T166" s="268">
        <f t="shared" si="234"/>
        <v>239948.90752594173</v>
      </c>
      <c r="U166" s="345">
        <f t="shared" si="235"/>
        <v>0</v>
      </c>
      <c r="V166" s="345">
        <f t="shared" si="236"/>
        <v>0</v>
      </c>
      <c r="W166" s="268"/>
      <c r="X166" s="268"/>
      <c r="Y166" s="268"/>
      <c r="Z166" s="268"/>
      <c r="AA166" s="268">
        <f t="shared" si="237"/>
        <v>-9155130.3127340674</v>
      </c>
      <c r="AB166" s="278">
        <v>0</v>
      </c>
      <c r="AC166" s="278">
        <f t="shared" si="238"/>
        <v>-9155130.3127340674</v>
      </c>
      <c r="AD166" s="278">
        <v>0</v>
      </c>
      <c r="AE166" s="268">
        <f t="shared" si="239"/>
        <v>-9155130.3127340674</v>
      </c>
      <c r="AF166" s="268">
        <f t="shared" ref="AF166:AF176" si="241">AE166-AE165</f>
        <v>19879643.154736344</v>
      </c>
    </row>
    <row r="167" spans="1:32" hidden="1" x14ac:dyDescent="0.2">
      <c r="A167" s="247">
        <v>13</v>
      </c>
      <c r="B167" s="346">
        <v>41699</v>
      </c>
      <c r="C167" s="268">
        <v>-1581650.6015249803</v>
      </c>
      <c r="D167" s="327">
        <f>SUM($C$165:C167)</f>
        <v>18898247.213526905</v>
      </c>
      <c r="E167" s="268"/>
      <c r="F167" s="268">
        <f t="shared" si="224"/>
        <v>18898247.213526905</v>
      </c>
      <c r="G167" s="268">
        <f t="shared" si="225"/>
        <v>0</v>
      </c>
      <c r="H167" s="268">
        <f t="shared" si="226"/>
        <v>0</v>
      </c>
      <c r="I167" s="268">
        <f t="shared" si="227"/>
        <v>0</v>
      </c>
      <c r="J167" s="278">
        <f t="shared" si="228"/>
        <v>0</v>
      </c>
      <c r="K167" s="268">
        <f t="shared" si="229"/>
        <v>0</v>
      </c>
      <c r="L167" s="268">
        <f t="shared" si="230"/>
        <v>0</v>
      </c>
      <c r="M167" s="278">
        <f t="shared" si="231"/>
        <v>-6369492.562097935</v>
      </c>
      <c r="N167" s="278">
        <v>0</v>
      </c>
      <c r="O167" s="268">
        <f t="shared" si="232"/>
        <v>-6369492.562097935</v>
      </c>
      <c r="P167" s="268">
        <f t="shared" si="240"/>
        <v>-239948.90752594173</v>
      </c>
      <c r="Q167" s="268"/>
      <c r="R167" s="287"/>
      <c r="S167" s="268">
        <f t="shared" si="233"/>
        <v>18898247.213526905</v>
      </c>
      <c r="T167" s="268">
        <f t="shared" si="234"/>
        <v>0</v>
      </c>
      <c r="U167" s="345">
        <f t="shared" si="235"/>
        <v>0</v>
      </c>
      <c r="V167" s="345">
        <f t="shared" si="236"/>
        <v>0</v>
      </c>
      <c r="W167" s="268"/>
      <c r="X167" s="268"/>
      <c r="Y167" s="268"/>
      <c r="Z167" s="268"/>
      <c r="AA167" s="268">
        <f t="shared" si="237"/>
        <v>-10496832.006733105</v>
      </c>
      <c r="AB167" s="278">
        <v>0</v>
      </c>
      <c r="AC167" s="278">
        <f t="shared" si="238"/>
        <v>-10496832.006733105</v>
      </c>
      <c r="AD167" s="278">
        <v>0</v>
      </c>
      <c r="AE167" s="268">
        <f t="shared" si="239"/>
        <v>-10496832.006733105</v>
      </c>
      <c r="AF167" s="268">
        <f t="shared" si="241"/>
        <v>-1341701.6939990371</v>
      </c>
    </row>
    <row r="168" spans="1:32" hidden="1" x14ac:dyDescent="0.2">
      <c r="A168" s="247">
        <v>13</v>
      </c>
      <c r="B168" s="346">
        <v>41730</v>
      </c>
      <c r="C168" s="268">
        <v>-2452830.534881711</v>
      </c>
      <c r="D168" s="327">
        <f>SUM($C$165:C168)</f>
        <v>16445416.678645194</v>
      </c>
      <c r="E168" s="268"/>
      <c r="F168" s="268">
        <f t="shared" si="224"/>
        <v>16445416.678645194</v>
      </c>
      <c r="G168" s="268">
        <f t="shared" si="225"/>
        <v>0</v>
      </c>
      <c r="H168" s="268">
        <f t="shared" si="226"/>
        <v>0</v>
      </c>
      <c r="I168" s="268">
        <f t="shared" si="227"/>
        <v>0</v>
      </c>
      <c r="J168" s="268">
        <f t="shared" si="228"/>
        <v>0</v>
      </c>
      <c r="K168" s="268">
        <f t="shared" si="229"/>
        <v>0</v>
      </c>
      <c r="L168" s="268">
        <f t="shared" si="230"/>
        <v>0</v>
      </c>
      <c r="M168" s="278">
        <f t="shared" si="231"/>
        <v>-6369492.562097935</v>
      </c>
      <c r="N168" s="278">
        <v>0</v>
      </c>
      <c r="O168" s="268">
        <f t="shared" si="232"/>
        <v>-6369492.562097935</v>
      </c>
      <c r="P168" s="268">
        <f t="shared" si="240"/>
        <v>0</v>
      </c>
      <c r="Q168" s="268"/>
      <c r="R168" s="287"/>
      <c r="S168" s="268">
        <f t="shared" si="233"/>
        <v>16445416.678645194</v>
      </c>
      <c r="T168" s="268">
        <f t="shared" si="234"/>
        <v>0</v>
      </c>
      <c r="U168" s="345">
        <f t="shared" si="235"/>
        <v>0</v>
      </c>
      <c r="V168" s="345">
        <f t="shared" si="236"/>
        <v>0</v>
      </c>
      <c r="W168" s="268"/>
      <c r="X168" s="268"/>
      <c r="Y168" s="268"/>
      <c r="Z168" s="268"/>
      <c r="AA168" s="268">
        <f t="shared" si="237"/>
        <v>-12949662.541614816</v>
      </c>
      <c r="AB168" s="278">
        <v>0</v>
      </c>
      <c r="AC168" s="278">
        <f t="shared" si="238"/>
        <v>-12949662.541614816</v>
      </c>
      <c r="AD168" s="278">
        <v>0</v>
      </c>
      <c r="AE168" s="268">
        <f t="shared" si="239"/>
        <v>-12949662.541614816</v>
      </c>
      <c r="AF168" s="268">
        <f t="shared" si="241"/>
        <v>-2452830.534881711</v>
      </c>
    </row>
    <row r="169" spans="1:32" hidden="1" x14ac:dyDescent="0.2">
      <c r="A169" s="247">
        <v>13</v>
      </c>
      <c r="B169" s="346">
        <v>41760</v>
      </c>
      <c r="C169" s="268">
        <v>3090638.3667790224</v>
      </c>
      <c r="D169" s="327">
        <f>SUM($C$165:C169)</f>
        <v>19536055.045424215</v>
      </c>
      <c r="E169" s="268"/>
      <c r="F169" s="268">
        <f t="shared" si="224"/>
        <v>19536055.045424215</v>
      </c>
      <c r="G169" s="268">
        <f t="shared" si="225"/>
        <v>0</v>
      </c>
      <c r="H169" s="268">
        <f t="shared" si="226"/>
        <v>0</v>
      </c>
      <c r="I169" s="268">
        <f t="shared" si="227"/>
        <v>0</v>
      </c>
      <c r="J169" s="268">
        <f t="shared" si="228"/>
        <v>0</v>
      </c>
      <c r="K169" s="268">
        <f t="shared" si="229"/>
        <v>0</v>
      </c>
      <c r="L169" s="268">
        <f t="shared" si="230"/>
        <v>0</v>
      </c>
      <c r="M169" s="278">
        <f t="shared" si="231"/>
        <v>-6369492.562097935</v>
      </c>
      <c r="N169" s="278">
        <v>0</v>
      </c>
      <c r="O169" s="268">
        <f t="shared" si="232"/>
        <v>-6369492.562097935</v>
      </c>
      <c r="P169" s="268">
        <f t="shared" si="240"/>
        <v>0</v>
      </c>
      <c r="Q169" s="268"/>
      <c r="R169" s="287"/>
      <c r="S169" s="268">
        <f t="shared" si="233"/>
        <v>19536055.045424215</v>
      </c>
      <c r="T169" s="268">
        <f t="shared" si="234"/>
        <v>0</v>
      </c>
      <c r="U169" s="345">
        <f t="shared" si="235"/>
        <v>0</v>
      </c>
      <c r="V169" s="345">
        <f t="shared" si="236"/>
        <v>0</v>
      </c>
      <c r="W169" s="268"/>
      <c r="X169" s="268"/>
      <c r="Y169" s="268"/>
      <c r="Z169" s="268"/>
      <c r="AA169" s="268">
        <f t="shared" si="237"/>
        <v>-9859024.1748357937</v>
      </c>
      <c r="AB169" s="278">
        <v>0</v>
      </c>
      <c r="AC169" s="278">
        <f t="shared" si="238"/>
        <v>-9859024.1748357937</v>
      </c>
      <c r="AD169" s="278">
        <v>0</v>
      </c>
      <c r="AE169" s="268">
        <f t="shared" si="239"/>
        <v>-9859024.1748357937</v>
      </c>
      <c r="AF169" s="268">
        <f t="shared" si="241"/>
        <v>3090638.3667790219</v>
      </c>
    </row>
    <row r="170" spans="1:32" hidden="1" x14ac:dyDescent="0.2">
      <c r="A170" s="247">
        <v>13</v>
      </c>
      <c r="B170" s="346">
        <v>41791</v>
      </c>
      <c r="C170" s="268">
        <v>-1323912.2819858626</v>
      </c>
      <c r="D170" s="327">
        <f>SUM($C$165:C170)</f>
        <v>18212142.763438351</v>
      </c>
      <c r="E170" s="268"/>
      <c r="F170" s="268">
        <f t="shared" si="224"/>
        <v>18212142.763438351</v>
      </c>
      <c r="G170" s="268">
        <f t="shared" si="225"/>
        <v>0</v>
      </c>
      <c r="H170" s="268">
        <f t="shared" si="226"/>
        <v>0</v>
      </c>
      <c r="I170" s="268">
        <f t="shared" si="227"/>
        <v>0</v>
      </c>
      <c r="J170" s="268">
        <f t="shared" si="228"/>
        <v>0</v>
      </c>
      <c r="K170" s="268">
        <f t="shared" si="229"/>
        <v>0</v>
      </c>
      <c r="L170" s="268">
        <f t="shared" si="230"/>
        <v>0</v>
      </c>
      <c r="M170" s="278">
        <f t="shared" si="231"/>
        <v>-6369492.562097935</v>
      </c>
      <c r="N170" s="278">
        <v>0</v>
      </c>
      <c r="O170" s="268">
        <f t="shared" si="232"/>
        <v>-6369492.562097935</v>
      </c>
      <c r="P170" s="268">
        <f t="shared" si="240"/>
        <v>0</v>
      </c>
      <c r="Q170" s="268"/>
      <c r="R170" s="287"/>
      <c r="S170" s="268">
        <f t="shared" si="233"/>
        <v>18212142.763438351</v>
      </c>
      <c r="T170" s="268">
        <f t="shared" si="234"/>
        <v>0</v>
      </c>
      <c r="U170" s="345">
        <f t="shared" si="235"/>
        <v>0</v>
      </c>
      <c r="V170" s="345">
        <f t="shared" si="236"/>
        <v>0</v>
      </c>
      <c r="W170" s="268"/>
      <c r="X170" s="268"/>
      <c r="Y170" s="268"/>
      <c r="Z170" s="268"/>
      <c r="AA170" s="268">
        <f t="shared" si="237"/>
        <v>-11182936.456821658</v>
      </c>
      <c r="AB170" s="278">
        <v>0</v>
      </c>
      <c r="AC170" s="278">
        <f t="shared" si="238"/>
        <v>-11182936.456821658</v>
      </c>
      <c r="AD170" s="278">
        <v>0</v>
      </c>
      <c r="AE170" s="268">
        <f t="shared" si="239"/>
        <v>-11182936.456821658</v>
      </c>
      <c r="AF170" s="268">
        <f t="shared" si="241"/>
        <v>-1323912.281985864</v>
      </c>
    </row>
    <row r="171" spans="1:32" hidden="1" x14ac:dyDescent="0.2">
      <c r="A171" s="247">
        <v>13</v>
      </c>
      <c r="B171" s="346">
        <v>41821</v>
      </c>
      <c r="C171" s="268">
        <v>-3124286.5873726038</v>
      </c>
      <c r="D171" s="327">
        <f>SUM($C$165:C171)</f>
        <v>15087856.176065747</v>
      </c>
      <c r="E171" s="268"/>
      <c r="F171" s="268">
        <f t="shared" si="224"/>
        <v>15087856.176065747</v>
      </c>
      <c r="G171" s="268">
        <f t="shared" si="225"/>
        <v>0</v>
      </c>
      <c r="H171" s="268">
        <f t="shared" si="226"/>
        <v>0</v>
      </c>
      <c r="I171" s="268">
        <f t="shared" si="227"/>
        <v>0</v>
      </c>
      <c r="J171" s="268">
        <f t="shared" si="228"/>
        <v>0</v>
      </c>
      <c r="K171" s="268">
        <f t="shared" si="229"/>
        <v>0</v>
      </c>
      <c r="L171" s="268">
        <f t="shared" si="230"/>
        <v>0</v>
      </c>
      <c r="M171" s="278">
        <f t="shared" si="231"/>
        <v>-6369492.562097935</v>
      </c>
      <c r="N171" s="278">
        <v>0</v>
      </c>
      <c r="O171" s="268">
        <f t="shared" si="232"/>
        <v>-6369492.562097935</v>
      </c>
      <c r="P171" s="268">
        <f t="shared" si="240"/>
        <v>0</v>
      </c>
      <c r="Q171" s="268"/>
      <c r="R171" s="287"/>
      <c r="S171" s="268">
        <f t="shared" si="233"/>
        <v>15087856.176065747</v>
      </c>
      <c r="T171" s="268">
        <f t="shared" si="234"/>
        <v>0</v>
      </c>
      <c r="U171" s="345">
        <f t="shared" si="235"/>
        <v>0</v>
      </c>
      <c r="V171" s="345">
        <f t="shared" si="236"/>
        <v>0</v>
      </c>
      <c r="W171" s="268"/>
      <c r="X171" s="268"/>
      <c r="Y171" s="268"/>
      <c r="Z171" s="268"/>
      <c r="AA171" s="268">
        <f t="shared" si="237"/>
        <v>-14307223.044194262</v>
      </c>
      <c r="AB171" s="278">
        <v>0</v>
      </c>
      <c r="AC171" s="278">
        <f t="shared" si="238"/>
        <v>-14307223.044194262</v>
      </c>
      <c r="AD171" s="278">
        <v>0</v>
      </c>
      <c r="AE171" s="268">
        <f t="shared" si="239"/>
        <v>-14307223.044194262</v>
      </c>
      <c r="AF171" s="268">
        <f t="shared" si="241"/>
        <v>-3124286.5873726048</v>
      </c>
    </row>
    <row r="172" spans="1:32" hidden="1" x14ac:dyDescent="0.2">
      <c r="A172" s="247">
        <v>13</v>
      </c>
      <c r="B172" s="346">
        <v>41852</v>
      </c>
      <c r="C172" s="268">
        <v>3283244.8514639898</v>
      </c>
      <c r="D172" s="327">
        <f>SUM($C$165:C172)</f>
        <v>18371101.027529735</v>
      </c>
      <c r="E172" s="268"/>
      <c r="F172" s="268">
        <f t="shared" si="224"/>
        <v>18371101.027529735</v>
      </c>
      <c r="G172" s="268">
        <f t="shared" si="225"/>
        <v>0</v>
      </c>
      <c r="H172" s="268">
        <f t="shared" si="226"/>
        <v>0</v>
      </c>
      <c r="I172" s="268">
        <f t="shared" si="227"/>
        <v>0</v>
      </c>
      <c r="J172" s="268">
        <f t="shared" si="228"/>
        <v>0</v>
      </c>
      <c r="K172" s="268">
        <f t="shared" si="229"/>
        <v>0</v>
      </c>
      <c r="L172" s="268">
        <f t="shared" si="230"/>
        <v>0</v>
      </c>
      <c r="M172" s="278">
        <f t="shared" si="231"/>
        <v>-6369492.562097935</v>
      </c>
      <c r="N172" s="278">
        <v>0</v>
      </c>
      <c r="O172" s="268">
        <f t="shared" si="232"/>
        <v>-6369492.562097935</v>
      </c>
      <c r="P172" s="268">
        <f t="shared" si="240"/>
        <v>0</v>
      </c>
      <c r="Q172" s="268"/>
      <c r="R172" s="287"/>
      <c r="S172" s="268">
        <f t="shared" si="233"/>
        <v>18371101.027529735</v>
      </c>
      <c r="T172" s="268">
        <f t="shared" si="234"/>
        <v>0</v>
      </c>
      <c r="U172" s="345">
        <f t="shared" si="235"/>
        <v>0</v>
      </c>
      <c r="V172" s="345">
        <f t="shared" si="236"/>
        <v>0</v>
      </c>
      <c r="W172" s="268"/>
      <c r="X172" s="268"/>
      <c r="Y172" s="268"/>
      <c r="Z172" s="268"/>
      <c r="AA172" s="268">
        <f t="shared" si="237"/>
        <v>-11023978.192730274</v>
      </c>
      <c r="AB172" s="278">
        <v>0</v>
      </c>
      <c r="AC172" s="278">
        <f t="shared" si="238"/>
        <v>-11023978.192730274</v>
      </c>
      <c r="AD172" s="278">
        <v>0</v>
      </c>
      <c r="AE172" s="268">
        <f t="shared" si="239"/>
        <v>-11023978.192730274</v>
      </c>
      <c r="AF172" s="268">
        <f t="shared" si="241"/>
        <v>3283244.8514639884</v>
      </c>
    </row>
    <row r="173" spans="1:32" hidden="1" x14ac:dyDescent="0.2">
      <c r="A173" s="247">
        <v>13</v>
      </c>
      <c r="B173" s="346">
        <v>41883</v>
      </c>
      <c r="C173" s="268">
        <v>9484759.7039686311</v>
      </c>
      <c r="D173" s="327">
        <f>SUM($C$165:C173)</f>
        <v>27855860.731498368</v>
      </c>
      <c r="E173" s="268"/>
      <c r="F173" s="268">
        <f t="shared" si="224"/>
        <v>20000000</v>
      </c>
      <c r="G173" s="268">
        <f t="shared" si="225"/>
        <v>7855860.7314983681</v>
      </c>
      <c r="H173" s="268">
        <f t="shared" si="226"/>
        <v>0</v>
      </c>
      <c r="I173" s="268">
        <f t="shared" si="227"/>
        <v>0</v>
      </c>
      <c r="J173" s="268">
        <f t="shared" si="228"/>
        <v>3927930.365749184</v>
      </c>
      <c r="K173" s="268">
        <f t="shared" si="229"/>
        <v>0</v>
      </c>
      <c r="L173" s="268">
        <f t="shared" si="230"/>
        <v>0</v>
      </c>
      <c r="M173" s="278">
        <f t="shared" si="231"/>
        <v>-2441562.196348751</v>
      </c>
      <c r="N173" s="278">
        <v>0</v>
      </c>
      <c r="O173" s="268">
        <f t="shared" si="232"/>
        <v>-2441562.196348751</v>
      </c>
      <c r="P173" s="268">
        <f t="shared" si="240"/>
        <v>3927930.365749184</v>
      </c>
      <c r="Q173" s="268"/>
      <c r="R173" s="287"/>
      <c r="S173" s="268">
        <f t="shared" si="233"/>
        <v>20000000</v>
      </c>
      <c r="T173" s="268">
        <f t="shared" si="234"/>
        <v>3927930.365749184</v>
      </c>
      <c r="U173" s="345">
        <f t="shared" si="235"/>
        <v>0</v>
      </c>
      <c r="V173" s="345">
        <f t="shared" si="236"/>
        <v>0</v>
      </c>
      <c r="W173" s="268"/>
      <c r="X173" s="268"/>
      <c r="Y173" s="268"/>
      <c r="Z173" s="268"/>
      <c r="AA173" s="268">
        <f t="shared" si="237"/>
        <v>-5467148.8545108251</v>
      </c>
      <c r="AB173" s="278">
        <v>0</v>
      </c>
      <c r="AC173" s="278">
        <f t="shared" si="238"/>
        <v>-5467148.8545108251</v>
      </c>
      <c r="AD173" s="278">
        <v>0</v>
      </c>
      <c r="AE173" s="268">
        <f t="shared" si="239"/>
        <v>-5467148.8545108251</v>
      </c>
      <c r="AF173" s="268">
        <f t="shared" si="241"/>
        <v>5556829.3382194489</v>
      </c>
    </row>
    <row r="174" spans="1:32" ht="14.25" hidden="1" customHeight="1" x14ac:dyDescent="0.2">
      <c r="A174" s="247">
        <v>13</v>
      </c>
      <c r="B174" s="346">
        <v>41913</v>
      </c>
      <c r="C174" s="268">
        <v>5513090.7218888886</v>
      </c>
      <c r="D174" s="327">
        <f>SUM($C$165:C174)</f>
        <v>33368951.453387257</v>
      </c>
      <c r="E174" s="268"/>
      <c r="F174" s="268">
        <f t="shared" si="224"/>
        <v>20000000</v>
      </c>
      <c r="G174" s="268">
        <f t="shared" si="225"/>
        <v>13368951.453387257</v>
      </c>
      <c r="H174" s="268">
        <f t="shared" si="226"/>
        <v>0</v>
      </c>
      <c r="I174" s="268">
        <f t="shared" si="227"/>
        <v>0</v>
      </c>
      <c r="J174" s="268">
        <f t="shared" si="228"/>
        <v>6684475.7266936284</v>
      </c>
      <c r="K174" s="268">
        <f t="shared" si="229"/>
        <v>0</v>
      </c>
      <c r="L174" s="268">
        <f t="shared" si="230"/>
        <v>0</v>
      </c>
      <c r="M174" s="278">
        <f t="shared" si="231"/>
        <v>314983.16459569335</v>
      </c>
      <c r="N174" s="278">
        <v>0</v>
      </c>
      <c r="O174" s="268">
        <f t="shared" si="232"/>
        <v>314983.16459569335</v>
      </c>
      <c r="P174" s="268">
        <f t="shared" si="240"/>
        <v>2756545.3609444443</v>
      </c>
      <c r="Q174" s="268"/>
      <c r="R174" s="287"/>
      <c r="S174" s="268">
        <f t="shared" si="233"/>
        <v>20000000</v>
      </c>
      <c r="T174" s="268">
        <f t="shared" si="234"/>
        <v>6684475.7266936284</v>
      </c>
      <c r="U174" s="345">
        <f t="shared" si="235"/>
        <v>0</v>
      </c>
      <c r="V174" s="345">
        <f t="shared" si="236"/>
        <v>0</v>
      </c>
      <c r="W174" s="268"/>
      <c r="X174" s="268"/>
      <c r="Y174" s="268"/>
      <c r="Z174" s="268"/>
      <c r="AA174" s="268">
        <f t="shared" si="237"/>
        <v>-2710603.493566379</v>
      </c>
      <c r="AB174" s="278">
        <v>0</v>
      </c>
      <c r="AC174" s="278">
        <f t="shared" si="238"/>
        <v>-2710603.493566379</v>
      </c>
      <c r="AD174" s="278">
        <v>0</v>
      </c>
      <c r="AE174" s="268">
        <f t="shared" si="239"/>
        <v>-2710603.493566379</v>
      </c>
      <c r="AF174" s="268">
        <f t="shared" si="241"/>
        <v>2756545.3609444462</v>
      </c>
    </row>
    <row r="175" spans="1:32" hidden="1" x14ac:dyDescent="0.2">
      <c r="A175" s="247">
        <v>13</v>
      </c>
      <c r="B175" s="346">
        <v>41944</v>
      </c>
      <c r="C175" s="268">
        <v>4561170.8938246015</v>
      </c>
      <c r="D175" s="327">
        <f>SUM($C$165:C175)</f>
        <v>37930122.34721186</v>
      </c>
      <c r="E175" s="268"/>
      <c r="F175" s="268">
        <f t="shared" si="224"/>
        <v>20000000</v>
      </c>
      <c r="G175" s="268">
        <f t="shared" si="225"/>
        <v>17930122.34721186</v>
      </c>
      <c r="H175" s="268">
        <f t="shared" si="226"/>
        <v>0</v>
      </c>
      <c r="I175" s="268">
        <f t="shared" si="227"/>
        <v>0</v>
      </c>
      <c r="J175" s="268">
        <f t="shared" si="228"/>
        <v>8965061.1736059301</v>
      </c>
      <c r="K175" s="268">
        <f t="shared" si="229"/>
        <v>0</v>
      </c>
      <c r="L175" s="268">
        <f t="shared" si="230"/>
        <v>0</v>
      </c>
      <c r="M175" s="278">
        <f t="shared" si="231"/>
        <v>2595568.6115079951</v>
      </c>
      <c r="N175" s="278">
        <v>0</v>
      </c>
      <c r="O175" s="268">
        <f t="shared" si="232"/>
        <v>2595568.6115079951</v>
      </c>
      <c r="P175" s="268">
        <f t="shared" si="240"/>
        <v>2280585.4469123017</v>
      </c>
      <c r="Q175" s="268"/>
      <c r="R175" s="287"/>
      <c r="S175" s="268">
        <f t="shared" si="233"/>
        <v>20000000</v>
      </c>
      <c r="T175" s="268">
        <f t="shared" si="234"/>
        <v>8965061.1736059301</v>
      </c>
      <c r="U175" s="345">
        <f t="shared" si="235"/>
        <v>0</v>
      </c>
      <c r="V175" s="345">
        <f t="shared" si="236"/>
        <v>0</v>
      </c>
      <c r="W175" s="268"/>
      <c r="X175" s="268"/>
      <c r="Y175" s="268"/>
      <c r="Z175" s="268"/>
      <c r="AA175" s="268">
        <f t="shared" si="237"/>
        <v>-430018.04665407911</v>
      </c>
      <c r="AB175" s="278">
        <v>0</v>
      </c>
      <c r="AC175" s="278">
        <f t="shared" si="238"/>
        <v>-430018.04665407911</v>
      </c>
      <c r="AD175" s="278">
        <v>0</v>
      </c>
      <c r="AE175" s="268">
        <f t="shared" si="239"/>
        <v>-430018.04665407911</v>
      </c>
      <c r="AF175" s="268">
        <f t="shared" si="241"/>
        <v>2280585.4469122998</v>
      </c>
    </row>
    <row r="176" spans="1:32" hidden="1" x14ac:dyDescent="0.2">
      <c r="A176" s="247">
        <v>13</v>
      </c>
      <c r="B176" s="346">
        <v>41974</v>
      </c>
      <c r="C176" s="268">
        <v>1717551.9174245351</v>
      </c>
      <c r="D176" s="327">
        <f>SUM($C$165:C176)</f>
        <v>39647674.264636397</v>
      </c>
      <c r="E176" s="268"/>
      <c r="F176" s="268">
        <f t="shared" si="224"/>
        <v>20000000</v>
      </c>
      <c r="G176" s="268">
        <f t="shared" si="225"/>
        <v>19647674.264636397</v>
      </c>
      <c r="H176" s="268">
        <f t="shared" si="226"/>
        <v>0</v>
      </c>
      <c r="I176" s="268">
        <f t="shared" si="227"/>
        <v>0</v>
      </c>
      <c r="J176" s="268">
        <f t="shared" si="228"/>
        <v>9823837.1323181987</v>
      </c>
      <c r="K176" s="268">
        <f t="shared" si="229"/>
        <v>0</v>
      </c>
      <c r="L176" s="268">
        <f t="shared" si="230"/>
        <v>0</v>
      </c>
      <c r="M176" s="278">
        <f t="shared" si="231"/>
        <v>3454344.5702202637</v>
      </c>
      <c r="N176" s="278">
        <v>0</v>
      </c>
      <c r="O176" s="268">
        <f t="shared" si="232"/>
        <v>3454344.5702202637</v>
      </c>
      <c r="P176" s="268">
        <f t="shared" si="240"/>
        <v>858775.95871226862</v>
      </c>
      <c r="Q176" s="268"/>
      <c r="R176" s="287"/>
      <c r="S176" s="268">
        <f t="shared" si="233"/>
        <v>20000000</v>
      </c>
      <c r="T176" s="268">
        <f t="shared" si="234"/>
        <v>9823837.1323181987</v>
      </c>
      <c r="U176" s="345">
        <f t="shared" si="235"/>
        <v>0</v>
      </c>
      <c r="V176" s="345">
        <f t="shared" si="236"/>
        <v>0</v>
      </c>
      <c r="W176" s="268"/>
      <c r="X176" s="268"/>
      <c r="Y176" s="268"/>
      <c r="Z176" s="268"/>
      <c r="AA176" s="268">
        <f t="shared" si="237"/>
        <v>428757.91205818951</v>
      </c>
      <c r="AB176" s="278">
        <v>0</v>
      </c>
      <c r="AC176" s="278">
        <f t="shared" si="238"/>
        <v>428757.91205818951</v>
      </c>
      <c r="AD176" s="278">
        <v>0</v>
      </c>
      <c r="AE176" s="268">
        <f t="shared" si="239"/>
        <v>428757.91205818951</v>
      </c>
      <c r="AF176" s="268">
        <f t="shared" si="241"/>
        <v>858775.95871226862</v>
      </c>
    </row>
    <row r="177" spans="1:32" hidden="1" x14ac:dyDescent="0.2">
      <c r="A177" s="247"/>
      <c r="B177" s="346"/>
      <c r="C177" s="268"/>
      <c r="D177" s="327"/>
      <c r="E177" s="268"/>
      <c r="F177" s="268"/>
      <c r="G177" s="268"/>
      <c r="H177" s="268"/>
      <c r="I177" s="268"/>
      <c r="J177" s="268"/>
      <c r="K177" s="268"/>
      <c r="L177" s="268"/>
      <c r="M177" s="278"/>
      <c r="N177" s="278"/>
      <c r="O177" s="268"/>
      <c r="P177" s="268"/>
      <c r="Q177" s="268"/>
      <c r="R177" s="287"/>
      <c r="S177" s="268"/>
      <c r="T177" s="268"/>
      <c r="U177" s="345"/>
      <c r="V177" s="345"/>
      <c r="W177" s="268"/>
      <c r="X177" s="268"/>
      <c r="Y177" s="268"/>
      <c r="Z177" s="268"/>
      <c r="AA177" s="268"/>
      <c r="AB177" s="278"/>
      <c r="AC177" s="278"/>
      <c r="AD177" s="278"/>
      <c r="AE177" s="268"/>
      <c r="AF177" s="268"/>
    </row>
    <row r="178" spans="1:32" hidden="1" x14ac:dyDescent="0.2">
      <c r="A178" s="247">
        <v>14</v>
      </c>
      <c r="B178" s="346">
        <v>42005</v>
      </c>
      <c r="C178" s="268">
        <v>-2244825.2889016331</v>
      </c>
      <c r="D178" s="327">
        <f>C178</f>
        <v>-2244825.2889016331</v>
      </c>
      <c r="E178" s="268"/>
      <c r="F178" s="268">
        <f t="shared" ref="F178:F189" si="242">IF(ABS(D178)&gt;+$F$9,IF(D178&lt;0,-$F$9,+$F$9),+D178)</f>
        <v>-2244825.2889016331</v>
      </c>
      <c r="G178" s="268">
        <f t="shared" ref="G178:G189" si="243">IF(ABS(D178)-ABS(F178)&gt;=$G$9,IF(D178&lt;=0,-$G$9,+$G$9),+D178-F178)</f>
        <v>0</v>
      </c>
      <c r="H178" s="268">
        <f t="shared" ref="H178:H189" si="244">IF(ABS(+D178)-ABS(SUM(F178:G178))&gt;=$H$9,IF(D178&lt;=0,-$H$9,+$H$9),+D178-SUM(F178:G178))</f>
        <v>0</v>
      </c>
      <c r="I178" s="268">
        <f t="shared" ref="I178:I189" si="245">IF(ABS(+D178)-ABS(SUM(F178:H178))&gt;=$I$9,IF(D178&lt;=0,$D178-SUM($F178:$H178),$D178-SUM($F178:$H178)),D178-SUM(F178:H178))</f>
        <v>0</v>
      </c>
      <c r="J178" s="268">
        <f t="shared" ref="J178:J189" si="246">+G178*$C$289</f>
        <v>0</v>
      </c>
      <c r="K178" s="268">
        <f t="shared" ref="K178:K189" si="247">+H178*$C$290</f>
        <v>0</v>
      </c>
      <c r="L178" s="268">
        <f t="shared" ref="L178:L189" si="248">+I178*$C$291</f>
        <v>0</v>
      </c>
      <c r="M178" s="278">
        <f t="shared" ref="M178:M189" si="249">SUM(J178:L178)+$M$176</f>
        <v>3454344.5702202637</v>
      </c>
      <c r="N178" s="278">
        <v>0</v>
      </c>
      <c r="O178" s="268">
        <f t="shared" ref="O178:O189" si="250">M178+N178</f>
        <v>3454344.5702202637</v>
      </c>
      <c r="P178" s="268">
        <f>O178-O176</f>
        <v>0</v>
      </c>
      <c r="Q178" s="268"/>
      <c r="R178" s="287"/>
      <c r="S178" s="268">
        <f t="shared" ref="S178:S189" si="251">+F178</f>
        <v>-2244825.2889016331</v>
      </c>
      <c r="T178" s="268">
        <f t="shared" ref="T178:T189" si="252">+G178-J178</f>
        <v>0</v>
      </c>
      <c r="U178" s="345">
        <f t="shared" ref="U178:U189" si="253">+H178-K178</f>
        <v>0</v>
      </c>
      <c r="V178" s="345">
        <f t="shared" ref="V178:V189" si="254">+I178-L178</f>
        <v>0</v>
      </c>
      <c r="W178" s="268"/>
      <c r="X178" s="268"/>
      <c r="Y178" s="268"/>
      <c r="Z178" s="268"/>
      <c r="AA178" s="268">
        <f t="shared" ref="AA178:AA189" si="255">SUM(S178:V178)+$AA$176</f>
        <v>-1816067.3768434436</v>
      </c>
      <c r="AB178" s="278">
        <v>0</v>
      </c>
      <c r="AC178" s="278">
        <f t="shared" ref="AC178:AC189" si="256">AA178-AB178</f>
        <v>-1816067.3768434436</v>
      </c>
      <c r="AD178" s="278">
        <v>0</v>
      </c>
      <c r="AE178" s="268">
        <f t="shared" ref="AE178:AE189" si="257">AA178-AB178+AD178</f>
        <v>-1816067.3768434436</v>
      </c>
      <c r="AF178" s="268">
        <f>AE178-AE176</f>
        <v>-2244825.2889016331</v>
      </c>
    </row>
    <row r="179" spans="1:32" hidden="1" x14ac:dyDescent="0.2">
      <c r="A179" s="247">
        <v>14</v>
      </c>
      <c r="B179" s="346">
        <v>42036</v>
      </c>
      <c r="C179" s="268">
        <v>4530934.5038828524</v>
      </c>
      <c r="D179" s="327">
        <f>SUM($C$178:C179)</f>
        <v>2286109.2149812193</v>
      </c>
      <c r="E179" s="268"/>
      <c r="F179" s="268">
        <f t="shared" si="242"/>
        <v>2286109.2149812193</v>
      </c>
      <c r="G179" s="268">
        <f t="shared" si="243"/>
        <v>0</v>
      </c>
      <c r="H179" s="268">
        <f t="shared" si="244"/>
        <v>0</v>
      </c>
      <c r="I179" s="268">
        <f t="shared" si="245"/>
        <v>0</v>
      </c>
      <c r="J179" s="268">
        <f t="shared" si="246"/>
        <v>0</v>
      </c>
      <c r="K179" s="268">
        <f t="shared" si="247"/>
        <v>0</v>
      </c>
      <c r="L179" s="268">
        <f t="shared" si="248"/>
        <v>0</v>
      </c>
      <c r="M179" s="278">
        <f t="shared" si="249"/>
        <v>3454344.5702202637</v>
      </c>
      <c r="N179" s="278">
        <v>0</v>
      </c>
      <c r="O179" s="268">
        <f t="shared" si="250"/>
        <v>3454344.5702202637</v>
      </c>
      <c r="P179" s="268">
        <f t="shared" ref="P179:P189" si="258">O179-O178</f>
        <v>0</v>
      </c>
      <c r="Q179" s="268"/>
      <c r="R179" s="287"/>
      <c r="S179" s="268">
        <f t="shared" si="251"/>
        <v>2286109.2149812193</v>
      </c>
      <c r="T179" s="268">
        <f t="shared" si="252"/>
        <v>0</v>
      </c>
      <c r="U179" s="345">
        <f t="shared" si="253"/>
        <v>0</v>
      </c>
      <c r="V179" s="345">
        <f t="shared" si="254"/>
        <v>0</v>
      </c>
      <c r="W179" s="268"/>
      <c r="X179" s="268"/>
      <c r="Y179" s="268"/>
      <c r="Z179" s="268"/>
      <c r="AA179" s="268">
        <f t="shared" si="255"/>
        <v>2714867.1270394088</v>
      </c>
      <c r="AB179" s="278">
        <v>0</v>
      </c>
      <c r="AC179" s="278">
        <f t="shared" si="256"/>
        <v>2714867.1270394088</v>
      </c>
      <c r="AD179" s="278">
        <v>0</v>
      </c>
      <c r="AE179" s="268">
        <f t="shared" si="257"/>
        <v>2714867.1270394088</v>
      </c>
      <c r="AF179" s="268">
        <f t="shared" ref="AF179:AF189" si="259">AE179-AE178</f>
        <v>4530934.5038828524</v>
      </c>
    </row>
    <row r="180" spans="1:32" hidden="1" x14ac:dyDescent="0.2">
      <c r="A180" s="247">
        <v>14</v>
      </c>
      <c r="B180" s="346">
        <v>42064</v>
      </c>
      <c r="C180" s="268">
        <v>-430668.71763412497</v>
      </c>
      <c r="D180" s="327">
        <f>SUM($C$178:C180)</f>
        <v>1855440.4973470944</v>
      </c>
      <c r="E180" s="268"/>
      <c r="F180" s="268">
        <f t="shared" si="242"/>
        <v>1855440.4973470944</v>
      </c>
      <c r="G180" s="268">
        <f t="shared" si="243"/>
        <v>0</v>
      </c>
      <c r="H180" s="268">
        <f t="shared" si="244"/>
        <v>0</v>
      </c>
      <c r="I180" s="268">
        <f t="shared" si="245"/>
        <v>0</v>
      </c>
      <c r="J180" s="278">
        <f t="shared" si="246"/>
        <v>0</v>
      </c>
      <c r="K180" s="268">
        <f t="shared" si="247"/>
        <v>0</v>
      </c>
      <c r="L180" s="268">
        <f t="shared" si="248"/>
        <v>0</v>
      </c>
      <c r="M180" s="278">
        <f t="shared" si="249"/>
        <v>3454344.5702202637</v>
      </c>
      <c r="N180" s="278">
        <v>0</v>
      </c>
      <c r="O180" s="268">
        <f t="shared" si="250"/>
        <v>3454344.5702202637</v>
      </c>
      <c r="P180" s="268">
        <f t="shared" si="258"/>
        <v>0</v>
      </c>
      <c r="Q180" s="268"/>
      <c r="R180" s="287"/>
      <c r="S180" s="268">
        <f t="shared" si="251"/>
        <v>1855440.4973470944</v>
      </c>
      <c r="T180" s="268">
        <f t="shared" si="252"/>
        <v>0</v>
      </c>
      <c r="U180" s="345">
        <f t="shared" si="253"/>
        <v>0</v>
      </c>
      <c r="V180" s="345">
        <f t="shared" si="254"/>
        <v>0</v>
      </c>
      <c r="W180" s="268"/>
      <c r="X180" s="268"/>
      <c r="Y180" s="268"/>
      <c r="Z180" s="268"/>
      <c r="AA180" s="268">
        <f t="shared" si="255"/>
        <v>2284198.4094052836</v>
      </c>
      <c r="AB180" s="278">
        <v>0</v>
      </c>
      <c r="AC180" s="278">
        <f t="shared" si="256"/>
        <v>2284198.4094052836</v>
      </c>
      <c r="AD180" s="278">
        <v>0</v>
      </c>
      <c r="AE180" s="268">
        <f t="shared" si="257"/>
        <v>2284198.4094052836</v>
      </c>
      <c r="AF180" s="268">
        <f t="shared" si="259"/>
        <v>-430668.71763412515</v>
      </c>
    </row>
    <row r="181" spans="1:32" hidden="1" x14ac:dyDescent="0.2">
      <c r="A181" s="247">
        <v>14</v>
      </c>
      <c r="B181" s="346">
        <v>42095</v>
      </c>
      <c r="C181" s="268">
        <v>-4426618.0885524815</v>
      </c>
      <c r="D181" s="327">
        <f>SUM($C$178:C181)</f>
        <v>-2571177.5912053874</v>
      </c>
      <c r="E181" s="268"/>
      <c r="F181" s="268">
        <f t="shared" si="242"/>
        <v>-2571177.5912053874</v>
      </c>
      <c r="G181" s="268">
        <f t="shared" si="243"/>
        <v>0</v>
      </c>
      <c r="H181" s="268">
        <f t="shared" si="244"/>
        <v>0</v>
      </c>
      <c r="I181" s="268">
        <f t="shared" si="245"/>
        <v>0</v>
      </c>
      <c r="J181" s="268">
        <f t="shared" si="246"/>
        <v>0</v>
      </c>
      <c r="K181" s="268">
        <f t="shared" si="247"/>
        <v>0</v>
      </c>
      <c r="L181" s="268">
        <f t="shared" si="248"/>
        <v>0</v>
      </c>
      <c r="M181" s="278">
        <f t="shared" si="249"/>
        <v>3454344.5702202637</v>
      </c>
      <c r="N181" s="278">
        <v>0</v>
      </c>
      <c r="O181" s="268">
        <f t="shared" si="250"/>
        <v>3454344.5702202637</v>
      </c>
      <c r="P181" s="268">
        <f t="shared" si="258"/>
        <v>0</v>
      </c>
      <c r="Q181" s="268"/>
      <c r="R181" s="287"/>
      <c r="S181" s="268">
        <f t="shared" si="251"/>
        <v>-2571177.5912053874</v>
      </c>
      <c r="T181" s="268">
        <f t="shared" si="252"/>
        <v>0</v>
      </c>
      <c r="U181" s="345">
        <f t="shared" si="253"/>
        <v>0</v>
      </c>
      <c r="V181" s="345">
        <f t="shared" si="254"/>
        <v>0</v>
      </c>
      <c r="W181" s="268"/>
      <c r="X181" s="268"/>
      <c r="Y181" s="268"/>
      <c r="Z181" s="268"/>
      <c r="AA181" s="268">
        <f t="shared" si="255"/>
        <v>-2142419.6791471979</v>
      </c>
      <c r="AB181" s="278">
        <v>0</v>
      </c>
      <c r="AC181" s="278">
        <f t="shared" si="256"/>
        <v>-2142419.6791471979</v>
      </c>
      <c r="AD181" s="278">
        <v>0</v>
      </c>
      <c r="AE181" s="268">
        <f t="shared" si="257"/>
        <v>-2142419.6791471979</v>
      </c>
      <c r="AF181" s="268">
        <f t="shared" si="259"/>
        <v>-4426618.0885524815</v>
      </c>
    </row>
    <row r="182" spans="1:32" hidden="1" x14ac:dyDescent="0.2">
      <c r="A182" s="247">
        <v>14</v>
      </c>
      <c r="B182" s="346">
        <v>42125</v>
      </c>
      <c r="C182" s="268">
        <v>5790045.6556863189</v>
      </c>
      <c r="D182" s="327">
        <f>SUM($C$178:C182)</f>
        <v>3218868.0644809315</v>
      </c>
      <c r="E182" s="268"/>
      <c r="F182" s="268">
        <f t="shared" si="242"/>
        <v>3218868.0644809315</v>
      </c>
      <c r="G182" s="268">
        <f t="shared" si="243"/>
        <v>0</v>
      </c>
      <c r="H182" s="268">
        <f t="shared" si="244"/>
        <v>0</v>
      </c>
      <c r="I182" s="268">
        <f t="shared" si="245"/>
        <v>0</v>
      </c>
      <c r="J182" s="268">
        <f t="shared" si="246"/>
        <v>0</v>
      </c>
      <c r="K182" s="268">
        <f t="shared" si="247"/>
        <v>0</v>
      </c>
      <c r="L182" s="268">
        <f t="shared" si="248"/>
        <v>0</v>
      </c>
      <c r="M182" s="278">
        <f t="shared" si="249"/>
        <v>3454344.5702202637</v>
      </c>
      <c r="N182" s="278">
        <v>0</v>
      </c>
      <c r="O182" s="268">
        <f t="shared" si="250"/>
        <v>3454344.5702202637</v>
      </c>
      <c r="P182" s="268">
        <f t="shared" si="258"/>
        <v>0</v>
      </c>
      <c r="Q182" s="268"/>
      <c r="R182" s="287"/>
      <c r="S182" s="268">
        <f t="shared" si="251"/>
        <v>3218868.0644809315</v>
      </c>
      <c r="T182" s="268">
        <f t="shared" si="252"/>
        <v>0</v>
      </c>
      <c r="U182" s="345">
        <f t="shared" si="253"/>
        <v>0</v>
      </c>
      <c r="V182" s="345">
        <f t="shared" si="254"/>
        <v>0</v>
      </c>
      <c r="W182" s="268"/>
      <c r="X182" s="268"/>
      <c r="Y182" s="268"/>
      <c r="Z182" s="268"/>
      <c r="AA182" s="268">
        <f t="shared" si="255"/>
        <v>3647625.976539121</v>
      </c>
      <c r="AB182" s="278">
        <v>0</v>
      </c>
      <c r="AC182" s="278">
        <f t="shared" si="256"/>
        <v>3647625.976539121</v>
      </c>
      <c r="AD182" s="278">
        <v>0</v>
      </c>
      <c r="AE182" s="268">
        <f t="shared" si="257"/>
        <v>3647625.976539121</v>
      </c>
      <c r="AF182" s="268">
        <f t="shared" si="259"/>
        <v>5790045.6556863189</v>
      </c>
    </row>
    <row r="183" spans="1:32" hidden="1" x14ac:dyDescent="0.2">
      <c r="A183" s="247">
        <v>14</v>
      </c>
      <c r="B183" s="346">
        <v>42156</v>
      </c>
      <c r="C183" s="268">
        <v>1507978.4157458188</v>
      </c>
      <c r="D183" s="327">
        <f>SUM($C$178:C183)</f>
        <v>4726846.4802267505</v>
      </c>
      <c r="E183" s="268"/>
      <c r="F183" s="268">
        <f t="shared" si="242"/>
        <v>4726846.4802267505</v>
      </c>
      <c r="G183" s="268">
        <f t="shared" si="243"/>
        <v>0</v>
      </c>
      <c r="H183" s="268">
        <f t="shared" si="244"/>
        <v>0</v>
      </c>
      <c r="I183" s="268">
        <f t="shared" si="245"/>
        <v>0</v>
      </c>
      <c r="J183" s="268">
        <f t="shared" si="246"/>
        <v>0</v>
      </c>
      <c r="K183" s="268">
        <f t="shared" si="247"/>
        <v>0</v>
      </c>
      <c r="L183" s="268">
        <f t="shared" si="248"/>
        <v>0</v>
      </c>
      <c r="M183" s="278">
        <f t="shared" si="249"/>
        <v>3454344.5702202637</v>
      </c>
      <c r="N183" s="278">
        <v>0</v>
      </c>
      <c r="O183" s="268">
        <f t="shared" si="250"/>
        <v>3454344.5702202637</v>
      </c>
      <c r="P183" s="268">
        <f t="shared" si="258"/>
        <v>0</v>
      </c>
      <c r="Q183" s="268"/>
      <c r="R183" s="287"/>
      <c r="S183" s="268">
        <f t="shared" si="251"/>
        <v>4726846.4802267505</v>
      </c>
      <c r="T183" s="268">
        <f t="shared" si="252"/>
        <v>0</v>
      </c>
      <c r="U183" s="345">
        <f t="shared" si="253"/>
        <v>0</v>
      </c>
      <c r="V183" s="345">
        <f t="shared" si="254"/>
        <v>0</v>
      </c>
      <c r="W183" s="268"/>
      <c r="X183" s="268"/>
      <c r="Y183" s="268"/>
      <c r="Z183" s="268"/>
      <c r="AA183" s="268">
        <f t="shared" si="255"/>
        <v>5155604.39228494</v>
      </c>
      <c r="AB183" s="278">
        <v>0</v>
      </c>
      <c r="AC183" s="278">
        <f t="shared" si="256"/>
        <v>5155604.39228494</v>
      </c>
      <c r="AD183" s="278">
        <v>0</v>
      </c>
      <c r="AE183" s="268">
        <f t="shared" si="257"/>
        <v>5155604.39228494</v>
      </c>
      <c r="AF183" s="268">
        <f t="shared" si="259"/>
        <v>1507978.415745819</v>
      </c>
    </row>
    <row r="184" spans="1:32" hidden="1" x14ac:dyDescent="0.2">
      <c r="A184" s="247">
        <v>14</v>
      </c>
      <c r="B184" s="346">
        <v>42186</v>
      </c>
      <c r="C184" s="268">
        <v>3059161.5232390077</v>
      </c>
      <c r="D184" s="327">
        <f>SUM($C$178:C184)</f>
        <v>7786008.0034657586</v>
      </c>
      <c r="E184" s="268"/>
      <c r="F184" s="268">
        <f t="shared" si="242"/>
        <v>7786008.0034657586</v>
      </c>
      <c r="G184" s="268">
        <f t="shared" si="243"/>
        <v>0</v>
      </c>
      <c r="H184" s="268">
        <f t="shared" si="244"/>
        <v>0</v>
      </c>
      <c r="I184" s="268">
        <f t="shared" si="245"/>
        <v>0</v>
      </c>
      <c r="J184" s="268">
        <f t="shared" si="246"/>
        <v>0</v>
      </c>
      <c r="K184" s="268">
        <f t="shared" si="247"/>
        <v>0</v>
      </c>
      <c r="L184" s="268">
        <f t="shared" si="248"/>
        <v>0</v>
      </c>
      <c r="M184" s="278">
        <f t="shared" si="249"/>
        <v>3454344.5702202637</v>
      </c>
      <c r="N184" s="278">
        <v>0</v>
      </c>
      <c r="O184" s="268">
        <f t="shared" si="250"/>
        <v>3454344.5702202637</v>
      </c>
      <c r="P184" s="268">
        <f t="shared" si="258"/>
        <v>0</v>
      </c>
      <c r="Q184" s="268"/>
      <c r="R184" s="287"/>
      <c r="S184" s="268">
        <f t="shared" si="251"/>
        <v>7786008.0034657586</v>
      </c>
      <c r="T184" s="268">
        <f t="shared" si="252"/>
        <v>0</v>
      </c>
      <c r="U184" s="345">
        <f t="shared" si="253"/>
        <v>0</v>
      </c>
      <c r="V184" s="345">
        <f t="shared" si="254"/>
        <v>0</v>
      </c>
      <c r="W184" s="268"/>
      <c r="X184" s="268"/>
      <c r="Y184" s="268"/>
      <c r="Z184" s="268"/>
      <c r="AA184" s="268">
        <f t="shared" si="255"/>
        <v>8214765.9155239481</v>
      </c>
      <c r="AB184" s="278">
        <v>0</v>
      </c>
      <c r="AC184" s="278">
        <f t="shared" si="256"/>
        <v>8214765.9155239481</v>
      </c>
      <c r="AD184" s="278">
        <v>0</v>
      </c>
      <c r="AE184" s="268">
        <f t="shared" si="257"/>
        <v>8214765.9155239481</v>
      </c>
      <c r="AF184" s="268">
        <f t="shared" si="259"/>
        <v>3059161.5232390082</v>
      </c>
    </row>
    <row r="185" spans="1:32" hidden="1" x14ac:dyDescent="0.2">
      <c r="A185" s="247">
        <v>14</v>
      </c>
      <c r="B185" s="346">
        <v>42217</v>
      </c>
      <c r="C185" s="268">
        <v>2821092.9608255094</v>
      </c>
      <c r="D185" s="327">
        <f>SUM($C$178:C185)</f>
        <v>10607100.964291267</v>
      </c>
      <c r="E185" s="268"/>
      <c r="F185" s="268">
        <f t="shared" si="242"/>
        <v>10607100.964291267</v>
      </c>
      <c r="G185" s="268">
        <f t="shared" si="243"/>
        <v>0</v>
      </c>
      <c r="H185" s="268">
        <f t="shared" si="244"/>
        <v>0</v>
      </c>
      <c r="I185" s="268">
        <f t="shared" si="245"/>
        <v>0</v>
      </c>
      <c r="J185" s="268">
        <f t="shared" si="246"/>
        <v>0</v>
      </c>
      <c r="K185" s="268">
        <f t="shared" si="247"/>
        <v>0</v>
      </c>
      <c r="L185" s="268">
        <f t="shared" si="248"/>
        <v>0</v>
      </c>
      <c r="M185" s="278">
        <f t="shared" si="249"/>
        <v>3454344.5702202637</v>
      </c>
      <c r="N185" s="278">
        <v>0</v>
      </c>
      <c r="O185" s="268">
        <f t="shared" si="250"/>
        <v>3454344.5702202637</v>
      </c>
      <c r="P185" s="268">
        <f t="shared" si="258"/>
        <v>0</v>
      </c>
      <c r="Q185" s="268"/>
      <c r="R185" s="287"/>
      <c r="S185" s="268">
        <f t="shared" si="251"/>
        <v>10607100.964291267</v>
      </c>
      <c r="T185" s="268">
        <f t="shared" si="252"/>
        <v>0</v>
      </c>
      <c r="U185" s="345">
        <f t="shared" si="253"/>
        <v>0</v>
      </c>
      <c r="V185" s="345">
        <f t="shared" si="254"/>
        <v>0</v>
      </c>
      <c r="W185" s="268"/>
      <c r="X185" s="268"/>
      <c r="Y185" s="268"/>
      <c r="Z185" s="268"/>
      <c r="AA185" s="268">
        <f t="shared" si="255"/>
        <v>11035858.876349457</v>
      </c>
      <c r="AB185" s="278">
        <v>0</v>
      </c>
      <c r="AC185" s="278">
        <f t="shared" si="256"/>
        <v>11035858.876349457</v>
      </c>
      <c r="AD185" s="278">
        <v>0</v>
      </c>
      <c r="AE185" s="268">
        <f t="shared" si="257"/>
        <v>11035858.876349457</v>
      </c>
      <c r="AF185" s="268">
        <f t="shared" si="259"/>
        <v>2821092.9608255085</v>
      </c>
    </row>
    <row r="186" spans="1:32" hidden="1" x14ac:dyDescent="0.2">
      <c r="A186" s="247">
        <v>14</v>
      </c>
      <c r="B186" s="346">
        <v>42248</v>
      </c>
      <c r="C186" s="268">
        <v>3830834.1908092164</v>
      </c>
      <c r="D186" s="327">
        <f>SUM($C$178:C186)</f>
        <v>14437935.155100483</v>
      </c>
      <c r="E186" s="268"/>
      <c r="F186" s="268">
        <f t="shared" si="242"/>
        <v>14437935.155100483</v>
      </c>
      <c r="G186" s="268">
        <f t="shared" si="243"/>
        <v>0</v>
      </c>
      <c r="H186" s="268">
        <f t="shared" si="244"/>
        <v>0</v>
      </c>
      <c r="I186" s="268">
        <f t="shared" si="245"/>
        <v>0</v>
      </c>
      <c r="J186" s="268">
        <f t="shared" si="246"/>
        <v>0</v>
      </c>
      <c r="K186" s="268">
        <f t="shared" si="247"/>
        <v>0</v>
      </c>
      <c r="L186" s="268">
        <f t="shared" si="248"/>
        <v>0</v>
      </c>
      <c r="M186" s="278">
        <f t="shared" si="249"/>
        <v>3454344.5702202637</v>
      </c>
      <c r="N186" s="278">
        <v>0</v>
      </c>
      <c r="O186" s="268">
        <f t="shared" si="250"/>
        <v>3454344.5702202637</v>
      </c>
      <c r="P186" s="268">
        <f t="shared" si="258"/>
        <v>0</v>
      </c>
      <c r="Q186" s="268"/>
      <c r="R186" s="287"/>
      <c r="S186" s="268">
        <f t="shared" si="251"/>
        <v>14437935.155100483</v>
      </c>
      <c r="T186" s="268">
        <f t="shared" si="252"/>
        <v>0</v>
      </c>
      <c r="U186" s="345">
        <f t="shared" si="253"/>
        <v>0</v>
      </c>
      <c r="V186" s="345">
        <f t="shared" si="254"/>
        <v>0</v>
      </c>
      <c r="W186" s="268"/>
      <c r="X186" s="268"/>
      <c r="Y186" s="268"/>
      <c r="Z186" s="268"/>
      <c r="AA186" s="268">
        <f t="shared" si="255"/>
        <v>14866693.067158673</v>
      </c>
      <c r="AB186" s="278">
        <v>0</v>
      </c>
      <c r="AC186" s="278">
        <f t="shared" si="256"/>
        <v>14866693.067158673</v>
      </c>
      <c r="AD186" s="278">
        <v>0</v>
      </c>
      <c r="AE186" s="268">
        <f t="shared" si="257"/>
        <v>14866693.067158673</v>
      </c>
      <c r="AF186" s="268">
        <f t="shared" si="259"/>
        <v>3830834.1908092164</v>
      </c>
    </row>
    <row r="187" spans="1:32" ht="14.25" hidden="1" customHeight="1" x14ac:dyDescent="0.2">
      <c r="A187" s="247">
        <v>14</v>
      </c>
      <c r="B187" s="346">
        <v>42278</v>
      </c>
      <c r="C187" s="268">
        <v>2730356.4423091975</v>
      </c>
      <c r="D187" s="327">
        <f>SUM($C$178:C187)</f>
        <v>17168291.59740968</v>
      </c>
      <c r="E187" s="268"/>
      <c r="F187" s="268">
        <f t="shared" si="242"/>
        <v>17168291.59740968</v>
      </c>
      <c r="G187" s="268">
        <f t="shared" si="243"/>
        <v>0</v>
      </c>
      <c r="H187" s="268">
        <f t="shared" si="244"/>
        <v>0</v>
      </c>
      <c r="I187" s="268">
        <f t="shared" si="245"/>
        <v>0</v>
      </c>
      <c r="J187" s="268">
        <f t="shared" si="246"/>
        <v>0</v>
      </c>
      <c r="K187" s="268">
        <f t="shared" si="247"/>
        <v>0</v>
      </c>
      <c r="L187" s="268">
        <f t="shared" si="248"/>
        <v>0</v>
      </c>
      <c r="M187" s="278">
        <f t="shared" si="249"/>
        <v>3454344.5702202637</v>
      </c>
      <c r="N187" s="278">
        <v>0</v>
      </c>
      <c r="O187" s="268">
        <f t="shared" si="250"/>
        <v>3454344.5702202637</v>
      </c>
      <c r="P187" s="268">
        <f t="shared" si="258"/>
        <v>0</v>
      </c>
      <c r="Q187" s="268"/>
      <c r="R187" s="287"/>
      <c r="S187" s="268">
        <f t="shared" si="251"/>
        <v>17168291.59740968</v>
      </c>
      <c r="T187" s="268">
        <f t="shared" si="252"/>
        <v>0</v>
      </c>
      <c r="U187" s="345">
        <f t="shared" si="253"/>
        <v>0</v>
      </c>
      <c r="V187" s="345">
        <f t="shared" si="254"/>
        <v>0</v>
      </c>
      <c r="W187" s="268"/>
      <c r="X187" s="268"/>
      <c r="Y187" s="268"/>
      <c r="Z187" s="268"/>
      <c r="AA187" s="268">
        <f t="shared" si="255"/>
        <v>17597049.50946787</v>
      </c>
      <c r="AB187" s="278">
        <v>0</v>
      </c>
      <c r="AC187" s="278">
        <f t="shared" si="256"/>
        <v>17597049.50946787</v>
      </c>
      <c r="AD187" s="278">
        <v>0</v>
      </c>
      <c r="AE187" s="268">
        <f t="shared" si="257"/>
        <v>17597049.50946787</v>
      </c>
      <c r="AF187" s="268">
        <f t="shared" si="259"/>
        <v>2730356.442309197</v>
      </c>
    </row>
    <row r="188" spans="1:32" hidden="1" x14ac:dyDescent="0.2">
      <c r="A188" s="247">
        <v>14</v>
      </c>
      <c r="B188" s="346">
        <v>42309</v>
      </c>
      <c r="C188" s="268">
        <v>-3513937.7869010149</v>
      </c>
      <c r="D188" s="327">
        <f>SUM($C$178:C188)</f>
        <v>13654353.810508665</v>
      </c>
      <c r="E188" s="268"/>
      <c r="F188" s="268">
        <f t="shared" si="242"/>
        <v>13654353.810508665</v>
      </c>
      <c r="G188" s="268">
        <f t="shared" si="243"/>
        <v>0</v>
      </c>
      <c r="H188" s="268">
        <f t="shared" si="244"/>
        <v>0</v>
      </c>
      <c r="I188" s="268">
        <f t="shared" si="245"/>
        <v>0</v>
      </c>
      <c r="J188" s="268">
        <f t="shared" si="246"/>
        <v>0</v>
      </c>
      <c r="K188" s="268">
        <f t="shared" si="247"/>
        <v>0</v>
      </c>
      <c r="L188" s="268">
        <f t="shared" si="248"/>
        <v>0</v>
      </c>
      <c r="M188" s="278">
        <f t="shared" si="249"/>
        <v>3454344.5702202637</v>
      </c>
      <c r="N188" s="278">
        <v>0</v>
      </c>
      <c r="O188" s="268">
        <f t="shared" si="250"/>
        <v>3454344.5702202637</v>
      </c>
      <c r="P188" s="268">
        <f t="shared" si="258"/>
        <v>0</v>
      </c>
      <c r="Q188" s="268"/>
      <c r="R188" s="287"/>
      <c r="S188" s="268">
        <f t="shared" si="251"/>
        <v>13654353.810508665</v>
      </c>
      <c r="T188" s="268">
        <f t="shared" si="252"/>
        <v>0</v>
      </c>
      <c r="U188" s="345">
        <f t="shared" si="253"/>
        <v>0</v>
      </c>
      <c r="V188" s="345">
        <f t="shared" si="254"/>
        <v>0</v>
      </c>
      <c r="W188" s="268"/>
      <c r="X188" s="268"/>
      <c r="Y188" s="268"/>
      <c r="Z188" s="268"/>
      <c r="AA188" s="268">
        <f t="shared" si="255"/>
        <v>14083111.722566854</v>
      </c>
      <c r="AB188" s="278">
        <v>0</v>
      </c>
      <c r="AC188" s="278">
        <f t="shared" si="256"/>
        <v>14083111.722566854</v>
      </c>
      <c r="AD188" s="278">
        <v>0</v>
      </c>
      <c r="AE188" s="268">
        <f t="shared" si="257"/>
        <v>14083111.722566854</v>
      </c>
      <c r="AF188" s="268">
        <f t="shared" si="259"/>
        <v>-3513937.7869010158</v>
      </c>
    </row>
    <row r="189" spans="1:32" hidden="1" x14ac:dyDescent="0.2">
      <c r="A189" s="247">
        <v>14</v>
      </c>
      <c r="B189" s="346">
        <v>42339</v>
      </c>
      <c r="C189" s="268">
        <v>-5421385.5547015285</v>
      </c>
      <c r="D189" s="327">
        <f>SUM($C$178:C189)</f>
        <v>8232968.2558071362</v>
      </c>
      <c r="E189" s="268"/>
      <c r="F189" s="268">
        <f t="shared" si="242"/>
        <v>8232968.2558071362</v>
      </c>
      <c r="G189" s="268">
        <f t="shared" si="243"/>
        <v>0</v>
      </c>
      <c r="H189" s="268">
        <f t="shared" si="244"/>
        <v>0</v>
      </c>
      <c r="I189" s="268">
        <f t="shared" si="245"/>
        <v>0</v>
      </c>
      <c r="J189" s="268">
        <f t="shared" si="246"/>
        <v>0</v>
      </c>
      <c r="K189" s="268">
        <f t="shared" si="247"/>
        <v>0</v>
      </c>
      <c r="L189" s="268">
        <f t="shared" si="248"/>
        <v>0</v>
      </c>
      <c r="M189" s="278">
        <f t="shared" si="249"/>
        <v>3454344.5702202637</v>
      </c>
      <c r="N189" s="278">
        <v>0</v>
      </c>
      <c r="O189" s="268">
        <f t="shared" si="250"/>
        <v>3454344.5702202637</v>
      </c>
      <c r="P189" s="268">
        <f t="shared" si="258"/>
        <v>0</v>
      </c>
      <c r="Q189" s="268"/>
      <c r="R189" s="287"/>
      <c r="S189" s="268">
        <f t="shared" si="251"/>
        <v>8232968.2558071362</v>
      </c>
      <c r="T189" s="268">
        <f t="shared" si="252"/>
        <v>0</v>
      </c>
      <c r="U189" s="345">
        <f t="shared" si="253"/>
        <v>0</v>
      </c>
      <c r="V189" s="345">
        <f t="shared" si="254"/>
        <v>0</v>
      </c>
      <c r="W189" s="268"/>
      <c r="X189" s="268"/>
      <c r="Y189" s="268"/>
      <c r="Z189" s="268"/>
      <c r="AA189" s="268">
        <f t="shared" si="255"/>
        <v>8661726.1678653248</v>
      </c>
      <c r="AB189" s="278">
        <v>0</v>
      </c>
      <c r="AC189" s="278">
        <f t="shared" si="256"/>
        <v>8661726.1678653248</v>
      </c>
      <c r="AD189" s="278">
        <v>0</v>
      </c>
      <c r="AE189" s="268">
        <f t="shared" si="257"/>
        <v>8661726.1678653248</v>
      </c>
      <c r="AF189" s="268">
        <f t="shared" si="259"/>
        <v>-5421385.5547015294</v>
      </c>
    </row>
    <row r="190" spans="1:32" hidden="1" x14ac:dyDescent="0.2">
      <c r="A190" s="247"/>
      <c r="B190" s="346"/>
      <c r="C190" s="268"/>
      <c r="D190" s="327"/>
      <c r="E190" s="268"/>
      <c r="F190" s="268"/>
      <c r="G190" s="268"/>
      <c r="H190" s="268"/>
      <c r="I190" s="268"/>
      <c r="J190" s="268"/>
      <c r="K190" s="268"/>
      <c r="L190" s="268"/>
      <c r="M190" s="278"/>
      <c r="N190" s="278"/>
      <c r="O190" s="268"/>
      <c r="P190" s="268"/>
      <c r="Q190" s="268"/>
      <c r="R190" s="287"/>
      <c r="S190" s="268"/>
      <c r="T190" s="268"/>
      <c r="U190" s="345"/>
      <c r="V190" s="345"/>
      <c r="W190" s="268"/>
      <c r="X190" s="268"/>
      <c r="Y190" s="268"/>
      <c r="Z190" s="268"/>
      <c r="AA190" s="268"/>
      <c r="AB190" s="278"/>
      <c r="AC190" s="278"/>
      <c r="AD190" s="278"/>
      <c r="AE190" s="268"/>
      <c r="AF190" s="268"/>
    </row>
    <row r="191" spans="1:32" hidden="1" x14ac:dyDescent="0.2">
      <c r="A191" s="247">
        <v>15</v>
      </c>
      <c r="B191" s="346">
        <v>42370</v>
      </c>
      <c r="C191" s="268">
        <v>-8200343.2179349856</v>
      </c>
      <c r="D191" s="327">
        <f>C191</f>
        <v>-8200343.2179349856</v>
      </c>
      <c r="E191" s="268"/>
      <c r="F191" s="268">
        <f t="shared" ref="F191:F202" si="260">IF(ABS(D191)&gt;+$F$9,IF(D191&lt;0,-$F$9,+$F$9),+D191)</f>
        <v>-8200343.2179349856</v>
      </c>
      <c r="G191" s="268">
        <f t="shared" ref="G191:G202" si="261">IF(ABS(D191)-ABS(F191)&gt;=$G$9,IF(D191&lt;=0,-$G$9,+$G$9),+D191-F191)</f>
        <v>0</v>
      </c>
      <c r="H191" s="268">
        <f t="shared" ref="H191:H202" si="262">IF(ABS(+D191)-ABS(SUM(F191:G191))&gt;=$H$9,IF(D191&lt;=0,-$H$9,+$H$9),+D191-SUM(F191:G191))</f>
        <v>0</v>
      </c>
      <c r="I191" s="268">
        <f t="shared" ref="I191:I202" si="263">IF(ABS(+D191)-ABS(SUM(F191:H191))&gt;=$I$9,IF(D191&lt;=0,$D191-SUM($F191:$H191),$D191-SUM($F191:$H191)),D191-SUM(F191:H191))</f>
        <v>0</v>
      </c>
      <c r="J191" s="268">
        <f t="shared" ref="J191:J202" si="264">+G191*$C$289</f>
        <v>0</v>
      </c>
      <c r="K191" s="268">
        <f t="shared" ref="K191:K202" si="265">+H191*$C$290</f>
        <v>0</v>
      </c>
      <c r="L191" s="268">
        <f t="shared" ref="L191:L202" si="266">+I191*$C$291</f>
        <v>0</v>
      </c>
      <c r="M191" s="278">
        <f t="shared" ref="M191:M202" si="267">SUM(J191:L191)+$M$189</f>
        <v>3454344.5702202637</v>
      </c>
      <c r="N191" s="278">
        <v>0</v>
      </c>
      <c r="O191" s="268">
        <f t="shared" ref="O191:O202" si="268">M191+N191</f>
        <v>3454344.5702202637</v>
      </c>
      <c r="P191" s="268">
        <f>O191-O189</f>
        <v>0</v>
      </c>
      <c r="Q191" s="268"/>
      <c r="R191" s="287"/>
      <c r="S191" s="268">
        <f t="shared" ref="S191:S202" si="269">+F191</f>
        <v>-8200343.2179349856</v>
      </c>
      <c r="T191" s="268">
        <f t="shared" ref="T191:T202" si="270">+G191-J191</f>
        <v>0</v>
      </c>
      <c r="U191" s="345">
        <f t="shared" ref="U191:U202" si="271">+H191-K191</f>
        <v>0</v>
      </c>
      <c r="V191" s="345">
        <f t="shared" ref="V191:V202" si="272">+I191-L191</f>
        <v>0</v>
      </c>
      <c r="W191" s="268"/>
      <c r="X191" s="268"/>
      <c r="Y191" s="268"/>
      <c r="Z191" s="268"/>
      <c r="AA191" s="268">
        <f t="shared" ref="AA191:AA202" si="273">SUM(S191:V191)+$AA$189</f>
        <v>461382.94993033912</v>
      </c>
      <c r="AB191" s="278">
        <v>0</v>
      </c>
      <c r="AC191" s="278">
        <f t="shared" ref="AC191:AC202" si="274">AA191-AB191</f>
        <v>461382.94993033912</v>
      </c>
      <c r="AD191" s="278">
        <v>0</v>
      </c>
      <c r="AE191" s="268">
        <f t="shared" ref="AE191:AE202" si="275">AA191-AB191+AD191</f>
        <v>461382.94993033912</v>
      </c>
      <c r="AF191" s="268">
        <f>AE191-AE189</f>
        <v>-8200343.2179349856</v>
      </c>
    </row>
    <row r="192" spans="1:32" hidden="1" x14ac:dyDescent="0.2">
      <c r="A192" s="247">
        <f t="shared" ref="A192:A202" si="276">A191</f>
        <v>15</v>
      </c>
      <c r="B192" s="346">
        <v>42401</v>
      </c>
      <c r="C192" s="268">
        <v>-3176825.25542635</v>
      </c>
      <c r="D192" s="327">
        <f>SUM($C$191:C192)</f>
        <v>-11377168.473361336</v>
      </c>
      <c r="E192" s="268"/>
      <c r="F192" s="268">
        <f t="shared" si="260"/>
        <v>-11377168.473361336</v>
      </c>
      <c r="G192" s="268">
        <f t="shared" si="261"/>
        <v>0</v>
      </c>
      <c r="H192" s="268">
        <f t="shared" si="262"/>
        <v>0</v>
      </c>
      <c r="I192" s="268">
        <f t="shared" si="263"/>
        <v>0</v>
      </c>
      <c r="J192" s="268">
        <f t="shared" si="264"/>
        <v>0</v>
      </c>
      <c r="K192" s="268">
        <f t="shared" si="265"/>
        <v>0</v>
      </c>
      <c r="L192" s="268">
        <f t="shared" si="266"/>
        <v>0</v>
      </c>
      <c r="M192" s="278">
        <f t="shared" si="267"/>
        <v>3454344.5702202637</v>
      </c>
      <c r="N192" s="278">
        <v>0</v>
      </c>
      <c r="O192" s="268">
        <f t="shared" si="268"/>
        <v>3454344.5702202637</v>
      </c>
      <c r="P192" s="268">
        <f t="shared" ref="P192:P202" si="277">O192-O191</f>
        <v>0</v>
      </c>
      <c r="Q192" s="268"/>
      <c r="R192" s="287"/>
      <c r="S192" s="268">
        <f t="shared" si="269"/>
        <v>-11377168.473361336</v>
      </c>
      <c r="T192" s="268">
        <f t="shared" si="270"/>
        <v>0</v>
      </c>
      <c r="U192" s="345">
        <f t="shared" si="271"/>
        <v>0</v>
      </c>
      <c r="V192" s="345">
        <f t="shared" si="272"/>
        <v>0</v>
      </c>
      <c r="W192" s="268"/>
      <c r="X192" s="268"/>
      <c r="Y192" s="268"/>
      <c r="Z192" s="268"/>
      <c r="AA192" s="268">
        <f t="shared" si="273"/>
        <v>-2715442.3054960109</v>
      </c>
      <c r="AB192" s="278">
        <v>0</v>
      </c>
      <c r="AC192" s="278">
        <f t="shared" si="274"/>
        <v>-2715442.3054960109</v>
      </c>
      <c r="AD192" s="278">
        <v>0</v>
      </c>
      <c r="AE192" s="268">
        <f t="shared" si="275"/>
        <v>-2715442.3054960109</v>
      </c>
      <c r="AF192" s="268">
        <f t="shared" ref="AF192:AF202" si="278">AE192-AE191</f>
        <v>-3176825.25542635</v>
      </c>
    </row>
    <row r="193" spans="1:35" hidden="1" x14ac:dyDescent="0.2">
      <c r="A193" s="247">
        <f t="shared" si="276"/>
        <v>15</v>
      </c>
      <c r="B193" s="346">
        <v>42430</v>
      </c>
      <c r="C193" s="268">
        <v>-540316.79507002677</v>
      </c>
      <c r="D193" s="327">
        <f>SUM($C$191:C193)</f>
        <v>-11917485.268431362</v>
      </c>
      <c r="E193" s="268"/>
      <c r="F193" s="268">
        <f t="shared" si="260"/>
        <v>-11917485.268431362</v>
      </c>
      <c r="G193" s="268">
        <f t="shared" si="261"/>
        <v>0</v>
      </c>
      <c r="H193" s="268">
        <f t="shared" si="262"/>
        <v>0</v>
      </c>
      <c r="I193" s="268">
        <f t="shared" si="263"/>
        <v>0</v>
      </c>
      <c r="J193" s="278">
        <f t="shared" si="264"/>
        <v>0</v>
      </c>
      <c r="K193" s="268">
        <f t="shared" si="265"/>
        <v>0</v>
      </c>
      <c r="L193" s="268">
        <f t="shared" si="266"/>
        <v>0</v>
      </c>
      <c r="M193" s="278">
        <f t="shared" si="267"/>
        <v>3454344.5702202637</v>
      </c>
      <c r="N193" s="278">
        <v>0</v>
      </c>
      <c r="O193" s="268">
        <f t="shared" si="268"/>
        <v>3454344.5702202637</v>
      </c>
      <c r="P193" s="268">
        <f t="shared" si="277"/>
        <v>0</v>
      </c>
      <c r="Q193" s="268"/>
      <c r="R193" s="287"/>
      <c r="S193" s="268">
        <f t="shared" si="269"/>
        <v>-11917485.268431362</v>
      </c>
      <c r="T193" s="268">
        <f t="shared" si="270"/>
        <v>0</v>
      </c>
      <c r="U193" s="345">
        <f t="shared" si="271"/>
        <v>0</v>
      </c>
      <c r="V193" s="345">
        <f t="shared" si="272"/>
        <v>0</v>
      </c>
      <c r="W193" s="268"/>
      <c r="X193" s="268"/>
      <c r="Y193" s="268"/>
      <c r="Z193" s="268"/>
      <c r="AA193" s="268">
        <f t="shared" si="273"/>
        <v>-3255759.100566037</v>
      </c>
      <c r="AB193" s="278">
        <v>0</v>
      </c>
      <c r="AC193" s="278">
        <f t="shared" si="274"/>
        <v>-3255759.100566037</v>
      </c>
      <c r="AD193" s="278">
        <v>0</v>
      </c>
      <c r="AE193" s="268">
        <f t="shared" si="275"/>
        <v>-3255759.100566037</v>
      </c>
      <c r="AF193" s="268">
        <f t="shared" si="278"/>
        <v>-540316.79507002607</v>
      </c>
    </row>
    <row r="194" spans="1:35" hidden="1" x14ac:dyDescent="0.2">
      <c r="A194" s="247">
        <f t="shared" si="276"/>
        <v>15</v>
      </c>
      <c r="B194" s="346">
        <v>42461</v>
      </c>
      <c r="C194" s="268">
        <v>7210072.9235400651</v>
      </c>
      <c r="D194" s="327">
        <f>SUM($C$191:C194)</f>
        <v>-4707412.3448912967</v>
      </c>
      <c r="E194" s="268"/>
      <c r="F194" s="268">
        <f t="shared" si="260"/>
        <v>-4707412.3448912967</v>
      </c>
      <c r="G194" s="268">
        <f t="shared" si="261"/>
        <v>0</v>
      </c>
      <c r="H194" s="268">
        <f t="shared" si="262"/>
        <v>0</v>
      </c>
      <c r="I194" s="268">
        <f t="shared" si="263"/>
        <v>0</v>
      </c>
      <c r="J194" s="268">
        <f t="shared" si="264"/>
        <v>0</v>
      </c>
      <c r="K194" s="268">
        <f t="shared" si="265"/>
        <v>0</v>
      </c>
      <c r="L194" s="268">
        <f t="shared" si="266"/>
        <v>0</v>
      </c>
      <c r="M194" s="278">
        <f t="shared" si="267"/>
        <v>3454344.5702202637</v>
      </c>
      <c r="N194" s="278">
        <v>0</v>
      </c>
      <c r="O194" s="268">
        <f t="shared" si="268"/>
        <v>3454344.5702202637</v>
      </c>
      <c r="P194" s="268">
        <f t="shared" si="277"/>
        <v>0</v>
      </c>
      <c r="Q194" s="268"/>
      <c r="R194" s="287"/>
      <c r="S194" s="268">
        <f t="shared" si="269"/>
        <v>-4707412.3448912967</v>
      </c>
      <c r="T194" s="268">
        <f t="shared" si="270"/>
        <v>0</v>
      </c>
      <c r="U194" s="345">
        <f t="shared" si="271"/>
        <v>0</v>
      </c>
      <c r="V194" s="345">
        <f t="shared" si="272"/>
        <v>0</v>
      </c>
      <c r="W194" s="268"/>
      <c r="X194" s="268"/>
      <c r="Y194" s="268"/>
      <c r="Z194" s="268"/>
      <c r="AA194" s="268">
        <f t="shared" si="273"/>
        <v>3954313.8229740281</v>
      </c>
      <c r="AB194" s="278">
        <v>0</v>
      </c>
      <c r="AC194" s="278">
        <f t="shared" si="274"/>
        <v>3954313.8229740281</v>
      </c>
      <c r="AD194" s="278">
        <v>0</v>
      </c>
      <c r="AE194" s="268">
        <f t="shared" si="275"/>
        <v>3954313.8229740281</v>
      </c>
      <c r="AF194" s="268">
        <f t="shared" si="278"/>
        <v>7210072.9235400651</v>
      </c>
    </row>
    <row r="195" spans="1:35" hidden="1" x14ac:dyDescent="0.2">
      <c r="A195" s="247">
        <f t="shared" si="276"/>
        <v>15</v>
      </c>
      <c r="B195" s="346">
        <v>42491</v>
      </c>
      <c r="C195" s="268">
        <v>3528955.1257910072</v>
      </c>
      <c r="D195" s="327">
        <f>SUM($C$191:C195)</f>
        <v>-1178457.2191002895</v>
      </c>
      <c r="E195" s="268"/>
      <c r="F195" s="268">
        <f t="shared" si="260"/>
        <v>-1178457.2191002895</v>
      </c>
      <c r="G195" s="268">
        <f t="shared" si="261"/>
        <v>0</v>
      </c>
      <c r="H195" s="268">
        <f t="shared" si="262"/>
        <v>0</v>
      </c>
      <c r="I195" s="268">
        <f t="shared" si="263"/>
        <v>0</v>
      </c>
      <c r="J195" s="268">
        <f t="shared" si="264"/>
        <v>0</v>
      </c>
      <c r="K195" s="268">
        <f t="shared" si="265"/>
        <v>0</v>
      </c>
      <c r="L195" s="268">
        <f t="shared" si="266"/>
        <v>0</v>
      </c>
      <c r="M195" s="278">
        <f t="shared" si="267"/>
        <v>3454344.5702202637</v>
      </c>
      <c r="N195" s="278">
        <v>0</v>
      </c>
      <c r="O195" s="268">
        <f t="shared" si="268"/>
        <v>3454344.5702202637</v>
      </c>
      <c r="P195" s="268">
        <f t="shared" si="277"/>
        <v>0</v>
      </c>
      <c r="Q195" s="268"/>
      <c r="R195" s="287"/>
      <c r="S195" s="268">
        <f t="shared" si="269"/>
        <v>-1178457.2191002895</v>
      </c>
      <c r="T195" s="268">
        <f t="shared" si="270"/>
        <v>0</v>
      </c>
      <c r="U195" s="345">
        <f t="shared" si="271"/>
        <v>0</v>
      </c>
      <c r="V195" s="345">
        <f t="shared" si="272"/>
        <v>0</v>
      </c>
      <c r="W195" s="268"/>
      <c r="X195" s="268"/>
      <c r="Y195" s="268"/>
      <c r="Z195" s="268"/>
      <c r="AA195" s="268">
        <f t="shared" si="273"/>
        <v>7483268.9487650357</v>
      </c>
      <c r="AB195" s="278">
        <v>0</v>
      </c>
      <c r="AC195" s="278">
        <f t="shared" si="274"/>
        <v>7483268.9487650357</v>
      </c>
      <c r="AD195" s="278">
        <v>0</v>
      </c>
      <c r="AE195" s="268">
        <f t="shared" si="275"/>
        <v>7483268.9487650357</v>
      </c>
      <c r="AF195" s="268">
        <f t="shared" si="278"/>
        <v>3528955.1257910077</v>
      </c>
    </row>
    <row r="196" spans="1:35" hidden="1" x14ac:dyDescent="0.2">
      <c r="A196" s="247">
        <f t="shared" si="276"/>
        <v>15</v>
      </c>
      <c r="B196" s="346">
        <v>42522</v>
      </c>
      <c r="C196" s="268">
        <v>4021515.3541936241</v>
      </c>
      <c r="D196" s="327">
        <f>SUM($C$191:C196)</f>
        <v>2843058.1350933346</v>
      </c>
      <c r="E196" s="268"/>
      <c r="F196" s="268">
        <f t="shared" si="260"/>
        <v>2843058.1350933346</v>
      </c>
      <c r="G196" s="268">
        <f t="shared" si="261"/>
        <v>0</v>
      </c>
      <c r="H196" s="268">
        <f t="shared" si="262"/>
        <v>0</v>
      </c>
      <c r="I196" s="268">
        <f t="shared" si="263"/>
        <v>0</v>
      </c>
      <c r="J196" s="268">
        <f t="shared" si="264"/>
        <v>0</v>
      </c>
      <c r="K196" s="268">
        <f t="shared" si="265"/>
        <v>0</v>
      </c>
      <c r="L196" s="268">
        <f t="shared" si="266"/>
        <v>0</v>
      </c>
      <c r="M196" s="278">
        <f t="shared" si="267"/>
        <v>3454344.5702202637</v>
      </c>
      <c r="N196" s="278">
        <v>0</v>
      </c>
      <c r="O196" s="268">
        <f t="shared" si="268"/>
        <v>3454344.5702202637</v>
      </c>
      <c r="P196" s="268">
        <f t="shared" si="277"/>
        <v>0</v>
      </c>
      <c r="Q196" s="268"/>
      <c r="R196" s="287"/>
      <c r="S196" s="268">
        <f t="shared" si="269"/>
        <v>2843058.1350933346</v>
      </c>
      <c r="T196" s="268">
        <f t="shared" si="270"/>
        <v>0</v>
      </c>
      <c r="U196" s="345">
        <f t="shared" si="271"/>
        <v>0</v>
      </c>
      <c r="V196" s="345">
        <f t="shared" si="272"/>
        <v>0</v>
      </c>
      <c r="W196" s="268"/>
      <c r="X196" s="268"/>
      <c r="Y196" s="268"/>
      <c r="Z196" s="268"/>
      <c r="AA196" s="268">
        <f t="shared" si="273"/>
        <v>11504784.30295866</v>
      </c>
      <c r="AB196" s="278">
        <v>0</v>
      </c>
      <c r="AC196" s="278">
        <f t="shared" si="274"/>
        <v>11504784.30295866</v>
      </c>
      <c r="AD196" s="278">
        <v>0</v>
      </c>
      <c r="AE196" s="268">
        <f t="shared" si="275"/>
        <v>11504784.30295866</v>
      </c>
      <c r="AF196" s="268">
        <f t="shared" si="278"/>
        <v>4021515.3541936241</v>
      </c>
    </row>
    <row r="197" spans="1:35" hidden="1" x14ac:dyDescent="0.2">
      <c r="A197" s="247">
        <f t="shared" si="276"/>
        <v>15</v>
      </c>
      <c r="B197" s="346">
        <v>42552</v>
      </c>
      <c r="C197" s="268">
        <v>-4723406.5050106244</v>
      </c>
      <c r="D197" s="327">
        <f>SUM($C$191:C197)</f>
        <v>-1880348.3699172898</v>
      </c>
      <c r="E197" s="268"/>
      <c r="F197" s="268">
        <f t="shared" si="260"/>
        <v>-1880348.3699172898</v>
      </c>
      <c r="G197" s="268">
        <f t="shared" si="261"/>
        <v>0</v>
      </c>
      <c r="H197" s="268">
        <f t="shared" si="262"/>
        <v>0</v>
      </c>
      <c r="I197" s="268">
        <f t="shared" si="263"/>
        <v>0</v>
      </c>
      <c r="J197" s="268">
        <f t="shared" si="264"/>
        <v>0</v>
      </c>
      <c r="K197" s="268">
        <f t="shared" si="265"/>
        <v>0</v>
      </c>
      <c r="L197" s="268">
        <f t="shared" si="266"/>
        <v>0</v>
      </c>
      <c r="M197" s="278">
        <f t="shared" si="267"/>
        <v>3454344.5702202637</v>
      </c>
      <c r="N197" s="278">
        <v>0</v>
      </c>
      <c r="O197" s="268">
        <f t="shared" si="268"/>
        <v>3454344.5702202637</v>
      </c>
      <c r="P197" s="268">
        <f t="shared" si="277"/>
        <v>0</v>
      </c>
      <c r="Q197" s="268"/>
      <c r="R197" s="287"/>
      <c r="S197" s="268">
        <f t="shared" si="269"/>
        <v>-1880348.3699172898</v>
      </c>
      <c r="T197" s="268">
        <f t="shared" si="270"/>
        <v>0</v>
      </c>
      <c r="U197" s="345">
        <f t="shared" si="271"/>
        <v>0</v>
      </c>
      <c r="V197" s="345">
        <f t="shared" si="272"/>
        <v>0</v>
      </c>
      <c r="W197" s="268"/>
      <c r="X197" s="268"/>
      <c r="Y197" s="268"/>
      <c r="Z197" s="268"/>
      <c r="AA197" s="268">
        <f t="shared" si="273"/>
        <v>6781377.7979480345</v>
      </c>
      <c r="AB197" s="278">
        <v>0</v>
      </c>
      <c r="AC197" s="278">
        <f t="shared" si="274"/>
        <v>6781377.7979480345</v>
      </c>
      <c r="AD197" s="278">
        <v>0</v>
      </c>
      <c r="AE197" s="268">
        <f t="shared" si="275"/>
        <v>6781377.7979480345</v>
      </c>
      <c r="AF197" s="268">
        <f t="shared" si="278"/>
        <v>-4723406.5050106253</v>
      </c>
    </row>
    <row r="198" spans="1:35" hidden="1" x14ac:dyDescent="0.2">
      <c r="A198" s="247">
        <f t="shared" si="276"/>
        <v>15</v>
      </c>
      <c r="B198" s="346">
        <v>42583</v>
      </c>
      <c r="C198" s="268">
        <v>-1839283.5903631542</v>
      </c>
      <c r="D198" s="327">
        <f>SUM($C$191:C198)</f>
        <v>-3719631.960280444</v>
      </c>
      <c r="E198" s="268"/>
      <c r="F198" s="268">
        <f t="shared" si="260"/>
        <v>-3719631.960280444</v>
      </c>
      <c r="G198" s="268">
        <f t="shared" si="261"/>
        <v>0</v>
      </c>
      <c r="H198" s="268">
        <f t="shared" si="262"/>
        <v>0</v>
      </c>
      <c r="I198" s="268">
        <f t="shared" si="263"/>
        <v>0</v>
      </c>
      <c r="J198" s="268">
        <f t="shared" si="264"/>
        <v>0</v>
      </c>
      <c r="K198" s="268">
        <f t="shared" si="265"/>
        <v>0</v>
      </c>
      <c r="L198" s="268">
        <f t="shared" si="266"/>
        <v>0</v>
      </c>
      <c r="M198" s="278">
        <f t="shared" si="267"/>
        <v>3454344.5702202637</v>
      </c>
      <c r="N198" s="278">
        <v>0</v>
      </c>
      <c r="O198" s="268">
        <f t="shared" si="268"/>
        <v>3454344.5702202637</v>
      </c>
      <c r="P198" s="268">
        <f t="shared" si="277"/>
        <v>0</v>
      </c>
      <c r="Q198" s="268"/>
      <c r="R198" s="287"/>
      <c r="S198" s="268">
        <f t="shared" si="269"/>
        <v>-3719631.960280444</v>
      </c>
      <c r="T198" s="268">
        <f t="shared" si="270"/>
        <v>0</v>
      </c>
      <c r="U198" s="345">
        <f t="shared" si="271"/>
        <v>0</v>
      </c>
      <c r="V198" s="345">
        <f t="shared" si="272"/>
        <v>0</v>
      </c>
      <c r="W198" s="268"/>
      <c r="X198" s="268"/>
      <c r="Y198" s="268"/>
      <c r="Z198" s="268"/>
      <c r="AA198" s="268">
        <f t="shared" si="273"/>
        <v>4942094.2075848803</v>
      </c>
      <c r="AB198" s="278">
        <v>0</v>
      </c>
      <c r="AC198" s="278">
        <f t="shared" si="274"/>
        <v>4942094.2075848803</v>
      </c>
      <c r="AD198" s="278">
        <v>0</v>
      </c>
      <c r="AE198" s="268">
        <f t="shared" si="275"/>
        <v>4942094.2075848803</v>
      </c>
      <c r="AF198" s="268">
        <f t="shared" si="278"/>
        <v>-1839283.5903631542</v>
      </c>
    </row>
    <row r="199" spans="1:35" hidden="1" x14ac:dyDescent="0.2">
      <c r="A199" s="247">
        <f t="shared" si="276"/>
        <v>15</v>
      </c>
      <c r="B199" s="346">
        <v>42614</v>
      </c>
      <c r="C199" s="268">
        <v>3354482.3468664098</v>
      </c>
      <c r="D199" s="327">
        <f>SUM($C$191:C199)</f>
        <v>-365149.61341403425</v>
      </c>
      <c r="E199" s="268"/>
      <c r="F199" s="268">
        <f t="shared" si="260"/>
        <v>-365149.61341403425</v>
      </c>
      <c r="G199" s="268">
        <f t="shared" si="261"/>
        <v>0</v>
      </c>
      <c r="H199" s="268">
        <f t="shared" si="262"/>
        <v>0</v>
      </c>
      <c r="I199" s="268">
        <f t="shared" si="263"/>
        <v>0</v>
      </c>
      <c r="J199" s="268">
        <f t="shared" si="264"/>
        <v>0</v>
      </c>
      <c r="K199" s="268">
        <f t="shared" si="265"/>
        <v>0</v>
      </c>
      <c r="L199" s="268">
        <f t="shared" si="266"/>
        <v>0</v>
      </c>
      <c r="M199" s="278">
        <f t="shared" si="267"/>
        <v>3454344.5702202637</v>
      </c>
      <c r="N199" s="278">
        <v>0</v>
      </c>
      <c r="O199" s="268">
        <f t="shared" si="268"/>
        <v>3454344.5702202637</v>
      </c>
      <c r="P199" s="268">
        <f t="shared" si="277"/>
        <v>0</v>
      </c>
      <c r="Q199" s="268"/>
      <c r="R199" s="287"/>
      <c r="S199" s="268">
        <f t="shared" si="269"/>
        <v>-365149.61341403425</v>
      </c>
      <c r="T199" s="268">
        <f t="shared" si="270"/>
        <v>0</v>
      </c>
      <c r="U199" s="345">
        <f t="shared" si="271"/>
        <v>0</v>
      </c>
      <c r="V199" s="345">
        <f t="shared" si="272"/>
        <v>0</v>
      </c>
      <c r="W199" s="268"/>
      <c r="X199" s="268"/>
      <c r="Y199" s="268"/>
      <c r="Z199" s="268"/>
      <c r="AA199" s="268">
        <f t="shared" si="273"/>
        <v>8296576.5544512905</v>
      </c>
      <c r="AB199" s="278">
        <v>0</v>
      </c>
      <c r="AC199" s="278">
        <f t="shared" si="274"/>
        <v>8296576.5544512905</v>
      </c>
      <c r="AD199" s="278">
        <v>0</v>
      </c>
      <c r="AE199" s="268">
        <f t="shared" si="275"/>
        <v>8296576.5544512905</v>
      </c>
      <c r="AF199" s="268">
        <f t="shared" si="278"/>
        <v>3354482.3468664102</v>
      </c>
    </row>
    <row r="200" spans="1:35" ht="14.25" hidden="1" customHeight="1" x14ac:dyDescent="0.2">
      <c r="A200" s="247">
        <f t="shared" si="276"/>
        <v>15</v>
      </c>
      <c r="B200" s="346">
        <v>42644</v>
      </c>
      <c r="C200" s="268">
        <v>1269562.3288656068</v>
      </c>
      <c r="D200" s="327">
        <f>SUM($C$191:C200)</f>
        <v>904412.71545157256</v>
      </c>
      <c r="E200" s="268"/>
      <c r="F200" s="268">
        <f t="shared" si="260"/>
        <v>904412.71545157256</v>
      </c>
      <c r="G200" s="268">
        <f t="shared" si="261"/>
        <v>0</v>
      </c>
      <c r="H200" s="268">
        <f t="shared" si="262"/>
        <v>0</v>
      </c>
      <c r="I200" s="268">
        <f t="shared" si="263"/>
        <v>0</v>
      </c>
      <c r="J200" s="268">
        <f t="shared" si="264"/>
        <v>0</v>
      </c>
      <c r="K200" s="268">
        <f t="shared" si="265"/>
        <v>0</v>
      </c>
      <c r="L200" s="268">
        <f t="shared" si="266"/>
        <v>0</v>
      </c>
      <c r="M200" s="278">
        <f t="shared" si="267"/>
        <v>3454344.5702202637</v>
      </c>
      <c r="N200" s="278">
        <v>0</v>
      </c>
      <c r="O200" s="268">
        <f t="shared" si="268"/>
        <v>3454344.5702202637</v>
      </c>
      <c r="P200" s="268">
        <f t="shared" si="277"/>
        <v>0</v>
      </c>
      <c r="Q200" s="268"/>
      <c r="R200" s="287"/>
      <c r="S200" s="268">
        <f t="shared" si="269"/>
        <v>904412.71545157256</v>
      </c>
      <c r="T200" s="268">
        <f t="shared" si="270"/>
        <v>0</v>
      </c>
      <c r="U200" s="345">
        <f t="shared" si="271"/>
        <v>0</v>
      </c>
      <c r="V200" s="345">
        <f t="shared" si="272"/>
        <v>0</v>
      </c>
      <c r="W200" s="268"/>
      <c r="X200" s="268"/>
      <c r="Y200" s="268"/>
      <c r="Z200" s="268"/>
      <c r="AA200" s="268">
        <f t="shared" si="273"/>
        <v>9566138.8833168969</v>
      </c>
      <c r="AB200" s="278">
        <v>0</v>
      </c>
      <c r="AC200" s="278">
        <f t="shared" si="274"/>
        <v>9566138.8833168969</v>
      </c>
      <c r="AD200" s="278">
        <v>0</v>
      </c>
      <c r="AE200" s="268">
        <f t="shared" si="275"/>
        <v>9566138.8833168969</v>
      </c>
      <c r="AF200" s="268">
        <f t="shared" si="278"/>
        <v>1269562.3288656063</v>
      </c>
    </row>
    <row r="201" spans="1:35" hidden="1" x14ac:dyDescent="0.2">
      <c r="A201" s="247">
        <f t="shared" si="276"/>
        <v>15</v>
      </c>
      <c r="B201" s="346">
        <v>42675</v>
      </c>
      <c r="C201" s="268">
        <v>7403718.5866934936</v>
      </c>
      <c r="D201" s="327">
        <f>SUM($C$191:C201)</f>
        <v>8308131.3021450657</v>
      </c>
      <c r="E201" s="268"/>
      <c r="F201" s="268">
        <f t="shared" si="260"/>
        <v>8308131.3021450657</v>
      </c>
      <c r="G201" s="268">
        <f t="shared" si="261"/>
        <v>0</v>
      </c>
      <c r="H201" s="268">
        <f t="shared" si="262"/>
        <v>0</v>
      </c>
      <c r="I201" s="268">
        <f t="shared" si="263"/>
        <v>0</v>
      </c>
      <c r="J201" s="268">
        <f t="shared" si="264"/>
        <v>0</v>
      </c>
      <c r="K201" s="268">
        <f t="shared" si="265"/>
        <v>0</v>
      </c>
      <c r="L201" s="268">
        <f t="shared" si="266"/>
        <v>0</v>
      </c>
      <c r="M201" s="278">
        <f t="shared" si="267"/>
        <v>3454344.5702202637</v>
      </c>
      <c r="N201" s="278">
        <v>0</v>
      </c>
      <c r="O201" s="268">
        <f t="shared" si="268"/>
        <v>3454344.5702202637</v>
      </c>
      <c r="P201" s="268">
        <f t="shared" si="277"/>
        <v>0</v>
      </c>
      <c r="Q201" s="268"/>
      <c r="R201" s="287"/>
      <c r="S201" s="268">
        <f t="shared" si="269"/>
        <v>8308131.3021450657</v>
      </c>
      <c r="T201" s="268">
        <f t="shared" si="270"/>
        <v>0</v>
      </c>
      <c r="U201" s="345">
        <f t="shared" si="271"/>
        <v>0</v>
      </c>
      <c r="V201" s="345">
        <f t="shared" si="272"/>
        <v>0</v>
      </c>
      <c r="W201" s="268"/>
      <c r="X201" s="268"/>
      <c r="Y201" s="268"/>
      <c r="Z201" s="268"/>
      <c r="AA201" s="268">
        <f t="shared" si="273"/>
        <v>16969857.470010392</v>
      </c>
      <c r="AB201" s="278">
        <v>0</v>
      </c>
      <c r="AC201" s="278">
        <f t="shared" si="274"/>
        <v>16969857.470010392</v>
      </c>
      <c r="AD201" s="278">
        <v>0</v>
      </c>
      <c r="AE201" s="268">
        <f t="shared" si="275"/>
        <v>16969857.470010392</v>
      </c>
      <c r="AF201" s="268">
        <f t="shared" si="278"/>
        <v>7403718.5866934955</v>
      </c>
    </row>
    <row r="202" spans="1:35" hidden="1" x14ac:dyDescent="0.2">
      <c r="A202" s="247">
        <f t="shared" si="276"/>
        <v>15</v>
      </c>
      <c r="B202" s="346">
        <v>42705</v>
      </c>
      <c r="C202" s="268">
        <v>-6249749.280488262</v>
      </c>
      <c r="D202" s="327">
        <f>SUM($C$191:C202)</f>
        <v>2058382.0216568038</v>
      </c>
      <c r="E202" s="268"/>
      <c r="F202" s="268">
        <f t="shared" si="260"/>
        <v>2058382.0216568038</v>
      </c>
      <c r="G202" s="268">
        <f t="shared" si="261"/>
        <v>0</v>
      </c>
      <c r="H202" s="268">
        <f t="shared" si="262"/>
        <v>0</v>
      </c>
      <c r="I202" s="268">
        <f t="shared" si="263"/>
        <v>0</v>
      </c>
      <c r="J202" s="268">
        <f t="shared" si="264"/>
        <v>0</v>
      </c>
      <c r="K202" s="268">
        <f t="shared" si="265"/>
        <v>0</v>
      </c>
      <c r="L202" s="268">
        <f t="shared" si="266"/>
        <v>0</v>
      </c>
      <c r="M202" s="278">
        <f t="shared" si="267"/>
        <v>3454344.5702202637</v>
      </c>
      <c r="N202" s="278">
        <v>0</v>
      </c>
      <c r="O202" s="268">
        <f t="shared" si="268"/>
        <v>3454344.5702202637</v>
      </c>
      <c r="P202" s="268">
        <f t="shared" si="277"/>
        <v>0</v>
      </c>
      <c r="Q202" s="268"/>
      <c r="R202" s="287"/>
      <c r="S202" s="268">
        <f t="shared" si="269"/>
        <v>2058382.0216568038</v>
      </c>
      <c r="T202" s="268">
        <f t="shared" si="270"/>
        <v>0</v>
      </c>
      <c r="U202" s="345">
        <f t="shared" si="271"/>
        <v>0</v>
      </c>
      <c r="V202" s="345">
        <f t="shared" si="272"/>
        <v>0</v>
      </c>
      <c r="W202" s="268"/>
      <c r="X202" s="268"/>
      <c r="Y202" s="268"/>
      <c r="Z202" s="268"/>
      <c r="AA202" s="268">
        <f t="shared" si="273"/>
        <v>10720108.189522129</v>
      </c>
      <c r="AB202" s="278">
        <v>0</v>
      </c>
      <c r="AC202" s="278">
        <f t="shared" si="274"/>
        <v>10720108.189522129</v>
      </c>
      <c r="AD202" s="278">
        <v>0</v>
      </c>
      <c r="AE202" s="268">
        <f t="shared" si="275"/>
        <v>10720108.189522129</v>
      </c>
      <c r="AF202" s="268">
        <f t="shared" si="278"/>
        <v>-6249749.2804882638</v>
      </c>
    </row>
    <row r="203" spans="1:35" hidden="1" x14ac:dyDescent="0.2">
      <c r="A203" s="247"/>
      <c r="B203" s="346"/>
      <c r="C203" s="268"/>
      <c r="D203" s="327"/>
      <c r="E203" s="268"/>
      <c r="F203" s="268"/>
      <c r="G203" s="268"/>
      <c r="H203" s="268"/>
      <c r="I203" s="268"/>
      <c r="J203" s="268"/>
      <c r="K203" s="268"/>
      <c r="L203" s="268"/>
      <c r="M203" s="278"/>
      <c r="N203" s="278"/>
      <c r="O203" s="268"/>
      <c r="P203" s="268"/>
      <c r="Q203" s="268"/>
      <c r="R203" s="287"/>
      <c r="S203" s="268"/>
      <c r="T203" s="268"/>
      <c r="U203" s="345"/>
      <c r="V203" s="345"/>
      <c r="W203" s="268"/>
      <c r="X203" s="268"/>
      <c r="Y203" s="268"/>
      <c r="Z203" s="268"/>
      <c r="AA203" s="278"/>
      <c r="AB203" s="278"/>
      <c r="AC203" s="278"/>
      <c r="AD203" s="278"/>
      <c r="AE203" s="268"/>
      <c r="AF203" s="268"/>
    </row>
    <row r="204" spans="1:35" hidden="1" x14ac:dyDescent="0.2">
      <c r="A204" s="247">
        <v>16</v>
      </c>
      <c r="B204" s="346">
        <v>42736</v>
      </c>
      <c r="C204" s="268">
        <v>10111744.085678264</v>
      </c>
      <c r="D204" s="327">
        <f>C204</f>
        <v>10111744.085678264</v>
      </c>
      <c r="E204" s="268"/>
      <c r="F204" s="268">
        <f t="shared" ref="F204:F215" si="279">IF(ABS(D204)&gt;+$F$12,IF(D204&lt;0,-$F$12,+$F$12),+D204)</f>
        <v>10111744.085678264</v>
      </c>
      <c r="G204" s="268">
        <f t="shared" ref="G204:G215" si="280">IF(ABS(D204)-ABS(F204)&gt;=$G$12,IF(D204&lt;=0,-$G$12,+$G$12),+D204-F204)</f>
        <v>0</v>
      </c>
      <c r="H204" s="268">
        <f t="shared" ref="H204:H215" si="281">IF(ABS(+D204)-ABS(SUM(F204:G204))&gt;=$H$12,IF(D204&lt;=0,-$H$12,+$H$12),+D204-SUM(F204:G204))</f>
        <v>0</v>
      </c>
      <c r="I204" s="268"/>
      <c r="J204" s="278">
        <f t="shared" ref="J204:J215" si="282">IF(G204&gt;0,+G204*$C$298,G204*$C$299)</f>
        <v>0</v>
      </c>
      <c r="K204" s="268">
        <f t="shared" ref="K204:K215" si="283">+H204*$C$300</f>
        <v>0</v>
      </c>
      <c r="L204" s="268"/>
      <c r="M204" s="278">
        <f t="shared" ref="M204:M215" si="284">SUM(J204:L204)+$M$202</f>
        <v>3454344.5702202637</v>
      </c>
      <c r="N204" s="278">
        <v>0</v>
      </c>
      <c r="O204" s="268">
        <f t="shared" ref="O204:O215" si="285">M204+N204</f>
        <v>3454344.5702202637</v>
      </c>
      <c r="P204" s="268">
        <f>O204-O202</f>
        <v>0</v>
      </c>
      <c r="Q204" s="268"/>
      <c r="R204" s="287"/>
      <c r="S204" s="268">
        <f t="shared" ref="S204:S215" si="286">+F204</f>
        <v>10111744.085678264</v>
      </c>
      <c r="T204" s="268">
        <f t="shared" ref="T204:T215" si="287">+G204-J204</f>
        <v>0</v>
      </c>
      <c r="U204" s="345">
        <f t="shared" ref="U204:U215" si="288">+H204-K204</f>
        <v>0</v>
      </c>
      <c r="V204" s="345"/>
      <c r="W204" s="268"/>
      <c r="X204" s="268"/>
      <c r="Y204" s="268"/>
      <c r="Z204" s="268"/>
      <c r="AA204" s="278">
        <f t="shared" ref="AA204:AA215" si="289">SUM(S204:V204)+$AA$202</f>
        <v>20831852.275200393</v>
      </c>
      <c r="AB204" s="278">
        <v>0</v>
      </c>
      <c r="AC204" s="278">
        <f t="shared" ref="AC204:AC215" si="290">AA204-AB204</f>
        <v>20831852.275200393</v>
      </c>
      <c r="AD204" s="278">
        <v>0</v>
      </c>
      <c r="AE204" s="268">
        <f t="shared" ref="AE204:AE215" si="291">AA204-AB204+AD204</f>
        <v>20831852.275200393</v>
      </c>
      <c r="AF204" s="278">
        <f>AE204-AE202</f>
        <v>10111744.085678264</v>
      </c>
      <c r="AH204" s="280"/>
      <c r="AI204" s="348"/>
    </row>
    <row r="205" spans="1:35" hidden="1" x14ac:dyDescent="0.2">
      <c r="A205" s="247">
        <f t="shared" ref="A205:A215" si="292">A204</f>
        <v>16</v>
      </c>
      <c r="B205" s="346">
        <v>42767</v>
      </c>
      <c r="C205" s="268">
        <v>596605.49546533462</v>
      </c>
      <c r="D205" s="327">
        <f>SUM($C$204:C205)</f>
        <v>10708349.581143599</v>
      </c>
      <c r="E205" s="268"/>
      <c r="F205" s="268">
        <f t="shared" si="279"/>
        <v>10708349.581143599</v>
      </c>
      <c r="G205" s="268">
        <f t="shared" si="280"/>
        <v>0</v>
      </c>
      <c r="H205" s="268">
        <f t="shared" si="281"/>
        <v>0</v>
      </c>
      <c r="I205" s="268">
        <f t="shared" ref="I205:I215" si="293">IF(ABS(+D205)-ABS(SUM(F205:H205))&gt;=$I$9,IF(D205&lt;=0,$D205-SUM($F205:$H205),$D205-SUM($F205:$H205)),D205-SUM(F205:H205))</f>
        <v>0</v>
      </c>
      <c r="J205" s="278">
        <f t="shared" si="282"/>
        <v>0</v>
      </c>
      <c r="K205" s="268">
        <f t="shared" si="283"/>
        <v>0</v>
      </c>
      <c r="L205" s="268"/>
      <c r="M205" s="278">
        <f t="shared" si="284"/>
        <v>3454344.5702202637</v>
      </c>
      <c r="N205" s="278">
        <v>0</v>
      </c>
      <c r="O205" s="268">
        <f t="shared" si="285"/>
        <v>3454344.5702202637</v>
      </c>
      <c r="P205" s="268">
        <f t="shared" ref="P205:P215" si="294">O205-O204</f>
        <v>0</v>
      </c>
      <c r="Q205" s="268"/>
      <c r="R205" s="287"/>
      <c r="S205" s="268">
        <f t="shared" si="286"/>
        <v>10708349.581143599</v>
      </c>
      <c r="T205" s="268">
        <f t="shared" si="287"/>
        <v>0</v>
      </c>
      <c r="U205" s="345">
        <f t="shared" si="288"/>
        <v>0</v>
      </c>
      <c r="V205" s="345"/>
      <c r="W205" s="268"/>
      <c r="X205" s="268"/>
      <c r="Y205" s="268"/>
      <c r="Z205" s="268"/>
      <c r="AA205" s="278">
        <f t="shared" si="289"/>
        <v>21428457.770665728</v>
      </c>
      <c r="AB205" s="278">
        <v>0</v>
      </c>
      <c r="AC205" s="278">
        <f t="shared" si="290"/>
        <v>21428457.770665728</v>
      </c>
      <c r="AD205" s="278">
        <v>0</v>
      </c>
      <c r="AE205" s="268">
        <f t="shared" si="291"/>
        <v>21428457.770665728</v>
      </c>
      <c r="AF205" s="268">
        <f t="shared" ref="AF205:AF215" si="295">AE205-AE204</f>
        <v>596605.4954653345</v>
      </c>
    </row>
    <row r="206" spans="1:35" hidden="1" x14ac:dyDescent="0.2">
      <c r="A206" s="247">
        <f t="shared" si="292"/>
        <v>16</v>
      </c>
      <c r="B206" s="346">
        <v>42795</v>
      </c>
      <c r="C206" s="268">
        <v>-734383.09932177491</v>
      </c>
      <c r="D206" s="327">
        <f>SUM($C$204:C206)</f>
        <v>9973966.4818218239</v>
      </c>
      <c r="E206" s="268"/>
      <c r="F206" s="268">
        <f t="shared" si="279"/>
        <v>9973966.4818218239</v>
      </c>
      <c r="G206" s="268">
        <f t="shared" si="280"/>
        <v>0</v>
      </c>
      <c r="H206" s="268">
        <f t="shared" si="281"/>
        <v>0</v>
      </c>
      <c r="I206" s="268">
        <f t="shared" si="293"/>
        <v>0</v>
      </c>
      <c r="J206" s="278">
        <f t="shared" si="282"/>
        <v>0</v>
      </c>
      <c r="K206" s="268">
        <f t="shared" si="283"/>
        <v>0</v>
      </c>
      <c r="L206" s="268"/>
      <c r="M206" s="278">
        <f t="shared" si="284"/>
        <v>3454344.5702202637</v>
      </c>
      <c r="N206" s="278">
        <v>0</v>
      </c>
      <c r="O206" s="268">
        <f t="shared" si="285"/>
        <v>3454344.5702202637</v>
      </c>
      <c r="P206" s="268">
        <f t="shared" si="294"/>
        <v>0</v>
      </c>
      <c r="Q206" s="268"/>
      <c r="R206" s="287"/>
      <c r="S206" s="268">
        <f t="shared" si="286"/>
        <v>9973966.4818218239</v>
      </c>
      <c r="T206" s="268">
        <f t="shared" si="287"/>
        <v>0</v>
      </c>
      <c r="U206" s="345">
        <f t="shared" si="288"/>
        <v>0</v>
      </c>
      <c r="V206" s="345"/>
      <c r="W206" s="268"/>
      <c r="X206" s="268"/>
      <c r="Y206" s="268"/>
      <c r="Z206" s="268"/>
      <c r="AA206" s="278">
        <f t="shared" si="289"/>
        <v>20694074.671343952</v>
      </c>
      <c r="AB206" s="278">
        <v>0</v>
      </c>
      <c r="AC206" s="278">
        <f t="shared" si="290"/>
        <v>20694074.671343952</v>
      </c>
      <c r="AD206" s="278">
        <v>0</v>
      </c>
      <c r="AE206" s="268">
        <f t="shared" si="291"/>
        <v>20694074.671343952</v>
      </c>
      <c r="AF206" s="268">
        <f t="shared" si="295"/>
        <v>-734383.09932177514</v>
      </c>
    </row>
    <row r="207" spans="1:35" hidden="1" x14ac:dyDescent="0.2">
      <c r="A207" s="247">
        <f t="shared" si="292"/>
        <v>16</v>
      </c>
      <c r="B207" s="346">
        <v>42826</v>
      </c>
      <c r="C207" s="268">
        <v>-1911316.909747282</v>
      </c>
      <c r="D207" s="327">
        <f>SUM($C$204:C207)</f>
        <v>8062649.5720745418</v>
      </c>
      <c r="E207" s="268"/>
      <c r="F207" s="268">
        <f t="shared" si="279"/>
        <v>8062649.5720745418</v>
      </c>
      <c r="G207" s="268">
        <f t="shared" si="280"/>
        <v>0</v>
      </c>
      <c r="H207" s="268">
        <f t="shared" si="281"/>
        <v>0</v>
      </c>
      <c r="I207" s="268">
        <f t="shared" si="293"/>
        <v>0</v>
      </c>
      <c r="J207" s="278">
        <f t="shared" si="282"/>
        <v>0</v>
      </c>
      <c r="K207" s="268">
        <f t="shared" si="283"/>
        <v>0</v>
      </c>
      <c r="L207" s="268"/>
      <c r="M207" s="278">
        <f t="shared" si="284"/>
        <v>3454344.5702202637</v>
      </c>
      <c r="N207" s="278">
        <v>0</v>
      </c>
      <c r="O207" s="268">
        <f t="shared" si="285"/>
        <v>3454344.5702202637</v>
      </c>
      <c r="P207" s="268">
        <f t="shared" si="294"/>
        <v>0</v>
      </c>
      <c r="Q207" s="268"/>
      <c r="R207" s="287"/>
      <c r="S207" s="268">
        <f t="shared" si="286"/>
        <v>8062649.5720745418</v>
      </c>
      <c r="T207" s="268">
        <f t="shared" si="287"/>
        <v>0</v>
      </c>
      <c r="U207" s="345">
        <f t="shared" si="288"/>
        <v>0</v>
      </c>
      <c r="V207" s="345"/>
      <c r="W207" s="268"/>
      <c r="X207" s="268"/>
      <c r="Y207" s="268"/>
      <c r="Z207" s="268"/>
      <c r="AA207" s="278">
        <f t="shared" si="289"/>
        <v>18782757.761596672</v>
      </c>
      <c r="AB207" s="278">
        <v>0</v>
      </c>
      <c r="AC207" s="278">
        <f t="shared" si="290"/>
        <v>18782757.761596672</v>
      </c>
      <c r="AD207" s="278">
        <v>0</v>
      </c>
      <c r="AE207" s="268">
        <f t="shared" si="291"/>
        <v>18782757.761596672</v>
      </c>
      <c r="AF207" s="268">
        <f t="shared" si="295"/>
        <v>-1911316.9097472802</v>
      </c>
    </row>
    <row r="208" spans="1:35" hidden="1" x14ac:dyDescent="0.2">
      <c r="A208" s="247">
        <f t="shared" si="292"/>
        <v>16</v>
      </c>
      <c r="B208" s="346">
        <v>42856</v>
      </c>
      <c r="C208" s="268">
        <v>1732655.3117572339</v>
      </c>
      <c r="D208" s="327">
        <f>SUM($C$204:C208)</f>
        <v>9795304.8838317767</v>
      </c>
      <c r="E208" s="268"/>
      <c r="F208" s="268">
        <f t="shared" si="279"/>
        <v>9795304.8838317767</v>
      </c>
      <c r="G208" s="268">
        <f t="shared" si="280"/>
        <v>0</v>
      </c>
      <c r="H208" s="268">
        <f t="shared" si="281"/>
        <v>0</v>
      </c>
      <c r="I208" s="268">
        <f t="shared" si="293"/>
        <v>0</v>
      </c>
      <c r="J208" s="278">
        <f t="shared" si="282"/>
        <v>0</v>
      </c>
      <c r="K208" s="268">
        <f t="shared" si="283"/>
        <v>0</v>
      </c>
      <c r="L208" s="268"/>
      <c r="M208" s="278">
        <f t="shared" si="284"/>
        <v>3454344.5702202637</v>
      </c>
      <c r="N208" s="278">
        <v>0</v>
      </c>
      <c r="O208" s="268">
        <f t="shared" si="285"/>
        <v>3454344.5702202637</v>
      </c>
      <c r="P208" s="268">
        <f t="shared" si="294"/>
        <v>0</v>
      </c>
      <c r="Q208" s="268"/>
      <c r="R208" s="287"/>
      <c r="S208" s="268">
        <f t="shared" si="286"/>
        <v>9795304.8838317767</v>
      </c>
      <c r="T208" s="268">
        <f t="shared" si="287"/>
        <v>0</v>
      </c>
      <c r="U208" s="345">
        <f t="shared" si="288"/>
        <v>0</v>
      </c>
      <c r="V208" s="345"/>
      <c r="W208" s="268"/>
      <c r="X208" s="268"/>
      <c r="Y208" s="268"/>
      <c r="Z208" s="268"/>
      <c r="AA208" s="278">
        <f t="shared" si="289"/>
        <v>20515413.073353905</v>
      </c>
      <c r="AB208" s="278">
        <v>0</v>
      </c>
      <c r="AC208" s="278">
        <f t="shared" si="290"/>
        <v>20515413.073353905</v>
      </c>
      <c r="AD208" s="278">
        <v>0</v>
      </c>
      <c r="AE208" s="268">
        <f t="shared" si="291"/>
        <v>20515413.073353905</v>
      </c>
      <c r="AF208" s="268">
        <f t="shared" si="295"/>
        <v>1732655.311757233</v>
      </c>
    </row>
    <row r="209" spans="1:32" hidden="1" x14ac:dyDescent="0.2">
      <c r="A209" s="247">
        <f t="shared" si="292"/>
        <v>16</v>
      </c>
      <c r="B209" s="346">
        <v>42887</v>
      </c>
      <c r="C209" s="268">
        <v>-1125295.7242896813</v>
      </c>
      <c r="D209" s="327">
        <f>SUM($C$204:C209)</f>
        <v>8670009.1595420949</v>
      </c>
      <c r="E209" s="268"/>
      <c r="F209" s="268">
        <f t="shared" si="279"/>
        <v>8670009.1595420949</v>
      </c>
      <c r="G209" s="268">
        <f t="shared" si="280"/>
        <v>0</v>
      </c>
      <c r="H209" s="268">
        <f t="shared" si="281"/>
        <v>0</v>
      </c>
      <c r="I209" s="268">
        <f t="shared" si="293"/>
        <v>0</v>
      </c>
      <c r="J209" s="278">
        <f t="shared" si="282"/>
        <v>0</v>
      </c>
      <c r="K209" s="268">
        <f t="shared" si="283"/>
        <v>0</v>
      </c>
      <c r="L209" s="268"/>
      <c r="M209" s="278">
        <f t="shared" si="284"/>
        <v>3454344.5702202637</v>
      </c>
      <c r="N209" s="278">
        <v>0</v>
      </c>
      <c r="O209" s="268">
        <f t="shared" si="285"/>
        <v>3454344.5702202637</v>
      </c>
      <c r="P209" s="268">
        <f t="shared" si="294"/>
        <v>0</v>
      </c>
      <c r="Q209" s="268"/>
      <c r="R209" s="287"/>
      <c r="S209" s="268">
        <f t="shared" si="286"/>
        <v>8670009.1595420949</v>
      </c>
      <c r="T209" s="268">
        <f t="shared" si="287"/>
        <v>0</v>
      </c>
      <c r="U209" s="345">
        <f t="shared" si="288"/>
        <v>0</v>
      </c>
      <c r="V209" s="345"/>
      <c r="W209" s="268"/>
      <c r="X209" s="268"/>
      <c r="Y209" s="268"/>
      <c r="Z209" s="268"/>
      <c r="AA209" s="278">
        <f t="shared" si="289"/>
        <v>19390117.349064223</v>
      </c>
      <c r="AB209" s="278">
        <v>0</v>
      </c>
      <c r="AC209" s="278">
        <f t="shared" si="290"/>
        <v>19390117.349064223</v>
      </c>
      <c r="AD209" s="278">
        <v>0</v>
      </c>
      <c r="AE209" s="268">
        <f t="shared" si="291"/>
        <v>19390117.349064223</v>
      </c>
      <c r="AF209" s="268">
        <f t="shared" si="295"/>
        <v>-1125295.7242896818</v>
      </c>
    </row>
    <row r="210" spans="1:32" hidden="1" x14ac:dyDescent="0.2">
      <c r="A210" s="247">
        <f t="shared" si="292"/>
        <v>16</v>
      </c>
      <c r="B210" s="346">
        <v>42917</v>
      </c>
      <c r="C210" s="268">
        <v>-2986662.1752690882</v>
      </c>
      <c r="D210" s="327">
        <f>SUM($C$204:C210)</f>
        <v>5683346.9842730071</v>
      </c>
      <c r="E210" s="268"/>
      <c r="F210" s="268">
        <f t="shared" si="279"/>
        <v>5683346.9842730071</v>
      </c>
      <c r="G210" s="268">
        <f t="shared" si="280"/>
        <v>0</v>
      </c>
      <c r="H210" s="268">
        <f t="shared" si="281"/>
        <v>0</v>
      </c>
      <c r="I210" s="268">
        <f t="shared" si="293"/>
        <v>0</v>
      </c>
      <c r="J210" s="278">
        <f t="shared" si="282"/>
        <v>0</v>
      </c>
      <c r="K210" s="268">
        <f t="shared" si="283"/>
        <v>0</v>
      </c>
      <c r="L210" s="268"/>
      <c r="M210" s="278">
        <f t="shared" si="284"/>
        <v>3454344.5702202637</v>
      </c>
      <c r="N210" s="278">
        <v>0</v>
      </c>
      <c r="O210" s="268">
        <f t="shared" si="285"/>
        <v>3454344.5702202637</v>
      </c>
      <c r="P210" s="268">
        <f t="shared" si="294"/>
        <v>0</v>
      </c>
      <c r="Q210" s="268"/>
      <c r="R210" s="287"/>
      <c r="S210" s="268">
        <f t="shared" si="286"/>
        <v>5683346.9842730071</v>
      </c>
      <c r="T210" s="268">
        <f t="shared" si="287"/>
        <v>0</v>
      </c>
      <c r="U210" s="345">
        <f t="shared" si="288"/>
        <v>0</v>
      </c>
      <c r="V210" s="345"/>
      <c r="W210" s="268"/>
      <c r="X210" s="268"/>
      <c r="Y210" s="268"/>
      <c r="Z210" s="268"/>
      <c r="AA210" s="278">
        <f t="shared" si="289"/>
        <v>16403455.173795136</v>
      </c>
      <c r="AB210" s="278">
        <v>0</v>
      </c>
      <c r="AC210" s="278">
        <f t="shared" si="290"/>
        <v>16403455.173795136</v>
      </c>
      <c r="AD210" s="278">
        <v>0</v>
      </c>
      <c r="AE210" s="268">
        <f t="shared" si="291"/>
        <v>16403455.173795136</v>
      </c>
      <c r="AF210" s="268">
        <f t="shared" si="295"/>
        <v>-2986662.1752690878</v>
      </c>
    </row>
    <row r="211" spans="1:32" hidden="1" x14ac:dyDescent="0.2">
      <c r="A211" s="247">
        <f t="shared" si="292"/>
        <v>16</v>
      </c>
      <c r="B211" s="346">
        <v>42948</v>
      </c>
      <c r="C211" s="268">
        <v>2216115.8709067525</v>
      </c>
      <c r="D211" s="327">
        <f>SUM($C$204:C211)</f>
        <v>7899462.8551797597</v>
      </c>
      <c r="E211" s="268"/>
      <c r="F211" s="268">
        <f t="shared" si="279"/>
        <v>7899462.8551797597</v>
      </c>
      <c r="G211" s="268">
        <f t="shared" si="280"/>
        <v>0</v>
      </c>
      <c r="H211" s="268">
        <f t="shared" si="281"/>
        <v>0</v>
      </c>
      <c r="I211" s="268">
        <f t="shared" si="293"/>
        <v>0</v>
      </c>
      <c r="J211" s="278">
        <f t="shared" si="282"/>
        <v>0</v>
      </c>
      <c r="K211" s="268">
        <f t="shared" si="283"/>
        <v>0</v>
      </c>
      <c r="L211" s="268"/>
      <c r="M211" s="278">
        <f t="shared" si="284"/>
        <v>3454344.5702202637</v>
      </c>
      <c r="N211" s="278">
        <v>0</v>
      </c>
      <c r="O211" s="268">
        <f t="shared" si="285"/>
        <v>3454344.5702202637</v>
      </c>
      <c r="P211" s="268">
        <f t="shared" si="294"/>
        <v>0</v>
      </c>
      <c r="Q211" s="268"/>
      <c r="R211" s="287"/>
      <c r="S211" s="268">
        <f t="shared" si="286"/>
        <v>7899462.8551797597</v>
      </c>
      <c r="T211" s="268">
        <f t="shared" si="287"/>
        <v>0</v>
      </c>
      <c r="U211" s="345">
        <f t="shared" si="288"/>
        <v>0</v>
      </c>
      <c r="V211" s="345"/>
      <c r="W211" s="268"/>
      <c r="X211" s="268"/>
      <c r="Y211" s="268"/>
      <c r="Z211" s="268"/>
      <c r="AA211" s="278">
        <f t="shared" si="289"/>
        <v>18619571.044701889</v>
      </c>
      <c r="AB211" s="278">
        <v>0</v>
      </c>
      <c r="AC211" s="278">
        <f t="shared" si="290"/>
        <v>18619571.044701889</v>
      </c>
      <c r="AD211" s="278">
        <v>0</v>
      </c>
      <c r="AE211" s="268">
        <f t="shared" si="291"/>
        <v>18619571.044701889</v>
      </c>
      <c r="AF211" s="268">
        <f t="shared" si="295"/>
        <v>2216115.8709067535</v>
      </c>
    </row>
    <row r="212" spans="1:32" hidden="1" x14ac:dyDescent="0.2">
      <c r="A212" s="247">
        <f t="shared" si="292"/>
        <v>16</v>
      </c>
      <c r="B212" s="346">
        <v>42979</v>
      </c>
      <c r="C212" s="268">
        <v>1162831.7444500183</v>
      </c>
      <c r="D212" s="327">
        <f>SUM($C$204:C212)</f>
        <v>9062294.5996297784</v>
      </c>
      <c r="E212" s="268"/>
      <c r="F212" s="268">
        <f t="shared" si="279"/>
        <v>9062294.5996297784</v>
      </c>
      <c r="G212" s="268">
        <f t="shared" si="280"/>
        <v>0</v>
      </c>
      <c r="H212" s="268">
        <f t="shared" si="281"/>
        <v>0</v>
      </c>
      <c r="I212" s="268">
        <f t="shared" si="293"/>
        <v>0</v>
      </c>
      <c r="J212" s="278">
        <f t="shared" si="282"/>
        <v>0</v>
      </c>
      <c r="K212" s="268">
        <f t="shared" si="283"/>
        <v>0</v>
      </c>
      <c r="L212" s="268"/>
      <c r="M212" s="278">
        <f t="shared" si="284"/>
        <v>3454344.5702202637</v>
      </c>
      <c r="N212" s="278">
        <v>0</v>
      </c>
      <c r="O212" s="268">
        <f t="shared" si="285"/>
        <v>3454344.5702202637</v>
      </c>
      <c r="P212" s="268">
        <f t="shared" si="294"/>
        <v>0</v>
      </c>
      <c r="Q212" s="268"/>
      <c r="R212" s="287"/>
      <c r="S212" s="268">
        <f t="shared" si="286"/>
        <v>9062294.5996297784</v>
      </c>
      <c r="T212" s="268">
        <f t="shared" si="287"/>
        <v>0</v>
      </c>
      <c r="U212" s="345">
        <f t="shared" si="288"/>
        <v>0</v>
      </c>
      <c r="V212" s="345"/>
      <c r="W212" s="268"/>
      <c r="X212" s="268"/>
      <c r="Y212" s="268"/>
      <c r="Z212" s="268"/>
      <c r="AA212" s="278">
        <f t="shared" si="289"/>
        <v>19782402.789151907</v>
      </c>
      <c r="AB212" s="278">
        <v>0</v>
      </c>
      <c r="AC212" s="278">
        <f t="shared" si="290"/>
        <v>19782402.789151907</v>
      </c>
      <c r="AD212" s="278">
        <v>0</v>
      </c>
      <c r="AE212" s="268">
        <f t="shared" si="291"/>
        <v>19782402.789151907</v>
      </c>
      <c r="AF212" s="268">
        <f t="shared" si="295"/>
        <v>1162831.7444500178</v>
      </c>
    </row>
    <row r="213" spans="1:32" ht="14.25" hidden="1" customHeight="1" x14ac:dyDescent="0.2">
      <c r="A213" s="247">
        <f t="shared" si="292"/>
        <v>16</v>
      </c>
      <c r="B213" s="346">
        <v>43009</v>
      </c>
      <c r="C213" s="268">
        <v>-306619.36559916672</v>
      </c>
      <c r="D213" s="327">
        <f>SUM($C$204:C213)</f>
        <v>8755675.2340306118</v>
      </c>
      <c r="E213" s="268"/>
      <c r="F213" s="268">
        <f t="shared" si="279"/>
        <v>8755675.2340306118</v>
      </c>
      <c r="G213" s="268">
        <f t="shared" si="280"/>
        <v>0</v>
      </c>
      <c r="H213" s="268">
        <f t="shared" si="281"/>
        <v>0</v>
      </c>
      <c r="I213" s="268">
        <f t="shared" si="293"/>
        <v>0</v>
      </c>
      <c r="J213" s="278">
        <f t="shared" si="282"/>
        <v>0</v>
      </c>
      <c r="K213" s="268">
        <f t="shared" si="283"/>
        <v>0</v>
      </c>
      <c r="L213" s="268"/>
      <c r="M213" s="278">
        <f t="shared" si="284"/>
        <v>3454344.5702202637</v>
      </c>
      <c r="N213" s="278">
        <v>0</v>
      </c>
      <c r="O213" s="268">
        <f t="shared" si="285"/>
        <v>3454344.5702202637</v>
      </c>
      <c r="P213" s="268">
        <f t="shared" si="294"/>
        <v>0</v>
      </c>
      <c r="Q213" s="268"/>
      <c r="R213" s="287"/>
      <c r="S213" s="268">
        <f t="shared" si="286"/>
        <v>8755675.2340306118</v>
      </c>
      <c r="T213" s="268">
        <f t="shared" si="287"/>
        <v>0</v>
      </c>
      <c r="U213" s="345">
        <f t="shared" si="288"/>
        <v>0</v>
      </c>
      <c r="V213" s="345"/>
      <c r="W213" s="268"/>
      <c r="X213" s="268"/>
      <c r="Y213" s="268"/>
      <c r="Z213" s="268"/>
      <c r="AA213" s="278">
        <f t="shared" si="289"/>
        <v>19475783.42355274</v>
      </c>
      <c r="AB213" s="278">
        <v>0</v>
      </c>
      <c r="AC213" s="278">
        <f t="shared" si="290"/>
        <v>19475783.42355274</v>
      </c>
      <c r="AD213" s="278">
        <v>0</v>
      </c>
      <c r="AE213" s="268">
        <f t="shared" si="291"/>
        <v>19475783.42355274</v>
      </c>
      <c r="AF213" s="268">
        <f t="shared" si="295"/>
        <v>-306619.3655991666</v>
      </c>
    </row>
    <row r="214" spans="1:32" hidden="1" x14ac:dyDescent="0.2">
      <c r="A214" s="247">
        <f t="shared" si="292"/>
        <v>16</v>
      </c>
      <c r="B214" s="346">
        <v>43040</v>
      </c>
      <c r="C214" s="268">
        <v>2401165.9017115245</v>
      </c>
      <c r="D214" s="327">
        <f>SUM($C$204:C214)</f>
        <v>11156841.135742135</v>
      </c>
      <c r="E214" s="268"/>
      <c r="F214" s="268">
        <f t="shared" si="279"/>
        <v>11156841.135742135</v>
      </c>
      <c r="G214" s="268">
        <f t="shared" si="280"/>
        <v>0</v>
      </c>
      <c r="H214" s="268">
        <f t="shared" si="281"/>
        <v>0</v>
      </c>
      <c r="I214" s="268">
        <f t="shared" si="293"/>
        <v>0</v>
      </c>
      <c r="J214" s="278">
        <f t="shared" si="282"/>
        <v>0</v>
      </c>
      <c r="K214" s="268">
        <f t="shared" si="283"/>
        <v>0</v>
      </c>
      <c r="L214" s="268"/>
      <c r="M214" s="278">
        <f t="shared" si="284"/>
        <v>3454344.5702202637</v>
      </c>
      <c r="N214" s="278">
        <v>0</v>
      </c>
      <c r="O214" s="268">
        <f t="shared" si="285"/>
        <v>3454344.5702202637</v>
      </c>
      <c r="P214" s="268">
        <f t="shared" si="294"/>
        <v>0</v>
      </c>
      <c r="Q214" s="268"/>
      <c r="R214" s="287"/>
      <c r="S214" s="268">
        <f t="shared" si="286"/>
        <v>11156841.135742135</v>
      </c>
      <c r="T214" s="268">
        <f t="shared" si="287"/>
        <v>0</v>
      </c>
      <c r="U214" s="345">
        <f t="shared" si="288"/>
        <v>0</v>
      </c>
      <c r="V214" s="345"/>
      <c r="W214" s="268"/>
      <c r="X214" s="268"/>
      <c r="Y214" s="268"/>
      <c r="Z214" s="268"/>
      <c r="AA214" s="278">
        <f t="shared" si="289"/>
        <v>21876949.325264264</v>
      </c>
      <c r="AB214" s="278">
        <v>0</v>
      </c>
      <c r="AC214" s="278">
        <f t="shared" si="290"/>
        <v>21876949.325264264</v>
      </c>
      <c r="AD214" s="278">
        <v>0</v>
      </c>
      <c r="AE214" s="268">
        <f t="shared" si="291"/>
        <v>21876949.325264264</v>
      </c>
      <c r="AF214" s="268">
        <f t="shared" si="295"/>
        <v>2401165.9017115235</v>
      </c>
    </row>
    <row r="215" spans="1:32" hidden="1" x14ac:dyDescent="0.2">
      <c r="A215" s="247">
        <f t="shared" si="292"/>
        <v>16</v>
      </c>
      <c r="B215" s="346">
        <v>43070</v>
      </c>
      <c r="C215" s="268">
        <v>537437.65022195282</v>
      </c>
      <c r="D215" s="327">
        <f>SUM($C$204:C215)</f>
        <v>11694278.785964089</v>
      </c>
      <c r="E215" s="268"/>
      <c r="F215" s="268">
        <f t="shared" si="279"/>
        <v>11694278.785964089</v>
      </c>
      <c r="G215" s="268">
        <f t="shared" si="280"/>
        <v>0</v>
      </c>
      <c r="H215" s="268">
        <f t="shared" si="281"/>
        <v>0</v>
      </c>
      <c r="I215" s="268">
        <f t="shared" si="293"/>
        <v>0</v>
      </c>
      <c r="J215" s="278">
        <f t="shared" si="282"/>
        <v>0</v>
      </c>
      <c r="K215" s="268">
        <f t="shared" si="283"/>
        <v>0</v>
      </c>
      <c r="L215" s="268"/>
      <c r="M215" s="278">
        <f t="shared" si="284"/>
        <v>3454344.5702202637</v>
      </c>
      <c r="N215" s="278">
        <v>0</v>
      </c>
      <c r="O215" s="268">
        <f t="shared" si="285"/>
        <v>3454344.5702202637</v>
      </c>
      <c r="P215" s="268">
        <f t="shared" si="294"/>
        <v>0</v>
      </c>
      <c r="Q215" s="268"/>
      <c r="R215" s="287"/>
      <c r="S215" s="268">
        <f t="shared" si="286"/>
        <v>11694278.785964089</v>
      </c>
      <c r="T215" s="268">
        <f t="shared" si="287"/>
        <v>0</v>
      </c>
      <c r="U215" s="345">
        <f t="shared" si="288"/>
        <v>0</v>
      </c>
      <c r="V215" s="345"/>
      <c r="W215" s="268"/>
      <c r="X215" s="268"/>
      <c r="Y215" s="268"/>
      <c r="Z215" s="268"/>
      <c r="AA215" s="278">
        <f t="shared" si="289"/>
        <v>22414386.975486219</v>
      </c>
      <c r="AB215" s="278">
        <v>0</v>
      </c>
      <c r="AC215" s="278">
        <f t="shared" si="290"/>
        <v>22414386.975486219</v>
      </c>
      <c r="AD215" s="278">
        <v>0</v>
      </c>
      <c r="AE215" s="268">
        <f t="shared" si="291"/>
        <v>22414386.975486219</v>
      </c>
      <c r="AF215" s="268">
        <f t="shared" si="295"/>
        <v>537437.65022195503</v>
      </c>
    </row>
    <row r="216" spans="1:32" x14ac:dyDescent="0.2">
      <c r="A216" s="247"/>
      <c r="B216" s="346"/>
      <c r="C216" s="268"/>
      <c r="D216" s="327"/>
      <c r="E216" s="268"/>
      <c r="F216" s="268"/>
      <c r="G216" s="268"/>
      <c r="H216" s="268"/>
      <c r="I216" s="268"/>
      <c r="J216" s="278"/>
      <c r="K216" s="268"/>
      <c r="L216" s="268"/>
      <c r="M216" s="278"/>
      <c r="N216" s="278"/>
      <c r="O216" s="268"/>
      <c r="P216" s="268"/>
      <c r="Q216" s="268"/>
      <c r="R216" s="287"/>
      <c r="S216" s="268"/>
      <c r="T216" s="268"/>
      <c r="U216" s="345"/>
      <c r="V216" s="345"/>
      <c r="W216" s="268"/>
      <c r="X216" s="268"/>
      <c r="Y216" s="268"/>
      <c r="Z216" s="268"/>
      <c r="AA216" s="268"/>
      <c r="AB216" s="278"/>
      <c r="AC216" s="278"/>
      <c r="AD216" s="278"/>
      <c r="AE216" s="268"/>
      <c r="AF216" s="268"/>
    </row>
    <row r="217" spans="1:32" hidden="1" x14ac:dyDescent="0.2">
      <c r="A217" s="247">
        <v>17</v>
      </c>
      <c r="B217" s="346">
        <v>43101</v>
      </c>
      <c r="C217" s="268">
        <v>-1159096.6241614411</v>
      </c>
      <c r="D217" s="327">
        <f>C217</f>
        <v>-1159096.6241614411</v>
      </c>
      <c r="E217" s="268"/>
      <c r="F217" s="268">
        <f t="shared" ref="F217:F228" si="296">IF(ABS(D217)&gt;+$F$12,IF(D217&lt;0,-$F$12,+$F$12),+D217)</f>
        <v>-1159096.6241614411</v>
      </c>
      <c r="G217" s="268">
        <f t="shared" ref="G217:G228" si="297">IF(ABS(D217)-ABS(F217)&gt;=$G$12,IF(D217&lt;=0,-$G$12,+$G$12),+D217-F217)</f>
        <v>0</v>
      </c>
      <c r="H217" s="268">
        <f t="shared" ref="H217:H228" si="298">IF(ABS(+D217)-ABS(SUM(F217:G217))&gt;=$H$12,IF(D217&lt;=0,-$H$12,+$H$12),+D217-SUM(F217:G217))</f>
        <v>0</v>
      </c>
      <c r="I217" s="268"/>
      <c r="J217" s="278">
        <f t="shared" ref="J217:J228" si="299">IF(G217&gt;0,+G217*$C$298,G217*$C$299)</f>
        <v>0</v>
      </c>
      <c r="K217" s="268">
        <f t="shared" ref="K217:K228" si="300">+H217*$C$300</f>
        <v>0</v>
      </c>
      <c r="L217" s="268"/>
      <c r="M217" s="278">
        <f t="shared" ref="M217:M228" si="301">SUM(J217:L217)+$M$215</f>
        <v>3454344.5702202637</v>
      </c>
      <c r="N217" s="278">
        <v>0</v>
      </c>
      <c r="O217" s="268">
        <f t="shared" ref="O217:O228" si="302">M217+N217</f>
        <v>3454344.5702202637</v>
      </c>
      <c r="P217" s="268">
        <f>O217-O215</f>
        <v>0</v>
      </c>
      <c r="Q217" s="268"/>
      <c r="R217" s="287"/>
      <c r="S217" s="268">
        <f t="shared" ref="S217:S228" si="303">+F217</f>
        <v>-1159096.6241614411</v>
      </c>
      <c r="T217" s="268">
        <f t="shared" ref="T217:T228" si="304">+G217-J217</f>
        <v>0</v>
      </c>
      <c r="U217" s="345">
        <f t="shared" ref="U217:U228" si="305">+H217-K217</f>
        <v>0</v>
      </c>
      <c r="V217" s="345"/>
      <c r="W217" s="268"/>
      <c r="X217" s="268"/>
      <c r="Y217" s="268"/>
      <c r="Z217" s="268"/>
      <c r="AA217" s="278">
        <f t="shared" ref="AA217:AA228" si="306">SUM(S217:V217)+$AA$215</f>
        <v>21255290.351324778</v>
      </c>
      <c r="AB217" s="278">
        <v>0</v>
      </c>
      <c r="AC217" s="278">
        <f t="shared" ref="AC217:AC228" si="307">AA217-AB217</f>
        <v>21255290.351324778</v>
      </c>
      <c r="AD217" s="278">
        <v>0</v>
      </c>
      <c r="AE217" s="268">
        <f t="shared" ref="AE217:AE228" si="308">AA217-AB217+AD217</f>
        <v>21255290.351324778</v>
      </c>
      <c r="AF217" s="278">
        <f>AE217-AE215</f>
        <v>-1159096.6241614409</v>
      </c>
    </row>
    <row r="218" spans="1:32" hidden="1" x14ac:dyDescent="0.2">
      <c r="A218" s="247">
        <f t="shared" ref="A218:A228" si="309">A217</f>
        <v>17</v>
      </c>
      <c r="B218" s="346">
        <v>43132</v>
      </c>
      <c r="C218" s="268">
        <v>-4510200.7405628478</v>
      </c>
      <c r="D218" s="327">
        <f>SUM($C$217:C218)</f>
        <v>-5669297.3647242887</v>
      </c>
      <c r="E218" s="268"/>
      <c r="F218" s="268">
        <f t="shared" si="296"/>
        <v>-5669297.3647242887</v>
      </c>
      <c r="G218" s="268">
        <f t="shared" si="297"/>
        <v>0</v>
      </c>
      <c r="H218" s="268">
        <f t="shared" si="298"/>
        <v>0</v>
      </c>
      <c r="I218" s="268"/>
      <c r="J218" s="278">
        <f t="shared" si="299"/>
        <v>0</v>
      </c>
      <c r="K218" s="268">
        <f t="shared" si="300"/>
        <v>0</v>
      </c>
      <c r="L218" s="268"/>
      <c r="M218" s="278">
        <f t="shared" si="301"/>
        <v>3454344.5702202637</v>
      </c>
      <c r="N218" s="278">
        <v>0</v>
      </c>
      <c r="O218" s="268">
        <f t="shared" si="302"/>
        <v>3454344.5702202637</v>
      </c>
      <c r="P218" s="268">
        <f t="shared" ref="P218:P228" si="310">O218-O217</f>
        <v>0</v>
      </c>
      <c r="Q218" s="268"/>
      <c r="R218" s="287"/>
      <c r="S218" s="268">
        <f t="shared" si="303"/>
        <v>-5669297.3647242887</v>
      </c>
      <c r="T218" s="268">
        <f t="shared" si="304"/>
        <v>0</v>
      </c>
      <c r="U218" s="345">
        <f t="shared" si="305"/>
        <v>0</v>
      </c>
      <c r="V218" s="345"/>
      <c r="W218" s="268"/>
      <c r="X218" s="268"/>
      <c r="Y218" s="268"/>
      <c r="Z218" s="268"/>
      <c r="AA218" s="278">
        <f t="shared" si="306"/>
        <v>16745089.610761929</v>
      </c>
      <c r="AB218" s="278">
        <v>0</v>
      </c>
      <c r="AC218" s="278">
        <f t="shared" si="307"/>
        <v>16745089.610761929</v>
      </c>
      <c r="AD218" s="278">
        <v>0</v>
      </c>
      <c r="AE218" s="268">
        <f t="shared" si="308"/>
        <v>16745089.610761929</v>
      </c>
      <c r="AF218" s="268">
        <f t="shared" ref="AF218:AF228" si="311">AE218-AE217</f>
        <v>-4510200.7405628487</v>
      </c>
    </row>
    <row r="219" spans="1:32" hidden="1" x14ac:dyDescent="0.2">
      <c r="A219" s="247">
        <f t="shared" si="309"/>
        <v>17</v>
      </c>
      <c r="B219" s="346">
        <v>43160</v>
      </c>
      <c r="C219" s="268">
        <v>-1819951.498367775</v>
      </c>
      <c r="D219" s="327">
        <f>SUM($C$217:C219)</f>
        <v>-7489248.8630920639</v>
      </c>
      <c r="E219" s="268"/>
      <c r="F219" s="268">
        <f t="shared" si="296"/>
        <v>-7489248.8630920639</v>
      </c>
      <c r="G219" s="268">
        <f t="shared" si="297"/>
        <v>0</v>
      </c>
      <c r="H219" s="268">
        <f t="shared" si="298"/>
        <v>0</v>
      </c>
      <c r="I219" s="268"/>
      <c r="J219" s="278">
        <f t="shared" si="299"/>
        <v>0</v>
      </c>
      <c r="K219" s="268">
        <f t="shared" si="300"/>
        <v>0</v>
      </c>
      <c r="L219" s="268"/>
      <c r="M219" s="278">
        <f t="shared" si="301"/>
        <v>3454344.5702202637</v>
      </c>
      <c r="N219" s="278">
        <v>0</v>
      </c>
      <c r="O219" s="268">
        <f t="shared" si="302"/>
        <v>3454344.5702202637</v>
      </c>
      <c r="P219" s="268">
        <f t="shared" si="310"/>
        <v>0</v>
      </c>
      <c r="Q219" s="268"/>
      <c r="R219" s="287"/>
      <c r="S219" s="268">
        <f t="shared" si="303"/>
        <v>-7489248.8630920639</v>
      </c>
      <c r="T219" s="268">
        <f t="shared" si="304"/>
        <v>0</v>
      </c>
      <c r="U219" s="345">
        <f t="shared" si="305"/>
        <v>0</v>
      </c>
      <c r="V219" s="345"/>
      <c r="W219" s="268"/>
      <c r="X219" s="268"/>
      <c r="Y219" s="268"/>
      <c r="Z219" s="268"/>
      <c r="AA219" s="278">
        <f t="shared" si="306"/>
        <v>14925138.112394154</v>
      </c>
      <c r="AB219" s="278">
        <v>0</v>
      </c>
      <c r="AC219" s="278">
        <f t="shared" si="307"/>
        <v>14925138.112394154</v>
      </c>
      <c r="AD219" s="278">
        <v>0</v>
      </c>
      <c r="AE219" s="268">
        <f t="shared" si="308"/>
        <v>14925138.112394154</v>
      </c>
      <c r="AF219" s="268">
        <f t="shared" si="311"/>
        <v>-1819951.4983677752</v>
      </c>
    </row>
    <row r="220" spans="1:32" hidden="1" x14ac:dyDescent="0.2">
      <c r="A220" s="247">
        <f t="shared" si="309"/>
        <v>17</v>
      </c>
      <c r="B220" s="346">
        <v>43191</v>
      </c>
      <c r="C220" s="268">
        <v>-3094283.4525845423</v>
      </c>
      <c r="D220" s="327">
        <f>SUM($C$217:C220)</f>
        <v>-10583532.315676607</v>
      </c>
      <c r="E220" s="268"/>
      <c r="F220" s="268">
        <f t="shared" si="296"/>
        <v>-10583532.315676607</v>
      </c>
      <c r="G220" s="268">
        <f t="shared" si="297"/>
        <v>0</v>
      </c>
      <c r="H220" s="268">
        <f t="shared" si="298"/>
        <v>0</v>
      </c>
      <c r="I220" s="268"/>
      <c r="J220" s="278">
        <f t="shared" si="299"/>
        <v>0</v>
      </c>
      <c r="K220" s="268">
        <f t="shared" si="300"/>
        <v>0</v>
      </c>
      <c r="L220" s="268"/>
      <c r="M220" s="278">
        <f t="shared" si="301"/>
        <v>3454344.5702202637</v>
      </c>
      <c r="N220" s="278">
        <v>0</v>
      </c>
      <c r="O220" s="268">
        <f t="shared" si="302"/>
        <v>3454344.5702202637</v>
      </c>
      <c r="P220" s="268">
        <f t="shared" si="310"/>
        <v>0</v>
      </c>
      <c r="Q220" s="268"/>
      <c r="R220" s="287"/>
      <c r="S220" s="268">
        <f t="shared" si="303"/>
        <v>-10583532.315676607</v>
      </c>
      <c r="T220" s="268">
        <f t="shared" si="304"/>
        <v>0</v>
      </c>
      <c r="U220" s="345">
        <f t="shared" si="305"/>
        <v>0</v>
      </c>
      <c r="V220" s="345"/>
      <c r="W220" s="268"/>
      <c r="X220" s="268"/>
      <c r="Y220" s="268"/>
      <c r="Z220" s="268"/>
      <c r="AA220" s="278">
        <f t="shared" si="306"/>
        <v>11830854.659809612</v>
      </c>
      <c r="AB220" s="278">
        <v>0</v>
      </c>
      <c r="AC220" s="278">
        <f t="shared" si="307"/>
        <v>11830854.659809612</v>
      </c>
      <c r="AD220" s="278">
        <v>0</v>
      </c>
      <c r="AE220" s="268">
        <f t="shared" si="308"/>
        <v>11830854.659809612</v>
      </c>
      <c r="AF220" s="268">
        <f t="shared" si="311"/>
        <v>-3094283.4525845423</v>
      </c>
    </row>
    <row r="221" spans="1:32" hidden="1" x14ac:dyDescent="0.2">
      <c r="A221" s="247">
        <f t="shared" si="309"/>
        <v>17</v>
      </c>
      <c r="B221" s="346">
        <v>43221</v>
      </c>
      <c r="C221" s="268">
        <v>-1714076.7782624061</v>
      </c>
      <c r="D221" s="327">
        <f>SUM($C$217:C221)</f>
        <v>-12297609.093939014</v>
      </c>
      <c r="E221" s="268"/>
      <c r="F221" s="268">
        <f t="shared" si="296"/>
        <v>-12297609.093939014</v>
      </c>
      <c r="G221" s="268">
        <f t="shared" si="297"/>
        <v>0</v>
      </c>
      <c r="H221" s="268">
        <f t="shared" si="298"/>
        <v>0</v>
      </c>
      <c r="I221" s="268"/>
      <c r="J221" s="278">
        <f t="shared" si="299"/>
        <v>0</v>
      </c>
      <c r="K221" s="268">
        <f t="shared" si="300"/>
        <v>0</v>
      </c>
      <c r="L221" s="268"/>
      <c r="M221" s="278">
        <f t="shared" si="301"/>
        <v>3454344.5702202637</v>
      </c>
      <c r="N221" s="278">
        <v>0</v>
      </c>
      <c r="O221" s="268">
        <f t="shared" si="302"/>
        <v>3454344.5702202637</v>
      </c>
      <c r="P221" s="268">
        <f t="shared" si="310"/>
        <v>0</v>
      </c>
      <c r="Q221" s="268"/>
      <c r="R221" s="287"/>
      <c r="S221" s="268">
        <f t="shared" si="303"/>
        <v>-12297609.093939014</v>
      </c>
      <c r="T221" s="268">
        <f t="shared" si="304"/>
        <v>0</v>
      </c>
      <c r="U221" s="345">
        <f t="shared" si="305"/>
        <v>0</v>
      </c>
      <c r="V221" s="345"/>
      <c r="W221" s="268"/>
      <c r="X221" s="268"/>
      <c r="Y221" s="268"/>
      <c r="Z221" s="268"/>
      <c r="AA221" s="278">
        <f t="shared" si="306"/>
        <v>10116777.881547205</v>
      </c>
      <c r="AB221" s="278">
        <v>0</v>
      </c>
      <c r="AC221" s="278">
        <f t="shared" si="307"/>
        <v>10116777.881547205</v>
      </c>
      <c r="AD221" s="278">
        <v>0</v>
      </c>
      <c r="AE221" s="268">
        <f t="shared" si="308"/>
        <v>10116777.881547205</v>
      </c>
      <c r="AF221" s="268">
        <f t="shared" si="311"/>
        <v>-1714076.7782624066</v>
      </c>
    </row>
    <row r="222" spans="1:32" hidden="1" x14ac:dyDescent="0.2">
      <c r="A222" s="247">
        <f t="shared" si="309"/>
        <v>17</v>
      </c>
      <c r="B222" s="346">
        <v>43252</v>
      </c>
      <c r="C222" s="268">
        <v>-3046318.8314641989</v>
      </c>
      <c r="D222" s="327">
        <f>SUM($C$217:C222)</f>
        <v>-15343927.925403213</v>
      </c>
      <c r="E222" s="268"/>
      <c r="F222" s="268">
        <f t="shared" si="296"/>
        <v>-15343927.925403213</v>
      </c>
      <c r="G222" s="268">
        <f t="shared" si="297"/>
        <v>0</v>
      </c>
      <c r="H222" s="268">
        <f t="shared" si="298"/>
        <v>0</v>
      </c>
      <c r="I222" s="268"/>
      <c r="J222" s="278">
        <f t="shared" si="299"/>
        <v>0</v>
      </c>
      <c r="K222" s="268">
        <f t="shared" si="300"/>
        <v>0</v>
      </c>
      <c r="L222" s="268"/>
      <c r="M222" s="278">
        <f t="shared" si="301"/>
        <v>3454344.5702202637</v>
      </c>
      <c r="N222" s="278">
        <v>0</v>
      </c>
      <c r="O222" s="268">
        <f t="shared" si="302"/>
        <v>3454344.5702202637</v>
      </c>
      <c r="P222" s="268">
        <f t="shared" si="310"/>
        <v>0</v>
      </c>
      <c r="Q222" s="268"/>
      <c r="R222" s="287"/>
      <c r="S222" s="268">
        <f t="shared" si="303"/>
        <v>-15343927.925403213</v>
      </c>
      <c r="T222" s="268">
        <f t="shared" si="304"/>
        <v>0</v>
      </c>
      <c r="U222" s="345">
        <f t="shared" si="305"/>
        <v>0</v>
      </c>
      <c r="V222" s="345"/>
      <c r="W222" s="268"/>
      <c r="X222" s="268"/>
      <c r="Y222" s="268"/>
      <c r="Z222" s="268"/>
      <c r="AA222" s="278">
        <f t="shared" si="306"/>
        <v>7070459.0500830058</v>
      </c>
      <c r="AB222" s="278">
        <v>0</v>
      </c>
      <c r="AC222" s="278">
        <f t="shared" si="307"/>
        <v>7070459.0500830058</v>
      </c>
      <c r="AD222" s="278">
        <v>0</v>
      </c>
      <c r="AE222" s="268">
        <f t="shared" si="308"/>
        <v>7070459.0500830058</v>
      </c>
      <c r="AF222" s="268">
        <f t="shared" si="311"/>
        <v>-3046318.8314641993</v>
      </c>
    </row>
    <row r="223" spans="1:32" hidden="1" x14ac:dyDescent="0.2">
      <c r="A223" s="247">
        <f t="shared" si="309"/>
        <v>17</v>
      </c>
      <c r="B223" s="346">
        <v>43282</v>
      </c>
      <c r="C223" s="268">
        <v>4791247.7506745281</v>
      </c>
      <c r="D223" s="327">
        <f>SUM($C$217:C223)</f>
        <v>-10552680.174728684</v>
      </c>
      <c r="E223" s="268"/>
      <c r="F223" s="268">
        <f t="shared" si="296"/>
        <v>-10552680.174728684</v>
      </c>
      <c r="G223" s="268">
        <f t="shared" si="297"/>
        <v>0</v>
      </c>
      <c r="H223" s="268">
        <f t="shared" si="298"/>
        <v>0</v>
      </c>
      <c r="I223" s="268"/>
      <c r="J223" s="278">
        <f t="shared" si="299"/>
        <v>0</v>
      </c>
      <c r="K223" s="268">
        <f t="shared" si="300"/>
        <v>0</v>
      </c>
      <c r="L223" s="268"/>
      <c r="M223" s="278">
        <f t="shared" si="301"/>
        <v>3454344.5702202637</v>
      </c>
      <c r="N223" s="278">
        <v>0</v>
      </c>
      <c r="O223" s="268">
        <f t="shared" si="302"/>
        <v>3454344.5702202637</v>
      </c>
      <c r="P223" s="268">
        <f t="shared" si="310"/>
        <v>0</v>
      </c>
      <c r="Q223" s="268"/>
      <c r="R223" s="287"/>
      <c r="S223" s="268">
        <f t="shared" si="303"/>
        <v>-10552680.174728684</v>
      </c>
      <c r="T223" s="268">
        <f t="shared" si="304"/>
        <v>0</v>
      </c>
      <c r="U223" s="345">
        <f t="shared" si="305"/>
        <v>0</v>
      </c>
      <c r="V223" s="345"/>
      <c r="W223" s="268"/>
      <c r="X223" s="268"/>
      <c r="Y223" s="268"/>
      <c r="Z223" s="268"/>
      <c r="AA223" s="278">
        <f t="shared" si="306"/>
        <v>11861706.800757535</v>
      </c>
      <c r="AB223" s="278">
        <v>0</v>
      </c>
      <c r="AC223" s="278">
        <f t="shared" si="307"/>
        <v>11861706.800757535</v>
      </c>
      <c r="AD223" s="278">
        <v>0</v>
      </c>
      <c r="AE223" s="268">
        <f t="shared" si="308"/>
        <v>11861706.800757535</v>
      </c>
      <c r="AF223" s="268">
        <f t="shared" si="311"/>
        <v>4791247.750674529</v>
      </c>
    </row>
    <row r="224" spans="1:32" hidden="1" x14ac:dyDescent="0.2">
      <c r="A224" s="247">
        <f t="shared" si="309"/>
        <v>17</v>
      </c>
      <c r="B224" s="346">
        <v>43313</v>
      </c>
      <c r="C224" s="268">
        <v>7462752.246269661</v>
      </c>
      <c r="D224" s="327">
        <f>SUM($C$217:C224)</f>
        <v>-3089927.9284590231</v>
      </c>
      <c r="E224" s="268"/>
      <c r="F224" s="268">
        <f t="shared" si="296"/>
        <v>-3089927.9284590231</v>
      </c>
      <c r="G224" s="268">
        <f t="shared" si="297"/>
        <v>0</v>
      </c>
      <c r="H224" s="268">
        <f t="shared" si="298"/>
        <v>0</v>
      </c>
      <c r="I224" s="268"/>
      <c r="J224" s="278">
        <f t="shared" si="299"/>
        <v>0</v>
      </c>
      <c r="K224" s="268">
        <f t="shared" si="300"/>
        <v>0</v>
      </c>
      <c r="L224" s="268"/>
      <c r="M224" s="278">
        <f t="shared" si="301"/>
        <v>3454344.5702202637</v>
      </c>
      <c r="N224" s="278">
        <v>0</v>
      </c>
      <c r="O224" s="268">
        <f t="shared" si="302"/>
        <v>3454344.5702202637</v>
      </c>
      <c r="P224" s="268">
        <f t="shared" si="310"/>
        <v>0</v>
      </c>
      <c r="Q224" s="268"/>
      <c r="R224" s="287"/>
      <c r="S224" s="268">
        <f t="shared" si="303"/>
        <v>-3089927.9284590231</v>
      </c>
      <c r="T224" s="268">
        <f t="shared" si="304"/>
        <v>0</v>
      </c>
      <c r="U224" s="345">
        <f t="shared" si="305"/>
        <v>0</v>
      </c>
      <c r="V224" s="345"/>
      <c r="W224" s="268"/>
      <c r="X224" s="268"/>
      <c r="Y224" s="268"/>
      <c r="Z224" s="268"/>
      <c r="AA224" s="278">
        <f t="shared" si="306"/>
        <v>19324459.047027197</v>
      </c>
      <c r="AB224" s="278">
        <v>0</v>
      </c>
      <c r="AC224" s="278">
        <f t="shared" si="307"/>
        <v>19324459.047027197</v>
      </c>
      <c r="AD224" s="278">
        <v>0</v>
      </c>
      <c r="AE224" s="268">
        <f t="shared" si="308"/>
        <v>19324459.047027197</v>
      </c>
      <c r="AF224" s="268">
        <f t="shared" si="311"/>
        <v>7462752.2462696619</v>
      </c>
    </row>
    <row r="225" spans="1:32" hidden="1" x14ac:dyDescent="0.2">
      <c r="A225" s="247">
        <f t="shared" si="309"/>
        <v>17</v>
      </c>
      <c r="B225" s="346">
        <v>43344</v>
      </c>
      <c r="C225" s="268">
        <v>-927532.24866658181</v>
      </c>
      <c r="D225" s="327">
        <f>SUM($C$217:C225)</f>
        <v>-4017460.1771256048</v>
      </c>
      <c r="E225" s="268"/>
      <c r="F225" s="268">
        <f t="shared" si="296"/>
        <v>-4017460.1771256048</v>
      </c>
      <c r="G225" s="268">
        <f t="shared" si="297"/>
        <v>0</v>
      </c>
      <c r="H225" s="268">
        <f t="shared" si="298"/>
        <v>0</v>
      </c>
      <c r="I225" s="268"/>
      <c r="J225" s="278">
        <f t="shared" si="299"/>
        <v>0</v>
      </c>
      <c r="K225" s="268">
        <f t="shared" si="300"/>
        <v>0</v>
      </c>
      <c r="L225" s="268"/>
      <c r="M225" s="278">
        <f t="shared" si="301"/>
        <v>3454344.5702202637</v>
      </c>
      <c r="N225" s="278">
        <v>0</v>
      </c>
      <c r="O225" s="268">
        <f t="shared" si="302"/>
        <v>3454344.5702202637</v>
      </c>
      <c r="P225" s="268">
        <f t="shared" si="310"/>
        <v>0</v>
      </c>
      <c r="Q225" s="268"/>
      <c r="R225" s="287"/>
      <c r="S225" s="268">
        <f t="shared" si="303"/>
        <v>-4017460.1771256048</v>
      </c>
      <c r="T225" s="268">
        <f t="shared" si="304"/>
        <v>0</v>
      </c>
      <c r="U225" s="345">
        <f t="shared" si="305"/>
        <v>0</v>
      </c>
      <c r="V225" s="345"/>
      <c r="W225" s="268"/>
      <c r="X225" s="268"/>
      <c r="Y225" s="268"/>
      <c r="Z225" s="268"/>
      <c r="AA225" s="278">
        <f t="shared" si="306"/>
        <v>18396926.798360616</v>
      </c>
      <c r="AB225" s="278">
        <v>0</v>
      </c>
      <c r="AC225" s="278">
        <f t="shared" si="307"/>
        <v>18396926.798360616</v>
      </c>
      <c r="AD225" s="278">
        <v>0</v>
      </c>
      <c r="AE225" s="268">
        <f t="shared" si="308"/>
        <v>18396926.798360616</v>
      </c>
      <c r="AF225" s="268">
        <f t="shared" si="311"/>
        <v>-927532.24866658077</v>
      </c>
    </row>
    <row r="226" spans="1:32" hidden="1" x14ac:dyDescent="0.2">
      <c r="A226" s="247">
        <f t="shared" si="309"/>
        <v>17</v>
      </c>
      <c r="B226" s="346">
        <v>43374</v>
      </c>
      <c r="C226" s="268">
        <v>4869117.1131042046</v>
      </c>
      <c r="D226" s="327">
        <f>SUM($C$217:C226)</f>
        <v>851656.93597859982</v>
      </c>
      <c r="E226" s="268"/>
      <c r="F226" s="268">
        <f t="shared" si="296"/>
        <v>851656.93597859982</v>
      </c>
      <c r="G226" s="268">
        <f t="shared" si="297"/>
        <v>0</v>
      </c>
      <c r="H226" s="268">
        <f t="shared" si="298"/>
        <v>0</v>
      </c>
      <c r="I226" s="268"/>
      <c r="J226" s="278">
        <f t="shared" si="299"/>
        <v>0</v>
      </c>
      <c r="K226" s="268">
        <f t="shared" si="300"/>
        <v>0</v>
      </c>
      <c r="L226" s="268"/>
      <c r="M226" s="278">
        <f t="shared" si="301"/>
        <v>3454344.5702202637</v>
      </c>
      <c r="N226" s="278">
        <v>0</v>
      </c>
      <c r="O226" s="268">
        <f t="shared" si="302"/>
        <v>3454344.5702202637</v>
      </c>
      <c r="P226" s="268">
        <f t="shared" si="310"/>
        <v>0</v>
      </c>
      <c r="Q226" s="268"/>
      <c r="R226" s="287"/>
      <c r="S226" s="268">
        <f t="shared" si="303"/>
        <v>851656.93597859982</v>
      </c>
      <c r="T226" s="268">
        <f t="shared" si="304"/>
        <v>0</v>
      </c>
      <c r="U226" s="345">
        <f t="shared" si="305"/>
        <v>0</v>
      </c>
      <c r="V226" s="345"/>
      <c r="W226" s="268"/>
      <c r="X226" s="268"/>
      <c r="Y226" s="268"/>
      <c r="Z226" s="268"/>
      <c r="AA226" s="278">
        <f t="shared" si="306"/>
        <v>23266043.911464818</v>
      </c>
      <c r="AB226" s="278">
        <v>0</v>
      </c>
      <c r="AC226" s="278">
        <f t="shared" si="307"/>
        <v>23266043.911464818</v>
      </c>
      <c r="AD226" s="278">
        <v>0</v>
      </c>
      <c r="AE226" s="268">
        <f t="shared" si="308"/>
        <v>23266043.911464818</v>
      </c>
      <c r="AF226" s="268">
        <f t="shared" si="311"/>
        <v>4869117.1131042019</v>
      </c>
    </row>
    <row r="227" spans="1:32" hidden="1" x14ac:dyDescent="0.2">
      <c r="A227" s="247">
        <f t="shared" si="309"/>
        <v>17</v>
      </c>
      <c r="B227" s="346">
        <v>43405</v>
      </c>
      <c r="C227" s="268">
        <v>-12938347.984385502</v>
      </c>
      <c r="D227" s="327">
        <f>SUM($C$217:C227)</f>
        <v>-12086691.048406903</v>
      </c>
      <c r="E227" s="268"/>
      <c r="F227" s="268">
        <f t="shared" si="296"/>
        <v>-12086691.048406903</v>
      </c>
      <c r="G227" s="268">
        <f t="shared" si="297"/>
        <v>0</v>
      </c>
      <c r="H227" s="268">
        <f t="shared" si="298"/>
        <v>0</v>
      </c>
      <c r="I227" s="268"/>
      <c r="J227" s="278">
        <f t="shared" si="299"/>
        <v>0</v>
      </c>
      <c r="K227" s="268">
        <f t="shared" si="300"/>
        <v>0</v>
      </c>
      <c r="L227" s="268"/>
      <c r="M227" s="278">
        <f t="shared" si="301"/>
        <v>3454344.5702202637</v>
      </c>
      <c r="N227" s="278">
        <v>0</v>
      </c>
      <c r="O227" s="268">
        <f t="shared" si="302"/>
        <v>3454344.5702202637</v>
      </c>
      <c r="P227" s="268">
        <f t="shared" si="310"/>
        <v>0</v>
      </c>
      <c r="Q227" s="268"/>
      <c r="R227" s="287"/>
      <c r="S227" s="268">
        <f t="shared" si="303"/>
        <v>-12086691.048406903</v>
      </c>
      <c r="T227" s="268">
        <f t="shared" si="304"/>
        <v>0</v>
      </c>
      <c r="U227" s="345">
        <f t="shared" si="305"/>
        <v>0</v>
      </c>
      <c r="V227" s="345"/>
      <c r="W227" s="268"/>
      <c r="X227" s="268"/>
      <c r="Y227" s="268"/>
      <c r="Z227" s="268"/>
      <c r="AA227" s="278">
        <f t="shared" si="306"/>
        <v>10327695.927079316</v>
      </c>
      <c r="AB227" s="278">
        <v>0</v>
      </c>
      <c r="AC227" s="278">
        <f t="shared" si="307"/>
        <v>10327695.927079316</v>
      </c>
      <c r="AD227" s="278">
        <v>0</v>
      </c>
      <c r="AE227" s="268">
        <f t="shared" si="308"/>
        <v>10327695.927079316</v>
      </c>
      <c r="AF227" s="268">
        <f t="shared" si="311"/>
        <v>-12938347.984385502</v>
      </c>
    </row>
    <row r="228" spans="1:32" hidden="1" x14ac:dyDescent="0.2">
      <c r="A228" s="247">
        <f t="shared" si="309"/>
        <v>17</v>
      </c>
      <c r="B228" s="346">
        <v>43435</v>
      </c>
      <c r="C228" s="268">
        <v>3842229.774268717</v>
      </c>
      <c r="D228" s="327">
        <f>SUM($C$217:C228)</f>
        <v>-8244461.2741381861</v>
      </c>
      <c r="E228" s="268"/>
      <c r="F228" s="268">
        <f t="shared" si="296"/>
        <v>-8244461.2741381861</v>
      </c>
      <c r="G228" s="268">
        <f t="shared" si="297"/>
        <v>0</v>
      </c>
      <c r="H228" s="268">
        <f t="shared" si="298"/>
        <v>0</v>
      </c>
      <c r="I228" s="268"/>
      <c r="J228" s="278">
        <f t="shared" si="299"/>
        <v>0</v>
      </c>
      <c r="K228" s="268">
        <f t="shared" si="300"/>
        <v>0</v>
      </c>
      <c r="L228" s="268"/>
      <c r="M228" s="278">
        <f t="shared" si="301"/>
        <v>3454344.5702202637</v>
      </c>
      <c r="N228" s="278">
        <v>0</v>
      </c>
      <c r="O228" s="268">
        <f t="shared" si="302"/>
        <v>3454344.5702202637</v>
      </c>
      <c r="P228" s="268">
        <f t="shared" si="310"/>
        <v>0</v>
      </c>
      <c r="Q228" s="268"/>
      <c r="R228" s="287"/>
      <c r="S228" s="268">
        <f t="shared" si="303"/>
        <v>-8244461.2741381861</v>
      </c>
      <c r="T228" s="268">
        <f t="shared" si="304"/>
        <v>0</v>
      </c>
      <c r="U228" s="345">
        <f t="shared" si="305"/>
        <v>0</v>
      </c>
      <c r="V228" s="345"/>
      <c r="W228" s="268"/>
      <c r="X228" s="268"/>
      <c r="Y228" s="268"/>
      <c r="Z228" s="268"/>
      <c r="AA228" s="278">
        <f t="shared" si="306"/>
        <v>14169925.701348033</v>
      </c>
      <c r="AB228" s="278">
        <v>0</v>
      </c>
      <c r="AC228" s="278">
        <f t="shared" si="307"/>
        <v>14169925.701348033</v>
      </c>
      <c r="AD228" s="278">
        <v>0</v>
      </c>
      <c r="AE228" s="268">
        <f t="shared" si="308"/>
        <v>14169925.701348033</v>
      </c>
      <c r="AF228" s="268">
        <f t="shared" si="311"/>
        <v>3842229.7742687166</v>
      </c>
    </row>
    <row r="229" spans="1:32" hidden="1" x14ac:dyDescent="0.2">
      <c r="A229" s="247"/>
      <c r="B229" s="346"/>
      <c r="C229" s="268"/>
      <c r="D229" s="327"/>
      <c r="E229" s="268"/>
      <c r="F229" s="268"/>
      <c r="G229" s="268"/>
      <c r="H229" s="268"/>
      <c r="I229" s="268"/>
      <c r="J229" s="278"/>
      <c r="K229" s="268"/>
      <c r="L229" s="268"/>
      <c r="M229" s="278"/>
      <c r="N229" s="278"/>
      <c r="O229" s="268"/>
      <c r="P229" s="268"/>
      <c r="Q229" s="268"/>
      <c r="R229" s="287"/>
      <c r="S229" s="268"/>
      <c r="T229" s="268"/>
      <c r="U229" s="345"/>
      <c r="V229" s="345"/>
      <c r="W229" s="268"/>
      <c r="X229" s="268"/>
      <c r="Y229" s="268"/>
      <c r="Z229" s="268"/>
      <c r="AA229" s="278"/>
      <c r="AB229" s="278"/>
      <c r="AC229" s="278"/>
      <c r="AD229" s="278"/>
      <c r="AE229" s="268"/>
      <c r="AF229" s="268"/>
    </row>
    <row r="230" spans="1:32" hidden="1" x14ac:dyDescent="0.2">
      <c r="A230" s="247">
        <v>18</v>
      </c>
      <c r="B230" s="346">
        <v>43466</v>
      </c>
      <c r="C230" s="268">
        <v>3508130.4749470195</v>
      </c>
      <c r="D230" s="327">
        <f>C230</f>
        <v>3508130.4749470195</v>
      </c>
      <c r="E230" s="268"/>
      <c r="F230" s="268">
        <f t="shared" ref="F230:F241" si="312">IF(ABS(D230)&gt;+$F$12,IF(D230&lt;0,-$F$12,+$F$12),+D230)</f>
        <v>3508130.4749470195</v>
      </c>
      <c r="G230" s="268">
        <f t="shared" ref="G230:G241" si="313">IF(ABS(D230)-ABS(F230)&gt;=$G$12,IF(D230&lt;=0,-$G$12,+$G$12),+D230-F230)</f>
        <v>0</v>
      </c>
      <c r="H230" s="268">
        <f t="shared" ref="H230:H241" si="314">IF(ABS(+D230)-ABS(SUM(F230:G230))&gt;=$H$12,IF(D230&lt;=0,-$H$12,+$H$12),+D230-SUM(F230:G230))</f>
        <v>0</v>
      </c>
      <c r="I230" s="268"/>
      <c r="J230" s="278">
        <f t="shared" ref="J230:J241" si="315">IF(G230&gt;0,+G230*$C$298,G230*$C$299)</f>
        <v>0</v>
      </c>
      <c r="K230" s="268">
        <f t="shared" ref="K230:K241" si="316">+H230*$C$300</f>
        <v>0</v>
      </c>
      <c r="L230" s="268"/>
      <c r="M230" s="278">
        <f t="shared" ref="M230:M241" si="317">SUM(J230:L230)+$M$228</f>
        <v>3454344.5702202637</v>
      </c>
      <c r="N230" s="278">
        <v>0</v>
      </c>
      <c r="O230" s="268">
        <f t="shared" ref="O230:O241" si="318">M230+N230</f>
        <v>3454344.5702202637</v>
      </c>
      <c r="P230" s="268">
        <f>O230-O228</f>
        <v>0</v>
      </c>
      <c r="Q230" s="268"/>
      <c r="R230" s="287"/>
      <c r="S230" s="268">
        <f t="shared" ref="S230:S241" si="319">+F230</f>
        <v>3508130.4749470195</v>
      </c>
      <c r="T230" s="268">
        <f t="shared" ref="T230:T241" si="320">+G230-J230</f>
        <v>0</v>
      </c>
      <c r="U230" s="345">
        <f t="shared" ref="U230:U241" si="321">+H230-K230</f>
        <v>0</v>
      </c>
      <c r="V230" s="345"/>
      <c r="W230" s="268"/>
      <c r="X230" s="268"/>
      <c r="Y230" s="268"/>
      <c r="Z230" s="268"/>
      <c r="AA230" s="278">
        <f t="shared" ref="AA230:AA241" si="322">SUM(S230:V230)+$AA$228</f>
        <v>17678056.176295053</v>
      </c>
      <c r="AB230" s="278">
        <v>0</v>
      </c>
      <c r="AC230" s="278">
        <f t="shared" ref="AC230:AC241" si="323">AA230-AB230</f>
        <v>17678056.176295053</v>
      </c>
      <c r="AD230" s="278">
        <v>0</v>
      </c>
      <c r="AE230" s="268">
        <f t="shared" ref="AE230:AE241" si="324">AA230-AB230+AD230</f>
        <v>17678056.176295053</v>
      </c>
      <c r="AF230" s="278">
        <f>AE230-AE228</f>
        <v>3508130.4749470204</v>
      </c>
    </row>
    <row r="231" spans="1:32" hidden="1" x14ac:dyDescent="0.2">
      <c r="A231" s="247">
        <f t="shared" ref="A231:A241" si="325">A230</f>
        <v>18</v>
      </c>
      <c r="B231" s="346">
        <v>43497</v>
      </c>
      <c r="C231" s="268">
        <v>17406781.3645408</v>
      </c>
      <c r="D231" s="327">
        <f>SUM($C$230:C231)</f>
        <v>20914911.839487821</v>
      </c>
      <c r="E231" s="268"/>
      <c r="F231" s="268">
        <f t="shared" si="312"/>
        <v>17000000</v>
      </c>
      <c r="G231" s="268">
        <f t="shared" si="313"/>
        <v>3914911.8394878209</v>
      </c>
      <c r="H231" s="268">
        <f t="shared" si="314"/>
        <v>0</v>
      </c>
      <c r="I231" s="268"/>
      <c r="J231" s="278">
        <f t="shared" si="315"/>
        <v>1957455.9197439104</v>
      </c>
      <c r="K231" s="268">
        <f t="shared" si="316"/>
        <v>0</v>
      </c>
      <c r="L231" s="268"/>
      <c r="M231" s="278">
        <f t="shared" si="317"/>
        <v>5411800.4899641741</v>
      </c>
      <c r="N231" s="278">
        <v>0</v>
      </c>
      <c r="O231" s="268">
        <f t="shared" si="318"/>
        <v>5411800.4899641741</v>
      </c>
      <c r="P231" s="268">
        <f t="shared" ref="P231:P241" si="326">O231-O230</f>
        <v>1957455.9197439104</v>
      </c>
      <c r="Q231" s="268"/>
      <c r="R231" s="287"/>
      <c r="S231" s="268">
        <f t="shared" si="319"/>
        <v>17000000</v>
      </c>
      <c r="T231" s="268">
        <f t="shared" si="320"/>
        <v>1957455.9197439104</v>
      </c>
      <c r="U231" s="345">
        <f t="shared" si="321"/>
        <v>0</v>
      </c>
      <c r="V231" s="345"/>
      <c r="W231" s="268"/>
      <c r="X231" s="268"/>
      <c r="Y231" s="268"/>
      <c r="Z231" s="268"/>
      <c r="AA231" s="278">
        <f t="shared" si="322"/>
        <v>33127381.621091943</v>
      </c>
      <c r="AB231" s="278">
        <v>0</v>
      </c>
      <c r="AC231" s="278">
        <f t="shared" si="323"/>
        <v>33127381.621091943</v>
      </c>
      <c r="AD231" s="278">
        <v>0</v>
      </c>
      <c r="AE231" s="268">
        <f t="shared" si="324"/>
        <v>33127381.621091943</v>
      </c>
      <c r="AF231" s="268">
        <f t="shared" ref="AF231:AF241" si="327">AE231-AE230</f>
        <v>15449325.44479689</v>
      </c>
    </row>
    <row r="232" spans="1:32" hidden="1" x14ac:dyDescent="0.2">
      <c r="A232" s="247">
        <f t="shared" si="325"/>
        <v>18</v>
      </c>
      <c r="B232" s="346">
        <v>43525</v>
      </c>
      <c r="C232" s="268">
        <v>22233699.323867448</v>
      </c>
      <c r="D232" s="327">
        <f>SUM($C$230:C232)</f>
        <v>43148611.163355269</v>
      </c>
      <c r="E232" s="268"/>
      <c r="F232" s="268">
        <f t="shared" si="312"/>
        <v>17000000</v>
      </c>
      <c r="G232" s="268">
        <f t="shared" si="313"/>
        <v>23000000</v>
      </c>
      <c r="H232" s="268">
        <f t="shared" si="314"/>
        <v>3148611.1633552685</v>
      </c>
      <c r="I232" s="268"/>
      <c r="J232" s="278">
        <f t="shared" si="315"/>
        <v>11500000</v>
      </c>
      <c r="K232" s="268">
        <f t="shared" si="316"/>
        <v>2833750.047019742</v>
      </c>
      <c r="L232" s="268"/>
      <c r="M232" s="278">
        <f t="shared" si="317"/>
        <v>17788094.617240004</v>
      </c>
      <c r="N232" s="278">
        <v>0</v>
      </c>
      <c r="O232" s="268">
        <f t="shared" si="318"/>
        <v>17788094.617240004</v>
      </c>
      <c r="P232" s="268">
        <f t="shared" si="326"/>
        <v>12376294.12727583</v>
      </c>
      <c r="Q232" s="268"/>
      <c r="R232" s="287"/>
      <c r="S232" s="268">
        <f t="shared" si="319"/>
        <v>17000000</v>
      </c>
      <c r="T232" s="268">
        <f t="shared" si="320"/>
        <v>11500000</v>
      </c>
      <c r="U232" s="345">
        <f t="shared" si="321"/>
        <v>314861.11633552657</v>
      </c>
      <c r="V232" s="345"/>
      <c r="W232" s="268"/>
      <c r="X232" s="268"/>
      <c r="Y232" s="268"/>
      <c r="Z232" s="268"/>
      <c r="AA232" s="278">
        <f t="shared" si="322"/>
        <v>42984786.817683563</v>
      </c>
      <c r="AB232" s="278">
        <v>0</v>
      </c>
      <c r="AC232" s="278">
        <f t="shared" si="323"/>
        <v>42984786.817683563</v>
      </c>
      <c r="AD232" s="278">
        <v>0</v>
      </c>
      <c r="AE232" s="268">
        <f t="shared" si="324"/>
        <v>42984786.817683563</v>
      </c>
      <c r="AF232" s="268">
        <f t="shared" si="327"/>
        <v>9857405.1965916194</v>
      </c>
    </row>
    <row r="233" spans="1:32" hidden="1" x14ac:dyDescent="0.2">
      <c r="A233" s="247">
        <f t="shared" si="325"/>
        <v>18</v>
      </c>
      <c r="B233" s="346">
        <v>43556</v>
      </c>
      <c r="C233" s="268">
        <v>1968917.6702014408</v>
      </c>
      <c r="D233" s="327">
        <f>SUM($C$230:C233)</f>
        <v>45117528.833556712</v>
      </c>
      <c r="E233" s="268"/>
      <c r="F233" s="268">
        <f t="shared" si="312"/>
        <v>17000000</v>
      </c>
      <c r="G233" s="268">
        <f t="shared" si="313"/>
        <v>23000000</v>
      </c>
      <c r="H233" s="268">
        <f t="shared" si="314"/>
        <v>5117528.8335567117</v>
      </c>
      <c r="I233" s="268"/>
      <c r="J233" s="278">
        <f t="shared" si="315"/>
        <v>11500000</v>
      </c>
      <c r="K233" s="268">
        <f t="shared" si="316"/>
        <v>4605775.9502010411</v>
      </c>
      <c r="L233" s="268"/>
      <c r="M233" s="278">
        <f t="shared" si="317"/>
        <v>19560120.520421304</v>
      </c>
      <c r="N233" s="278">
        <v>0</v>
      </c>
      <c r="O233" s="268">
        <f t="shared" si="318"/>
        <v>19560120.520421304</v>
      </c>
      <c r="P233" s="268">
        <f t="shared" si="326"/>
        <v>1772025.9031812996</v>
      </c>
      <c r="Q233" s="268"/>
      <c r="R233" s="287"/>
      <c r="S233" s="268">
        <f t="shared" si="319"/>
        <v>17000000</v>
      </c>
      <c r="T233" s="268">
        <f t="shared" si="320"/>
        <v>11500000</v>
      </c>
      <c r="U233" s="345">
        <f t="shared" si="321"/>
        <v>511752.88335567061</v>
      </c>
      <c r="V233" s="345"/>
      <c r="W233" s="268"/>
      <c r="X233" s="268"/>
      <c r="Y233" s="268"/>
      <c r="Z233" s="268"/>
      <c r="AA233" s="278">
        <f t="shared" si="322"/>
        <v>43181678.584703699</v>
      </c>
      <c r="AB233" s="278">
        <v>0</v>
      </c>
      <c r="AC233" s="278">
        <f t="shared" si="323"/>
        <v>43181678.584703699</v>
      </c>
      <c r="AD233" s="278">
        <v>0</v>
      </c>
      <c r="AE233" s="268">
        <f t="shared" si="324"/>
        <v>43181678.584703699</v>
      </c>
      <c r="AF233" s="268">
        <f t="shared" si="327"/>
        <v>196891.76702013612</v>
      </c>
    </row>
    <row r="234" spans="1:32" hidden="1" x14ac:dyDescent="0.2">
      <c r="A234" s="247">
        <f t="shared" si="325"/>
        <v>18</v>
      </c>
      <c r="B234" s="346">
        <v>43586</v>
      </c>
      <c r="C234" s="268">
        <v>945341.58317195531</v>
      </c>
      <c r="D234" s="327">
        <f>SUM($C$230:C234)</f>
        <v>46062870.416728668</v>
      </c>
      <c r="E234" s="268"/>
      <c r="F234" s="268">
        <f t="shared" si="312"/>
        <v>17000000</v>
      </c>
      <c r="G234" s="268">
        <f t="shared" si="313"/>
        <v>23000000</v>
      </c>
      <c r="H234" s="268">
        <f t="shared" si="314"/>
        <v>6062870.4167286679</v>
      </c>
      <c r="I234" s="268"/>
      <c r="J234" s="278">
        <f t="shared" si="315"/>
        <v>11500000</v>
      </c>
      <c r="K234" s="268">
        <f t="shared" si="316"/>
        <v>5456583.3750558011</v>
      </c>
      <c r="L234" s="268"/>
      <c r="M234" s="278">
        <f t="shared" si="317"/>
        <v>20410927.945276067</v>
      </c>
      <c r="N234" s="278">
        <v>0</v>
      </c>
      <c r="O234" s="268">
        <f t="shared" si="318"/>
        <v>20410927.945276067</v>
      </c>
      <c r="P234" s="268">
        <f t="shared" si="326"/>
        <v>850807.42485476285</v>
      </c>
      <c r="Q234" s="268"/>
      <c r="R234" s="287"/>
      <c r="S234" s="268">
        <f t="shared" si="319"/>
        <v>17000000</v>
      </c>
      <c r="T234" s="268">
        <f t="shared" si="320"/>
        <v>11500000</v>
      </c>
      <c r="U234" s="345">
        <f t="shared" si="321"/>
        <v>606287.04167286679</v>
      </c>
      <c r="V234" s="345"/>
      <c r="W234" s="268"/>
      <c r="X234" s="268"/>
      <c r="Y234" s="268"/>
      <c r="Z234" s="268"/>
      <c r="AA234" s="278">
        <f t="shared" si="322"/>
        <v>43276212.7430209</v>
      </c>
      <c r="AB234" s="278">
        <v>0</v>
      </c>
      <c r="AC234" s="278">
        <f t="shared" si="323"/>
        <v>43276212.7430209</v>
      </c>
      <c r="AD234" s="278">
        <v>0</v>
      </c>
      <c r="AE234" s="268">
        <f t="shared" si="324"/>
        <v>43276212.7430209</v>
      </c>
      <c r="AF234" s="268">
        <f t="shared" si="327"/>
        <v>94534.15831720084</v>
      </c>
    </row>
    <row r="235" spans="1:32" hidden="1" x14ac:dyDescent="0.2">
      <c r="A235" s="247">
        <f t="shared" si="325"/>
        <v>18</v>
      </c>
      <c r="B235" s="346">
        <v>43617</v>
      </c>
      <c r="C235" s="268">
        <v>335110.25910366501</v>
      </c>
      <c r="D235" s="327">
        <f>SUM($C$230:C235)</f>
        <v>46397980.675832331</v>
      </c>
      <c r="E235" s="268"/>
      <c r="F235" s="268">
        <f t="shared" si="312"/>
        <v>17000000</v>
      </c>
      <c r="G235" s="268">
        <f t="shared" si="313"/>
        <v>23000000</v>
      </c>
      <c r="H235" s="268">
        <f t="shared" si="314"/>
        <v>6397980.6758323312</v>
      </c>
      <c r="I235" s="268"/>
      <c r="J235" s="278">
        <f t="shared" si="315"/>
        <v>11500000</v>
      </c>
      <c r="K235" s="268">
        <f t="shared" si="316"/>
        <v>5758182.6082490981</v>
      </c>
      <c r="L235" s="268"/>
      <c r="M235" s="278">
        <f t="shared" si="317"/>
        <v>20712527.17846936</v>
      </c>
      <c r="N235" s="278">
        <v>0</v>
      </c>
      <c r="O235" s="268">
        <f t="shared" si="318"/>
        <v>20712527.17846936</v>
      </c>
      <c r="P235" s="268">
        <f t="shared" si="326"/>
        <v>301599.23319329321</v>
      </c>
      <c r="Q235" s="268"/>
      <c r="R235" s="287"/>
      <c r="S235" s="268">
        <f t="shared" si="319"/>
        <v>17000000</v>
      </c>
      <c r="T235" s="268">
        <f t="shared" si="320"/>
        <v>11500000</v>
      </c>
      <c r="U235" s="345">
        <f t="shared" si="321"/>
        <v>639798.06758323312</v>
      </c>
      <c r="V235" s="345"/>
      <c r="W235" s="268"/>
      <c r="X235" s="268"/>
      <c r="Y235" s="268"/>
      <c r="Z235" s="268"/>
      <c r="AA235" s="278">
        <f t="shared" si="322"/>
        <v>43309723.76893127</v>
      </c>
      <c r="AB235" s="278">
        <v>0</v>
      </c>
      <c r="AC235" s="278">
        <f t="shared" si="323"/>
        <v>43309723.76893127</v>
      </c>
      <c r="AD235" s="278">
        <v>0</v>
      </c>
      <c r="AE235" s="268">
        <f t="shared" si="324"/>
        <v>43309723.76893127</v>
      </c>
      <c r="AF235" s="268">
        <f t="shared" si="327"/>
        <v>33511.025910370052</v>
      </c>
    </row>
    <row r="236" spans="1:32" hidden="1" x14ac:dyDescent="0.2">
      <c r="A236" s="247">
        <f t="shared" si="325"/>
        <v>18</v>
      </c>
      <c r="B236" s="346">
        <v>43647</v>
      </c>
      <c r="C236" s="268">
        <v>887039.31325675081</v>
      </c>
      <c r="D236" s="327">
        <f>SUM($C$230:C236)</f>
        <v>47285019.989089079</v>
      </c>
      <c r="E236" s="268"/>
      <c r="F236" s="268">
        <f t="shared" si="312"/>
        <v>17000000</v>
      </c>
      <c r="G236" s="268">
        <f t="shared" si="313"/>
        <v>23000000</v>
      </c>
      <c r="H236" s="268">
        <f t="shared" si="314"/>
        <v>7285019.9890890792</v>
      </c>
      <c r="I236" s="268"/>
      <c r="J236" s="278">
        <f t="shared" si="315"/>
        <v>11500000</v>
      </c>
      <c r="K236" s="268">
        <f t="shared" si="316"/>
        <v>6556517.9901801711</v>
      </c>
      <c r="L236" s="268"/>
      <c r="M236" s="278">
        <f t="shared" si="317"/>
        <v>21510862.560400434</v>
      </c>
      <c r="N236" s="278">
        <v>0</v>
      </c>
      <c r="O236" s="268">
        <f t="shared" si="318"/>
        <v>21510862.560400434</v>
      </c>
      <c r="P236" s="268">
        <f t="shared" si="326"/>
        <v>798335.38193107396</v>
      </c>
      <c r="Q236" s="268"/>
      <c r="R236" s="287"/>
      <c r="S236" s="268">
        <f t="shared" si="319"/>
        <v>17000000</v>
      </c>
      <c r="T236" s="268">
        <f t="shared" si="320"/>
        <v>11500000</v>
      </c>
      <c r="U236" s="345">
        <f t="shared" si="321"/>
        <v>728501.99890890811</v>
      </c>
      <c r="V236" s="345"/>
      <c r="W236" s="268"/>
      <c r="X236" s="268"/>
      <c r="Y236" s="268"/>
      <c r="Z236" s="268"/>
      <c r="AA236" s="278">
        <f t="shared" si="322"/>
        <v>43398427.700256944</v>
      </c>
      <c r="AB236" s="278">
        <v>0</v>
      </c>
      <c r="AC236" s="278">
        <f t="shared" si="323"/>
        <v>43398427.700256944</v>
      </c>
      <c r="AD236" s="278">
        <v>0</v>
      </c>
      <c r="AE236" s="268">
        <f t="shared" si="324"/>
        <v>43398427.700256944</v>
      </c>
      <c r="AF236" s="268">
        <f t="shared" si="327"/>
        <v>88703.931325674057</v>
      </c>
    </row>
    <row r="237" spans="1:32" hidden="1" x14ac:dyDescent="0.2">
      <c r="A237" s="247">
        <f t="shared" si="325"/>
        <v>18</v>
      </c>
      <c r="B237" s="346">
        <v>43678</v>
      </c>
      <c r="C237" s="268">
        <v>-1771446.5784407977</v>
      </c>
      <c r="D237" s="327">
        <f>SUM($C$230:C237)</f>
        <v>45513573.410648279</v>
      </c>
      <c r="E237" s="268"/>
      <c r="F237" s="268">
        <f t="shared" si="312"/>
        <v>17000000</v>
      </c>
      <c r="G237" s="268">
        <f t="shared" si="313"/>
        <v>23000000</v>
      </c>
      <c r="H237" s="268">
        <f t="shared" si="314"/>
        <v>5513573.4106482789</v>
      </c>
      <c r="I237" s="268"/>
      <c r="J237" s="278">
        <f t="shared" si="315"/>
        <v>11500000</v>
      </c>
      <c r="K237" s="268">
        <f t="shared" si="316"/>
        <v>4962216.0695834514</v>
      </c>
      <c r="L237" s="268"/>
      <c r="M237" s="278">
        <f t="shared" si="317"/>
        <v>19916560.639803715</v>
      </c>
      <c r="N237" s="278">
        <v>0</v>
      </c>
      <c r="O237" s="268">
        <f t="shared" si="318"/>
        <v>19916560.639803715</v>
      </c>
      <c r="P237" s="268">
        <f t="shared" si="326"/>
        <v>-1594301.9205967188</v>
      </c>
      <c r="Q237" s="268"/>
      <c r="R237" s="287"/>
      <c r="S237" s="268">
        <f t="shared" si="319"/>
        <v>17000000</v>
      </c>
      <c r="T237" s="268">
        <f t="shared" si="320"/>
        <v>11500000</v>
      </c>
      <c r="U237" s="345">
        <f t="shared" si="321"/>
        <v>551357.34106482752</v>
      </c>
      <c r="V237" s="345"/>
      <c r="W237" s="268"/>
      <c r="X237" s="268"/>
      <c r="Y237" s="268"/>
      <c r="Z237" s="268"/>
      <c r="AA237" s="278">
        <f t="shared" si="322"/>
        <v>43221283.042412862</v>
      </c>
      <c r="AB237" s="278">
        <v>0</v>
      </c>
      <c r="AC237" s="278">
        <f t="shared" si="323"/>
        <v>43221283.042412862</v>
      </c>
      <c r="AD237" s="278">
        <v>0</v>
      </c>
      <c r="AE237" s="268">
        <f t="shared" si="324"/>
        <v>43221283.042412862</v>
      </c>
      <c r="AF237" s="268">
        <f t="shared" si="327"/>
        <v>-177144.65784408152</v>
      </c>
    </row>
    <row r="238" spans="1:32" hidden="1" x14ac:dyDescent="0.2">
      <c r="A238" s="247">
        <f t="shared" si="325"/>
        <v>18</v>
      </c>
      <c r="B238" s="346">
        <v>43709</v>
      </c>
      <c r="C238" s="268">
        <v>3342746.5929271295</v>
      </c>
      <c r="D238" s="327">
        <f>SUM($C$230:C238)</f>
        <v>48856320.003575407</v>
      </c>
      <c r="E238" s="268"/>
      <c r="F238" s="268">
        <f t="shared" si="312"/>
        <v>17000000</v>
      </c>
      <c r="G238" s="268">
        <f t="shared" si="313"/>
        <v>23000000</v>
      </c>
      <c r="H238" s="268">
        <f t="shared" si="314"/>
        <v>8856320.003575407</v>
      </c>
      <c r="I238" s="268"/>
      <c r="J238" s="278">
        <f t="shared" si="315"/>
        <v>11500000</v>
      </c>
      <c r="K238" s="268">
        <f t="shared" si="316"/>
        <v>7970688.0032178666</v>
      </c>
      <c r="L238" s="268"/>
      <c r="M238" s="278">
        <f t="shared" si="317"/>
        <v>22925032.57343813</v>
      </c>
      <c r="N238" s="278">
        <v>0</v>
      </c>
      <c r="O238" s="268">
        <f t="shared" si="318"/>
        <v>22925032.57343813</v>
      </c>
      <c r="P238" s="268">
        <f t="shared" si="326"/>
        <v>3008471.9336344153</v>
      </c>
      <c r="Q238" s="268"/>
      <c r="R238" s="287"/>
      <c r="S238" s="268">
        <f t="shared" si="319"/>
        <v>17000000</v>
      </c>
      <c r="T238" s="268">
        <f t="shared" si="320"/>
        <v>11500000</v>
      </c>
      <c r="U238" s="345">
        <f t="shared" si="321"/>
        <v>885632.00035754032</v>
      </c>
      <c r="V238" s="345"/>
      <c r="W238" s="268"/>
      <c r="X238" s="268"/>
      <c r="Y238" s="268"/>
      <c r="Z238" s="268"/>
      <c r="AA238" s="278">
        <f t="shared" si="322"/>
        <v>43555557.701705575</v>
      </c>
      <c r="AB238" s="278">
        <v>0</v>
      </c>
      <c r="AC238" s="278">
        <f t="shared" si="323"/>
        <v>43555557.701705575</v>
      </c>
      <c r="AD238" s="278">
        <v>0</v>
      </c>
      <c r="AE238" s="268">
        <f t="shared" si="324"/>
        <v>43555557.701705575</v>
      </c>
      <c r="AF238" s="268">
        <f t="shared" si="327"/>
        <v>334274.65929271281</v>
      </c>
    </row>
    <row r="239" spans="1:32" hidden="1" x14ac:dyDescent="0.2">
      <c r="A239" s="247">
        <f t="shared" si="325"/>
        <v>18</v>
      </c>
      <c r="B239" s="346">
        <v>43739</v>
      </c>
      <c r="C239" s="268">
        <v>7195869.8546710806</v>
      </c>
      <c r="D239" s="327">
        <f>SUM($C$230:C239)</f>
        <v>56052189.85824649</v>
      </c>
      <c r="E239" s="268"/>
      <c r="F239" s="268">
        <f t="shared" si="312"/>
        <v>17000000</v>
      </c>
      <c r="G239" s="268">
        <f t="shared" si="313"/>
        <v>23000000</v>
      </c>
      <c r="H239" s="268">
        <f t="shared" si="314"/>
        <v>16052189.85824649</v>
      </c>
      <c r="I239" s="268"/>
      <c r="J239" s="278">
        <f t="shared" si="315"/>
        <v>11500000</v>
      </c>
      <c r="K239" s="268">
        <f t="shared" si="316"/>
        <v>14446970.872421842</v>
      </c>
      <c r="L239" s="268"/>
      <c r="M239" s="278">
        <f t="shared" si="317"/>
        <v>29401315.442642108</v>
      </c>
      <c r="N239" s="278">
        <v>0</v>
      </c>
      <c r="O239" s="268">
        <f t="shared" si="318"/>
        <v>29401315.442642108</v>
      </c>
      <c r="P239" s="268">
        <f t="shared" si="326"/>
        <v>6476282.8692039773</v>
      </c>
      <c r="Q239" s="268"/>
      <c r="R239" s="287"/>
      <c r="S239" s="268">
        <f t="shared" si="319"/>
        <v>17000000</v>
      </c>
      <c r="T239" s="268">
        <f t="shared" si="320"/>
        <v>11500000</v>
      </c>
      <c r="U239" s="345">
        <f t="shared" si="321"/>
        <v>1605218.9858246483</v>
      </c>
      <c r="V239" s="345"/>
      <c r="W239" s="268"/>
      <c r="X239" s="268"/>
      <c r="Y239" s="268"/>
      <c r="Z239" s="268"/>
      <c r="AA239" s="278">
        <f t="shared" si="322"/>
        <v>44275144.687172681</v>
      </c>
      <c r="AB239" s="278">
        <v>0</v>
      </c>
      <c r="AC239" s="278">
        <f t="shared" si="323"/>
        <v>44275144.687172681</v>
      </c>
      <c r="AD239" s="278">
        <v>0</v>
      </c>
      <c r="AE239" s="268">
        <f t="shared" si="324"/>
        <v>44275144.687172681</v>
      </c>
      <c r="AF239" s="268">
        <f t="shared" si="327"/>
        <v>719586.9854671061</v>
      </c>
    </row>
    <row r="240" spans="1:32" hidden="1" x14ac:dyDescent="0.2">
      <c r="A240" s="247">
        <f t="shared" si="325"/>
        <v>18</v>
      </c>
      <c r="B240" s="346">
        <v>43770</v>
      </c>
      <c r="C240" s="268">
        <v>5381743.0402654381</v>
      </c>
      <c r="D240" s="327">
        <f>SUM($C$230:C240)</f>
        <v>61433932.898511931</v>
      </c>
      <c r="E240" s="268"/>
      <c r="F240" s="268">
        <f t="shared" si="312"/>
        <v>17000000</v>
      </c>
      <c r="G240" s="268">
        <f t="shared" si="313"/>
        <v>23000000</v>
      </c>
      <c r="H240" s="268">
        <f t="shared" si="314"/>
        <v>21433932.898511931</v>
      </c>
      <c r="I240" s="268"/>
      <c r="J240" s="278">
        <f t="shared" si="315"/>
        <v>11500000</v>
      </c>
      <c r="K240" s="268">
        <f t="shared" si="316"/>
        <v>19290539.608660739</v>
      </c>
      <c r="L240" s="268"/>
      <c r="M240" s="278">
        <f t="shared" si="317"/>
        <v>34244884.178881004</v>
      </c>
      <c r="N240" s="278">
        <v>0</v>
      </c>
      <c r="O240" s="268">
        <f t="shared" si="318"/>
        <v>34244884.178881004</v>
      </c>
      <c r="P240" s="268">
        <f t="shared" si="326"/>
        <v>4843568.7362388968</v>
      </c>
      <c r="Q240" s="268"/>
      <c r="R240" s="287"/>
      <c r="S240" s="268">
        <f t="shared" si="319"/>
        <v>17000000</v>
      </c>
      <c r="T240" s="268">
        <f t="shared" si="320"/>
        <v>11500000</v>
      </c>
      <c r="U240" s="345">
        <f t="shared" si="321"/>
        <v>2143393.2898511924</v>
      </c>
      <c r="V240" s="345"/>
      <c r="W240" s="268"/>
      <c r="X240" s="268"/>
      <c r="Y240" s="268"/>
      <c r="Z240" s="268"/>
      <c r="AA240" s="278">
        <f t="shared" si="322"/>
        <v>44813318.991199225</v>
      </c>
      <c r="AB240" s="278">
        <v>0</v>
      </c>
      <c r="AC240" s="278">
        <f t="shared" si="323"/>
        <v>44813318.991199225</v>
      </c>
      <c r="AD240" s="278">
        <v>0</v>
      </c>
      <c r="AE240" s="268">
        <f t="shared" si="324"/>
        <v>44813318.991199225</v>
      </c>
      <c r="AF240" s="268">
        <f t="shared" si="327"/>
        <v>538174.30402654409</v>
      </c>
    </row>
    <row r="241" spans="1:34" hidden="1" x14ac:dyDescent="0.2">
      <c r="A241" s="247">
        <f t="shared" si="325"/>
        <v>18</v>
      </c>
      <c r="B241" s="346">
        <v>43800</v>
      </c>
      <c r="C241" s="268">
        <v>5798201.8831929462</v>
      </c>
      <c r="D241" s="327">
        <f>SUM($C$230:C241)</f>
        <v>67232134.781704873</v>
      </c>
      <c r="E241" s="268"/>
      <c r="F241" s="268">
        <f t="shared" si="312"/>
        <v>17000000</v>
      </c>
      <c r="G241" s="268">
        <f t="shared" si="313"/>
        <v>23000000</v>
      </c>
      <c r="H241" s="268">
        <f t="shared" si="314"/>
        <v>27232134.781704873</v>
      </c>
      <c r="I241" s="268"/>
      <c r="J241" s="278">
        <f t="shared" si="315"/>
        <v>11500000</v>
      </c>
      <c r="K241" s="268">
        <f t="shared" si="316"/>
        <v>24508921.303534385</v>
      </c>
      <c r="L241" s="268"/>
      <c r="M241" s="278">
        <f t="shared" si="317"/>
        <v>39463265.87375465</v>
      </c>
      <c r="N241" s="278">
        <v>0</v>
      </c>
      <c r="O241" s="268">
        <f t="shared" si="318"/>
        <v>39463265.87375465</v>
      </c>
      <c r="P241" s="268">
        <f t="shared" si="326"/>
        <v>5218381.6948736459</v>
      </c>
      <c r="Q241" s="268"/>
      <c r="R241" s="287"/>
      <c r="S241" s="268">
        <f t="shared" si="319"/>
        <v>17000000</v>
      </c>
      <c r="T241" s="268">
        <f t="shared" si="320"/>
        <v>11500000</v>
      </c>
      <c r="U241" s="345">
        <f t="shared" si="321"/>
        <v>2723213.478170488</v>
      </c>
      <c r="V241" s="345"/>
      <c r="W241" s="268"/>
      <c r="X241" s="268"/>
      <c r="Y241" s="268"/>
      <c r="Z241" s="268"/>
      <c r="AA241" s="278">
        <f t="shared" si="322"/>
        <v>45393139.179518521</v>
      </c>
      <c r="AB241" s="278">
        <v>0</v>
      </c>
      <c r="AC241" s="278">
        <f t="shared" si="323"/>
        <v>45393139.179518521</v>
      </c>
      <c r="AD241" s="278">
        <v>0</v>
      </c>
      <c r="AE241" s="268">
        <f t="shared" si="324"/>
        <v>45393139.179518521</v>
      </c>
      <c r="AF241" s="268">
        <f t="shared" si="327"/>
        <v>579820.18831929564</v>
      </c>
    </row>
    <row r="242" spans="1:34" hidden="1" x14ac:dyDescent="0.2">
      <c r="A242" s="247"/>
      <c r="B242" s="346"/>
      <c r="C242" s="268"/>
      <c r="D242" s="327"/>
      <c r="E242" s="268"/>
      <c r="F242" s="268"/>
      <c r="G242" s="268"/>
      <c r="H242" s="268"/>
      <c r="I242" s="268"/>
      <c r="J242" s="278"/>
      <c r="K242" s="268"/>
      <c r="L242" s="268"/>
      <c r="M242" s="278"/>
      <c r="N242" s="278"/>
      <c r="O242" s="268"/>
      <c r="P242" s="268"/>
      <c r="Q242" s="268"/>
      <c r="R242" s="287"/>
      <c r="S242" s="268"/>
      <c r="T242" s="268"/>
      <c r="U242" s="345"/>
      <c r="V242" s="345"/>
      <c r="W242" s="268"/>
      <c r="X242" s="268"/>
      <c r="Y242" s="268"/>
      <c r="Z242" s="268"/>
      <c r="AA242" s="278"/>
      <c r="AB242" s="278"/>
      <c r="AC242" s="278"/>
      <c r="AD242" s="278"/>
      <c r="AE242" s="268"/>
      <c r="AF242" s="268"/>
    </row>
    <row r="243" spans="1:34" x14ac:dyDescent="0.2">
      <c r="A243" s="247" t="s">
        <v>74</v>
      </c>
      <c r="B243" s="347" t="s">
        <v>153</v>
      </c>
      <c r="C243" s="268"/>
      <c r="D243" s="327"/>
      <c r="E243" s="268"/>
      <c r="F243" s="268"/>
      <c r="G243" s="268"/>
      <c r="H243" s="268"/>
      <c r="I243" s="268"/>
      <c r="J243" s="278"/>
      <c r="K243" s="268"/>
      <c r="L243" s="268"/>
      <c r="M243" s="278">
        <f>-M241</f>
        <v>-39463265.87375465</v>
      </c>
      <c r="N243" s="278"/>
      <c r="O243" s="268">
        <f>-O241</f>
        <v>-39463265.87375465</v>
      </c>
      <c r="P243" s="268">
        <f>O243+O241</f>
        <v>0</v>
      </c>
      <c r="Q243" s="268"/>
      <c r="R243" s="287"/>
      <c r="S243" s="268"/>
      <c r="T243" s="268"/>
      <c r="U243" s="345"/>
      <c r="V243" s="345"/>
      <c r="W243" s="268"/>
      <c r="X243" s="268"/>
      <c r="Y243" s="268"/>
      <c r="Z243" s="268"/>
      <c r="AA243" s="278"/>
      <c r="AB243" s="278"/>
      <c r="AC243" s="278"/>
      <c r="AD243" s="278"/>
      <c r="AE243" s="268"/>
      <c r="AF243" s="268"/>
    </row>
    <row r="244" spans="1:34" x14ac:dyDescent="0.2">
      <c r="A244" s="247"/>
      <c r="B244" s="346"/>
      <c r="C244" s="268"/>
      <c r="D244" s="327"/>
      <c r="E244" s="268"/>
      <c r="F244" s="268"/>
      <c r="G244" s="268"/>
      <c r="H244" s="268"/>
      <c r="I244" s="268"/>
      <c r="J244" s="278"/>
      <c r="K244" s="268"/>
      <c r="L244" s="268"/>
      <c r="M244" s="278"/>
      <c r="N244" s="278"/>
      <c r="O244" s="268"/>
      <c r="P244" s="268"/>
      <c r="Q244" s="268"/>
      <c r="R244" s="287"/>
      <c r="S244" s="268"/>
      <c r="T244" s="268"/>
      <c r="U244" s="345"/>
      <c r="V244" s="345"/>
      <c r="W244" s="268"/>
      <c r="X244" s="268"/>
      <c r="Y244" s="268"/>
      <c r="Z244" s="268"/>
      <c r="AA244" s="278"/>
      <c r="AB244" s="278"/>
      <c r="AC244" s="278"/>
      <c r="AD244" s="278"/>
      <c r="AE244" s="268"/>
      <c r="AF244" s="268"/>
    </row>
    <row r="245" spans="1:34" x14ac:dyDescent="0.2">
      <c r="A245" s="247">
        <v>19</v>
      </c>
      <c r="B245" s="346">
        <v>43831</v>
      </c>
      <c r="C245" s="268">
        <v>9804714.5559916031</v>
      </c>
      <c r="D245" s="327">
        <f>C245</f>
        <v>9804714.5559916031</v>
      </c>
      <c r="E245" s="268"/>
      <c r="F245" s="268">
        <f t="shared" ref="F245:F256" si="328">IF(ABS(D245)&gt;+$F$12,IF(D245&lt;0,-$F$12,+$F$12),+D245)</f>
        <v>9804714.5559916031</v>
      </c>
      <c r="G245" s="268">
        <f t="shared" ref="G245:G256" si="329">IF(ABS(D245)-ABS(F245)&gt;=$G$12,IF(D245&lt;=0,-$G$12,+$G$12),+D245-F245)</f>
        <v>0</v>
      </c>
      <c r="H245" s="268">
        <f t="shared" ref="H245:H256" si="330">IF(ABS(+D245)-ABS(SUM(F245:G245))&gt;=$H$12,IF(D245&lt;=0,-$H$12,+$H$12),+D245-SUM(F245:G245))</f>
        <v>0</v>
      </c>
      <c r="I245" s="268"/>
      <c r="J245" s="278">
        <f t="shared" ref="J245:J256" si="331">IF(G245&gt;0,+G245*$C$298,G245*$C$299)</f>
        <v>0</v>
      </c>
      <c r="K245" s="268">
        <f t="shared" ref="K245:K256" si="332">+H245*$C$300</f>
        <v>0</v>
      </c>
      <c r="L245" s="268"/>
      <c r="M245" s="278">
        <f>SUM(J245:L245)+$M$241+M243</f>
        <v>0</v>
      </c>
      <c r="N245" s="278">
        <v>0</v>
      </c>
      <c r="O245" s="268">
        <f t="shared" ref="O245:O256" si="333">M245+N245</f>
        <v>0</v>
      </c>
      <c r="P245" s="278">
        <f>O245-O241-O243</f>
        <v>0</v>
      </c>
      <c r="Q245" s="268"/>
      <c r="R245" s="287"/>
      <c r="S245" s="268">
        <f t="shared" ref="S245:S256" si="334">+F245</f>
        <v>9804714.5559916031</v>
      </c>
      <c r="T245" s="268">
        <f t="shared" ref="T245:T256" si="335">+G245-J245</f>
        <v>0</v>
      </c>
      <c r="U245" s="345">
        <f t="shared" ref="U245:U256" si="336">+H245-K245</f>
        <v>0</v>
      </c>
      <c r="V245" s="345"/>
      <c r="W245" s="268"/>
      <c r="X245" s="268"/>
      <c r="Y245" s="268"/>
      <c r="Z245" s="268"/>
      <c r="AA245" s="278">
        <f t="shared" ref="AA245:AA256" si="337">SUM(S245:V245)+$AA$241</f>
        <v>55197853.735510126</v>
      </c>
      <c r="AB245" s="278">
        <v>0</v>
      </c>
      <c r="AC245" s="278">
        <f t="shared" ref="AC245:AC256" si="338">AA245-AB245</f>
        <v>55197853.735510126</v>
      </c>
      <c r="AD245" s="278">
        <v>0</v>
      </c>
      <c r="AE245" s="268">
        <f t="shared" ref="AE245:AE256" si="339">AA245-AB245+AD245</f>
        <v>55197853.735510126</v>
      </c>
      <c r="AF245" s="278">
        <f>AE245-AE241</f>
        <v>9804714.5559916049</v>
      </c>
      <c r="AH245" s="327"/>
    </row>
    <row r="246" spans="1:34" x14ac:dyDescent="0.2">
      <c r="A246" s="247">
        <f t="shared" ref="A246:A256" si="340">A245</f>
        <v>19</v>
      </c>
      <c r="B246" s="346">
        <v>43862</v>
      </c>
      <c r="C246" s="268">
        <v>5302015.7444515079</v>
      </c>
      <c r="D246" s="327">
        <f>SUM($C$245:C246)</f>
        <v>15106730.300443111</v>
      </c>
      <c r="E246" s="268"/>
      <c r="F246" s="268">
        <f t="shared" si="328"/>
        <v>15106730.300443111</v>
      </c>
      <c r="G246" s="268">
        <f t="shared" si="329"/>
        <v>0</v>
      </c>
      <c r="H246" s="268">
        <f t="shared" si="330"/>
        <v>0</v>
      </c>
      <c r="I246" s="268"/>
      <c r="J246" s="278">
        <f t="shared" si="331"/>
        <v>0</v>
      </c>
      <c r="K246" s="268">
        <f t="shared" si="332"/>
        <v>0</v>
      </c>
      <c r="L246" s="268"/>
      <c r="M246" s="278">
        <f>SUM(J246:L246)+$M$241+M243</f>
        <v>0</v>
      </c>
      <c r="N246" s="278">
        <v>0</v>
      </c>
      <c r="O246" s="268">
        <f t="shared" si="333"/>
        <v>0</v>
      </c>
      <c r="P246" s="268">
        <f t="shared" ref="P246:P256" si="341">O246-O245</f>
        <v>0</v>
      </c>
      <c r="Q246" s="268"/>
      <c r="R246" s="287"/>
      <c r="S246" s="268">
        <f t="shared" si="334"/>
        <v>15106730.300443111</v>
      </c>
      <c r="T246" s="268">
        <f t="shared" si="335"/>
        <v>0</v>
      </c>
      <c r="U246" s="345">
        <f t="shared" si="336"/>
        <v>0</v>
      </c>
      <c r="V246" s="345"/>
      <c r="W246" s="268"/>
      <c r="X246" s="268"/>
      <c r="Y246" s="268"/>
      <c r="Z246" s="268"/>
      <c r="AA246" s="278">
        <f t="shared" si="337"/>
        <v>60499869.479961634</v>
      </c>
      <c r="AB246" s="278">
        <v>0</v>
      </c>
      <c r="AC246" s="278">
        <f t="shared" si="338"/>
        <v>60499869.479961634</v>
      </c>
      <c r="AD246" s="278">
        <v>0</v>
      </c>
      <c r="AE246" s="268">
        <f t="shared" si="339"/>
        <v>60499869.479961634</v>
      </c>
      <c r="AF246" s="268">
        <f t="shared" ref="AF246:AF256" si="342">AE246-AE245</f>
        <v>5302015.7444515079</v>
      </c>
    </row>
    <row r="247" spans="1:34" ht="15.75" x14ac:dyDescent="0.25">
      <c r="A247" s="247">
        <f t="shared" si="340"/>
        <v>19</v>
      </c>
      <c r="B247" s="346">
        <v>43891</v>
      </c>
      <c r="C247" s="268">
        <v>9983216.0141146872</v>
      </c>
      <c r="D247" s="327">
        <f>SUM($C$245:C247)</f>
        <v>25089946.314557798</v>
      </c>
      <c r="E247" s="268"/>
      <c r="F247" s="268">
        <f t="shared" si="328"/>
        <v>17000000</v>
      </c>
      <c r="G247" s="268">
        <f t="shared" si="329"/>
        <v>8089946.3145577982</v>
      </c>
      <c r="H247" s="268">
        <f t="shared" si="330"/>
        <v>0</v>
      </c>
      <c r="I247" s="268"/>
      <c r="J247" s="278">
        <f t="shared" si="331"/>
        <v>4044973.1572788991</v>
      </c>
      <c r="K247" s="268">
        <f t="shared" si="332"/>
        <v>0</v>
      </c>
      <c r="L247" s="268"/>
      <c r="M247" s="278">
        <f>SUM(J247:L247)+$M$241+M243</f>
        <v>4044973.1572788954</v>
      </c>
      <c r="N247" s="278">
        <v>0</v>
      </c>
      <c r="O247" s="268">
        <f t="shared" si="333"/>
        <v>4044973.1572788954</v>
      </c>
      <c r="P247" s="268">
        <f t="shared" si="341"/>
        <v>4044973.1572788954</v>
      </c>
      <c r="R247" s="287"/>
      <c r="S247" s="268">
        <f t="shared" si="334"/>
        <v>17000000</v>
      </c>
      <c r="T247" s="268">
        <f t="shared" si="335"/>
        <v>4044973.1572788991</v>
      </c>
      <c r="U247" s="345">
        <f t="shared" si="336"/>
        <v>0</v>
      </c>
      <c r="V247" s="345"/>
      <c r="W247" s="268"/>
      <c r="X247" s="268"/>
      <c r="Y247" s="268"/>
      <c r="Z247" s="268"/>
      <c r="AA247" s="278">
        <f t="shared" si="337"/>
        <v>66438112.336797416</v>
      </c>
      <c r="AB247" s="278">
        <v>0</v>
      </c>
      <c r="AC247" s="278">
        <f t="shared" si="338"/>
        <v>66438112.336797416</v>
      </c>
      <c r="AD247" s="278">
        <v>0</v>
      </c>
      <c r="AE247" s="268">
        <f t="shared" si="339"/>
        <v>66438112.336797416</v>
      </c>
      <c r="AF247" s="268">
        <f t="shared" si="342"/>
        <v>5938242.8568357825</v>
      </c>
      <c r="AG247" s="344"/>
    </row>
    <row r="248" spans="1:34" ht="15.75" x14ac:dyDescent="0.25">
      <c r="A248" s="247">
        <f t="shared" si="340"/>
        <v>19</v>
      </c>
      <c r="B248" s="346">
        <v>43922</v>
      </c>
      <c r="C248" s="268">
        <v>8247124.5104860291</v>
      </c>
      <c r="D248" s="327">
        <f>SUM($C$245:C248)</f>
        <v>33337070.825043827</v>
      </c>
      <c r="E248" s="268"/>
      <c r="F248" s="268">
        <f t="shared" si="328"/>
        <v>17000000</v>
      </c>
      <c r="G248" s="268">
        <f t="shared" si="329"/>
        <v>16337070.825043827</v>
      </c>
      <c r="H248" s="268">
        <f t="shared" si="330"/>
        <v>0</v>
      </c>
      <c r="I248" s="268"/>
      <c r="J248" s="278">
        <f t="shared" si="331"/>
        <v>8168535.4125219136</v>
      </c>
      <c r="K248" s="268">
        <f t="shared" si="332"/>
        <v>0</v>
      </c>
      <c r="L248" s="268"/>
      <c r="M248" s="278">
        <f>SUM(J248:L248)+$M$241+M243</f>
        <v>8168535.4125219136</v>
      </c>
      <c r="N248" s="278">
        <v>0</v>
      </c>
      <c r="O248" s="268">
        <f t="shared" si="333"/>
        <v>8168535.4125219136</v>
      </c>
      <c r="P248" s="268">
        <f t="shared" si="341"/>
        <v>4123562.2552430183</v>
      </c>
      <c r="Q248" s="344"/>
      <c r="R248" s="287"/>
      <c r="S248" s="268">
        <f t="shared" si="334"/>
        <v>17000000</v>
      </c>
      <c r="T248" s="268">
        <f t="shared" si="335"/>
        <v>8168535.4125219136</v>
      </c>
      <c r="U248" s="345">
        <f t="shared" si="336"/>
        <v>0</v>
      </c>
      <c r="V248" s="345"/>
      <c r="W248" s="268"/>
      <c r="X248" s="268"/>
      <c r="Y248" s="268"/>
      <c r="Z248" s="268"/>
      <c r="AA248" s="278">
        <f t="shared" si="337"/>
        <v>70561674.592040434</v>
      </c>
      <c r="AB248" s="278">
        <v>0</v>
      </c>
      <c r="AC248" s="278">
        <f t="shared" si="338"/>
        <v>70561674.592040434</v>
      </c>
      <c r="AD248" s="278">
        <v>0</v>
      </c>
      <c r="AE248" s="268">
        <f t="shared" si="339"/>
        <v>70561674.592040434</v>
      </c>
      <c r="AF248" s="268">
        <f t="shared" si="342"/>
        <v>4123562.2552430183</v>
      </c>
      <c r="AG248" s="344"/>
    </row>
    <row r="249" spans="1:34" ht="15.75" x14ac:dyDescent="0.25">
      <c r="A249" s="247">
        <f t="shared" si="340"/>
        <v>19</v>
      </c>
      <c r="B249" s="346">
        <v>43952</v>
      </c>
      <c r="C249" s="268">
        <v>8988168.8994665574</v>
      </c>
      <c r="D249" s="327">
        <f>SUM($C$245:C249)</f>
        <v>42325239.724510387</v>
      </c>
      <c r="E249" s="268"/>
      <c r="F249" s="268">
        <f t="shared" si="328"/>
        <v>17000000</v>
      </c>
      <c r="G249" s="268">
        <f t="shared" si="329"/>
        <v>23000000</v>
      </c>
      <c r="H249" s="268">
        <f t="shared" si="330"/>
        <v>2325239.7245103866</v>
      </c>
      <c r="I249" s="268"/>
      <c r="J249" s="278">
        <f t="shared" si="331"/>
        <v>11500000</v>
      </c>
      <c r="K249" s="268">
        <f t="shared" si="332"/>
        <v>2092715.7520593479</v>
      </c>
      <c r="L249" s="268"/>
      <c r="M249" s="278">
        <f>SUM(J249:L249)+$M$241+M243</f>
        <v>13592715.752059348</v>
      </c>
      <c r="N249" s="278">
        <v>0</v>
      </c>
      <c r="O249" s="268">
        <f t="shared" si="333"/>
        <v>13592715.752059348</v>
      </c>
      <c r="P249" s="268">
        <f t="shared" si="341"/>
        <v>5424180.3395374343</v>
      </c>
      <c r="Q249" s="344"/>
      <c r="R249" s="287"/>
      <c r="S249" s="268">
        <f t="shared" si="334"/>
        <v>17000000</v>
      </c>
      <c r="T249" s="268">
        <f t="shared" si="335"/>
        <v>11500000</v>
      </c>
      <c r="U249" s="345">
        <f t="shared" si="336"/>
        <v>232523.97245103866</v>
      </c>
      <c r="V249" s="345"/>
      <c r="W249" s="268"/>
      <c r="X249" s="268"/>
      <c r="Y249" s="268"/>
      <c r="Z249" s="268"/>
      <c r="AA249" s="278">
        <f t="shared" si="337"/>
        <v>74125663.151969552</v>
      </c>
      <c r="AB249" s="278">
        <v>0</v>
      </c>
      <c r="AC249" s="278">
        <f t="shared" si="338"/>
        <v>74125663.151969552</v>
      </c>
      <c r="AD249" s="278">
        <v>0</v>
      </c>
      <c r="AE249" s="268">
        <f t="shared" si="339"/>
        <v>74125663.151969552</v>
      </c>
      <c r="AF249" s="268">
        <f t="shared" si="342"/>
        <v>3563988.5599291176</v>
      </c>
      <c r="AG249" s="344"/>
    </row>
    <row r="250" spans="1:34" ht="15.75" x14ac:dyDescent="0.25">
      <c r="A250" s="247">
        <f t="shared" si="340"/>
        <v>19</v>
      </c>
      <c r="B250" s="346">
        <v>43983</v>
      </c>
      <c r="C250" s="268">
        <v>6524255.3374649463</v>
      </c>
      <c r="D250" s="327">
        <f>SUM($C$245:C250)</f>
        <v>48849495.06197533</v>
      </c>
      <c r="E250" s="268"/>
      <c r="F250" s="268">
        <f t="shared" si="328"/>
        <v>17000000</v>
      </c>
      <c r="G250" s="268">
        <f t="shared" si="329"/>
        <v>23000000</v>
      </c>
      <c r="H250" s="268">
        <f t="shared" si="330"/>
        <v>8849495.0619753301</v>
      </c>
      <c r="I250" s="268"/>
      <c r="J250" s="278">
        <f t="shared" si="331"/>
        <v>11500000</v>
      </c>
      <c r="K250" s="268">
        <f t="shared" si="332"/>
        <v>7964545.5557777975</v>
      </c>
      <c r="L250" s="268"/>
      <c r="M250" s="278">
        <f>SUM(J250:L250)+$M$241+M243</f>
        <v>19464545.555777796</v>
      </c>
      <c r="N250" s="278">
        <v>0</v>
      </c>
      <c r="O250" s="268">
        <f t="shared" si="333"/>
        <v>19464545.555777796</v>
      </c>
      <c r="P250" s="268">
        <f t="shared" si="341"/>
        <v>5871829.8037184477</v>
      </c>
      <c r="Q250" s="344"/>
      <c r="R250" s="287"/>
      <c r="S250" s="268">
        <f t="shared" si="334"/>
        <v>17000000</v>
      </c>
      <c r="T250" s="268">
        <f t="shared" si="335"/>
        <v>11500000</v>
      </c>
      <c r="U250" s="345">
        <f t="shared" si="336"/>
        <v>884949.50619753264</v>
      </c>
      <c r="V250" s="345"/>
      <c r="W250" s="268"/>
      <c r="X250" s="268"/>
      <c r="Y250" s="268"/>
      <c r="Z250" s="268"/>
      <c r="AA250" s="278">
        <f t="shared" si="337"/>
        <v>74778088.685716063</v>
      </c>
      <c r="AB250" s="278">
        <v>0</v>
      </c>
      <c r="AC250" s="278">
        <f t="shared" si="338"/>
        <v>74778088.685716063</v>
      </c>
      <c r="AD250" s="278">
        <v>0</v>
      </c>
      <c r="AE250" s="268">
        <f t="shared" si="339"/>
        <v>74778088.685716063</v>
      </c>
      <c r="AF250" s="268">
        <f t="shared" si="342"/>
        <v>652425.53374651074</v>
      </c>
      <c r="AG250" s="344"/>
    </row>
    <row r="251" spans="1:34" ht="15.75" x14ac:dyDescent="0.25">
      <c r="A251" s="247">
        <f t="shared" si="340"/>
        <v>19</v>
      </c>
      <c r="B251" s="346">
        <v>44013</v>
      </c>
      <c r="C251" s="268">
        <v>332103.59505244921</v>
      </c>
      <c r="D251" s="327">
        <f>SUM($C$245:C251)</f>
        <v>49181598.657027781</v>
      </c>
      <c r="E251" s="268"/>
      <c r="F251" s="268">
        <f t="shared" si="328"/>
        <v>17000000</v>
      </c>
      <c r="G251" s="268">
        <f t="shared" si="329"/>
        <v>23000000</v>
      </c>
      <c r="H251" s="268">
        <f t="shared" si="330"/>
        <v>9181598.657027781</v>
      </c>
      <c r="I251" s="268"/>
      <c r="J251" s="278">
        <f t="shared" si="331"/>
        <v>11500000</v>
      </c>
      <c r="K251" s="268">
        <f t="shared" si="332"/>
        <v>8263438.7913250029</v>
      </c>
      <c r="L251" s="268"/>
      <c r="M251" s="278">
        <f>SUM(J251:L251)+$M$241+M243</f>
        <v>19763438.791325003</v>
      </c>
      <c r="N251" s="278">
        <v>0</v>
      </c>
      <c r="O251" s="268">
        <f t="shared" si="333"/>
        <v>19763438.791325003</v>
      </c>
      <c r="P251" s="268">
        <f t="shared" si="341"/>
        <v>298893.2355472073</v>
      </c>
      <c r="Q251" s="344"/>
      <c r="R251" s="287"/>
      <c r="S251" s="268">
        <f t="shared" si="334"/>
        <v>17000000</v>
      </c>
      <c r="T251" s="268">
        <f t="shared" si="335"/>
        <v>11500000</v>
      </c>
      <c r="U251" s="345">
        <f t="shared" si="336"/>
        <v>918159.8657027781</v>
      </c>
      <c r="V251" s="345"/>
      <c r="W251" s="268"/>
      <c r="X251" s="268"/>
      <c r="Y251" s="268"/>
      <c r="Z251" s="268"/>
      <c r="AA251" s="278">
        <f t="shared" si="337"/>
        <v>74811299.045221299</v>
      </c>
      <c r="AB251" s="278">
        <v>0</v>
      </c>
      <c r="AC251" s="278">
        <f t="shared" si="338"/>
        <v>74811299.045221299</v>
      </c>
      <c r="AD251" s="278">
        <v>0</v>
      </c>
      <c r="AE251" s="268">
        <f t="shared" si="339"/>
        <v>74811299.045221299</v>
      </c>
      <c r="AF251" s="268">
        <f t="shared" si="342"/>
        <v>33210.359505236149</v>
      </c>
      <c r="AG251" s="344"/>
    </row>
    <row r="252" spans="1:34" ht="15.75" x14ac:dyDescent="0.25">
      <c r="A252" s="247">
        <f t="shared" si="340"/>
        <v>19</v>
      </c>
      <c r="B252" s="346">
        <v>44044</v>
      </c>
      <c r="C252" s="268">
        <v>104089.09890983833</v>
      </c>
      <c r="D252" s="327">
        <f>SUM($C$245:C252)</f>
        <v>49285687.755937621</v>
      </c>
      <c r="E252" s="268"/>
      <c r="F252" s="268">
        <f t="shared" si="328"/>
        <v>17000000</v>
      </c>
      <c r="G252" s="268">
        <f t="shared" si="329"/>
        <v>23000000</v>
      </c>
      <c r="H252" s="268">
        <f t="shared" si="330"/>
        <v>9285687.755937621</v>
      </c>
      <c r="I252" s="268"/>
      <c r="J252" s="278">
        <f t="shared" si="331"/>
        <v>11500000</v>
      </c>
      <c r="K252" s="268">
        <f t="shared" si="332"/>
        <v>8357118.9803438587</v>
      </c>
      <c r="L252" s="268"/>
      <c r="M252" s="278">
        <f>SUM(J252:L252)+$M$241+M243</f>
        <v>19857118.980343863</v>
      </c>
      <c r="N252" s="278">
        <v>0</v>
      </c>
      <c r="O252" s="268">
        <f t="shared" si="333"/>
        <v>19857118.980343863</v>
      </c>
      <c r="P252" s="268">
        <f t="shared" si="341"/>
        <v>93680.189018860459</v>
      </c>
      <c r="Q252" s="344"/>
      <c r="R252" s="287"/>
      <c r="S252" s="268">
        <f t="shared" si="334"/>
        <v>17000000</v>
      </c>
      <c r="T252" s="268">
        <f t="shared" si="335"/>
        <v>11500000</v>
      </c>
      <c r="U252" s="345">
        <f t="shared" si="336"/>
        <v>928568.77559376229</v>
      </c>
      <c r="V252" s="345"/>
      <c r="W252" s="268"/>
      <c r="X252" s="268"/>
      <c r="Y252" s="268"/>
      <c r="Z252" s="268"/>
      <c r="AA252" s="278">
        <f t="shared" si="337"/>
        <v>74821707.955112278</v>
      </c>
      <c r="AB252" s="278">
        <v>0</v>
      </c>
      <c r="AC252" s="278">
        <f t="shared" si="338"/>
        <v>74821707.955112278</v>
      </c>
      <c r="AD252" s="278">
        <v>0</v>
      </c>
      <c r="AE252" s="268">
        <f t="shared" si="339"/>
        <v>74821707.955112278</v>
      </c>
      <c r="AF252" s="268">
        <f t="shared" si="342"/>
        <v>10408.909890979528</v>
      </c>
      <c r="AG252" s="344"/>
    </row>
    <row r="253" spans="1:34" ht="15.75" x14ac:dyDescent="0.25">
      <c r="A253" s="247">
        <f t="shared" si="340"/>
        <v>19</v>
      </c>
      <c r="B253" s="346">
        <v>44075</v>
      </c>
      <c r="C253" s="268">
        <v>2217368.8602665481</v>
      </c>
      <c r="D253" s="327">
        <f>SUM($C$245:C253)</f>
        <v>51503056.616204172</v>
      </c>
      <c r="E253" s="268"/>
      <c r="F253" s="268">
        <f t="shared" si="328"/>
        <v>17000000</v>
      </c>
      <c r="G253" s="268">
        <f t="shared" si="329"/>
        <v>23000000</v>
      </c>
      <c r="H253" s="268">
        <f t="shared" si="330"/>
        <v>11503056.616204172</v>
      </c>
      <c r="I253" s="268"/>
      <c r="J253" s="278">
        <f t="shared" si="331"/>
        <v>11500000</v>
      </c>
      <c r="K253" s="268">
        <f t="shared" si="332"/>
        <v>10352750.954583755</v>
      </c>
      <c r="L253" s="268"/>
      <c r="M253" s="278">
        <f>SUM(J253:L253)+$M$241+M243</f>
        <v>21852750.954583757</v>
      </c>
      <c r="N253" s="278">
        <v>0</v>
      </c>
      <c r="O253" s="268">
        <f t="shared" si="333"/>
        <v>21852750.954583757</v>
      </c>
      <c r="P253" s="268">
        <f t="shared" si="341"/>
        <v>1995631.9742398933</v>
      </c>
      <c r="Q253" s="344"/>
      <c r="R253" s="287"/>
      <c r="S253" s="268">
        <f t="shared" si="334"/>
        <v>17000000</v>
      </c>
      <c r="T253" s="268">
        <f t="shared" si="335"/>
        <v>11500000</v>
      </c>
      <c r="U253" s="345">
        <f t="shared" si="336"/>
        <v>1150305.6616204176</v>
      </c>
      <c r="V253" s="345"/>
      <c r="W253" s="268"/>
      <c r="X253" s="268"/>
      <c r="Y253" s="268"/>
      <c r="Z253" s="268"/>
      <c r="AA253" s="278">
        <f t="shared" si="337"/>
        <v>75043444.841138929</v>
      </c>
      <c r="AB253" s="278">
        <v>0</v>
      </c>
      <c r="AC253" s="278">
        <f t="shared" si="338"/>
        <v>75043444.841138929</v>
      </c>
      <c r="AD253" s="278">
        <v>0</v>
      </c>
      <c r="AE253" s="268">
        <f t="shared" si="339"/>
        <v>75043444.841138929</v>
      </c>
      <c r="AF253" s="268">
        <f t="shared" si="342"/>
        <v>221736.88602665067</v>
      </c>
      <c r="AG253" s="344"/>
    </row>
    <row r="254" spans="1:34" ht="15.75" x14ac:dyDescent="0.25">
      <c r="A254" s="247">
        <f t="shared" si="340"/>
        <v>19</v>
      </c>
      <c r="B254" s="346">
        <v>44105</v>
      </c>
      <c r="C254" s="268">
        <v>3663401.7675322294</v>
      </c>
      <c r="D254" s="327">
        <f>SUM($C$245:C254)</f>
        <v>55166458.383736402</v>
      </c>
      <c r="E254" s="268"/>
      <c r="F254" s="268">
        <f t="shared" si="328"/>
        <v>17000000</v>
      </c>
      <c r="G254" s="268">
        <f t="shared" si="329"/>
        <v>23000000</v>
      </c>
      <c r="H254" s="268">
        <f t="shared" si="330"/>
        <v>15166458.383736402</v>
      </c>
      <c r="I254" s="268"/>
      <c r="J254" s="278">
        <f t="shared" si="331"/>
        <v>11500000</v>
      </c>
      <c r="K254" s="268">
        <f t="shared" si="332"/>
        <v>13649812.545362761</v>
      </c>
      <c r="L254" s="268"/>
      <c r="M254" s="278">
        <f>SUM(J254:L254)+$M$241+M243</f>
        <v>25149812.545362763</v>
      </c>
      <c r="N254" s="278">
        <v>0</v>
      </c>
      <c r="O254" s="268">
        <f t="shared" si="333"/>
        <v>25149812.545362763</v>
      </c>
      <c r="P254" s="268">
        <f t="shared" si="341"/>
        <v>3297061.5907790065</v>
      </c>
      <c r="Q254" s="344"/>
      <c r="R254" s="287"/>
      <c r="S254" s="268">
        <f t="shared" si="334"/>
        <v>17000000</v>
      </c>
      <c r="T254" s="268">
        <f t="shared" si="335"/>
        <v>11500000</v>
      </c>
      <c r="U254" s="345">
        <f t="shared" si="336"/>
        <v>1516645.8383736406</v>
      </c>
      <c r="V254" s="345"/>
      <c r="W254" s="268"/>
      <c r="X254" s="268"/>
      <c r="Y254" s="268"/>
      <c r="Z254" s="268"/>
      <c r="AA254" s="278">
        <f t="shared" si="337"/>
        <v>75409785.017892152</v>
      </c>
      <c r="AB254" s="278">
        <v>0</v>
      </c>
      <c r="AC254" s="278">
        <f t="shared" si="338"/>
        <v>75409785.017892152</v>
      </c>
      <c r="AD254" s="278">
        <v>0</v>
      </c>
      <c r="AE254" s="268">
        <f t="shared" si="339"/>
        <v>75409785.017892152</v>
      </c>
      <c r="AF254" s="268">
        <f t="shared" si="342"/>
        <v>366340.17675322294</v>
      </c>
      <c r="AG254" s="344"/>
    </row>
    <row r="255" spans="1:34" ht="15.75" x14ac:dyDescent="0.25">
      <c r="A255" s="247">
        <f t="shared" si="340"/>
        <v>19</v>
      </c>
      <c r="B255" s="346">
        <v>44136</v>
      </c>
      <c r="C255" s="268">
        <v>7197268.587512075</v>
      </c>
      <c r="D255" s="327">
        <f>SUM($C$245:C255)</f>
        <v>62363726.971248478</v>
      </c>
      <c r="E255" s="268"/>
      <c r="F255" s="268">
        <f t="shared" si="328"/>
        <v>17000000</v>
      </c>
      <c r="G255" s="268">
        <f t="shared" si="329"/>
        <v>23000000</v>
      </c>
      <c r="H255" s="268">
        <f t="shared" si="330"/>
        <v>22363726.971248478</v>
      </c>
      <c r="I255" s="268"/>
      <c r="J255" s="278">
        <f t="shared" si="331"/>
        <v>11500000</v>
      </c>
      <c r="K255" s="268">
        <f t="shared" si="332"/>
        <v>20127354.274123631</v>
      </c>
      <c r="L255" s="268"/>
      <c r="M255" s="278">
        <f>SUM(J255:L255)+$M$241+M243</f>
        <v>31627354.274123639</v>
      </c>
      <c r="N255" s="278">
        <v>0</v>
      </c>
      <c r="O255" s="268">
        <f t="shared" si="333"/>
        <v>31627354.274123639</v>
      </c>
      <c r="P255" s="268">
        <f t="shared" si="341"/>
        <v>6477541.7287608758</v>
      </c>
      <c r="Q255" s="344"/>
      <c r="R255" s="287"/>
      <c r="S255" s="268">
        <f t="shared" si="334"/>
        <v>17000000</v>
      </c>
      <c r="T255" s="268">
        <f t="shared" si="335"/>
        <v>11500000</v>
      </c>
      <c r="U255" s="345">
        <f t="shared" si="336"/>
        <v>2236372.6971248463</v>
      </c>
      <c r="V255" s="345"/>
      <c r="W255" s="268"/>
      <c r="X255" s="268"/>
      <c r="Y255" s="268"/>
      <c r="Z255" s="268"/>
      <c r="AA255" s="278">
        <f t="shared" si="337"/>
        <v>76129511.87664336</v>
      </c>
      <c r="AB255" s="278">
        <v>0</v>
      </c>
      <c r="AC255" s="278">
        <f t="shared" si="338"/>
        <v>76129511.87664336</v>
      </c>
      <c r="AD255" s="278">
        <v>0</v>
      </c>
      <c r="AE255" s="268">
        <f t="shared" si="339"/>
        <v>76129511.87664336</v>
      </c>
      <c r="AF255" s="268">
        <f t="shared" si="342"/>
        <v>719726.85875120759</v>
      </c>
      <c r="AG255" s="344"/>
    </row>
    <row r="256" spans="1:34" ht="15.75" x14ac:dyDescent="0.25">
      <c r="A256" s="247">
        <f t="shared" si="340"/>
        <v>19</v>
      </c>
      <c r="B256" s="346">
        <v>44166</v>
      </c>
      <c r="C256" s="268">
        <v>13754932.428310787</v>
      </c>
      <c r="D256" s="327">
        <f>SUM($C$245:C256)</f>
        <v>76118659.399559259</v>
      </c>
      <c r="E256" s="268"/>
      <c r="F256" s="268">
        <f t="shared" si="328"/>
        <v>17000000</v>
      </c>
      <c r="G256" s="268">
        <f t="shared" si="329"/>
        <v>23000000</v>
      </c>
      <c r="H256" s="268">
        <f t="shared" si="330"/>
        <v>36118659.399559259</v>
      </c>
      <c r="I256" s="268"/>
      <c r="J256" s="278">
        <f t="shared" si="331"/>
        <v>11500000</v>
      </c>
      <c r="K256" s="268">
        <f t="shared" si="332"/>
        <v>32506793.459603336</v>
      </c>
      <c r="L256" s="268"/>
      <c r="M256" s="278">
        <f>SUM(J256:L256)+$M$241+M243</f>
        <v>44006793.459603339</v>
      </c>
      <c r="N256" s="278">
        <v>0</v>
      </c>
      <c r="O256" s="268">
        <f t="shared" si="333"/>
        <v>44006793.459603339</v>
      </c>
      <c r="P256" s="268">
        <f t="shared" si="341"/>
        <v>12379439.185479701</v>
      </c>
      <c r="Q256" s="344"/>
      <c r="R256" s="287"/>
      <c r="S256" s="268">
        <f t="shared" si="334"/>
        <v>17000000</v>
      </c>
      <c r="T256" s="268">
        <f t="shared" si="335"/>
        <v>11500000</v>
      </c>
      <c r="U256" s="345">
        <f t="shared" si="336"/>
        <v>3611865.9399559237</v>
      </c>
      <c r="V256" s="345"/>
      <c r="W256" s="268"/>
      <c r="X256" s="268"/>
      <c r="Y256" s="268"/>
      <c r="Z256" s="268"/>
      <c r="AA256" s="278">
        <f t="shared" si="337"/>
        <v>77505005.119474441</v>
      </c>
      <c r="AB256" s="278">
        <v>0</v>
      </c>
      <c r="AC256" s="278">
        <f t="shared" si="338"/>
        <v>77505005.119474441</v>
      </c>
      <c r="AD256" s="278">
        <v>0</v>
      </c>
      <c r="AE256" s="268">
        <f t="shared" si="339"/>
        <v>77505005.119474441</v>
      </c>
      <c r="AF256" s="268">
        <f t="shared" si="342"/>
        <v>1375493.2428310812</v>
      </c>
      <c r="AG256" s="344"/>
    </row>
    <row r="257" spans="1:34" ht="15" customHeight="1" x14ac:dyDescent="0.25">
      <c r="A257" s="247"/>
      <c r="B257" s="346"/>
      <c r="C257" s="268"/>
      <c r="D257" s="327"/>
      <c r="E257" s="268"/>
      <c r="F257" s="268"/>
      <c r="G257" s="268"/>
      <c r="H257" s="268"/>
      <c r="I257" s="268"/>
      <c r="J257" s="278"/>
      <c r="K257" s="268"/>
      <c r="L257" s="268"/>
      <c r="M257" s="278"/>
      <c r="N257" s="278"/>
      <c r="O257" s="268"/>
      <c r="P257" s="268"/>
      <c r="Q257" s="344"/>
      <c r="R257" s="287"/>
      <c r="S257" s="268"/>
      <c r="T257" s="268"/>
      <c r="U257" s="345"/>
      <c r="V257" s="345"/>
      <c r="W257" s="268"/>
      <c r="X257" s="268"/>
      <c r="Y257" s="268"/>
      <c r="Z257" s="268"/>
      <c r="AA257" s="278"/>
      <c r="AB257" s="278"/>
      <c r="AC257" s="278"/>
      <c r="AD257" s="278"/>
      <c r="AE257" s="268"/>
      <c r="AF257" s="268"/>
      <c r="AG257" s="344"/>
    </row>
    <row r="258" spans="1:34" ht="15" customHeight="1" x14ac:dyDescent="0.25">
      <c r="A258" s="247" t="s">
        <v>74</v>
      </c>
      <c r="B258" s="347" t="s">
        <v>153</v>
      </c>
      <c r="C258" s="268"/>
      <c r="D258" s="327"/>
      <c r="E258" s="268"/>
      <c r="F258" s="268"/>
      <c r="G258" s="268"/>
      <c r="H258" s="268"/>
      <c r="I258" s="268"/>
      <c r="J258" s="278"/>
      <c r="K258" s="268"/>
      <c r="L258" s="268"/>
      <c r="M258" s="278">
        <f>-M256</f>
        <v>-44006793.459603339</v>
      </c>
      <c r="N258" s="278"/>
      <c r="O258" s="268">
        <f>-O256</f>
        <v>-44006793.459603339</v>
      </c>
      <c r="P258" s="268">
        <f>O256+O258</f>
        <v>0</v>
      </c>
      <c r="Q258" s="344"/>
      <c r="R258" s="287"/>
      <c r="S258" s="268"/>
      <c r="T258" s="268"/>
      <c r="U258" s="345"/>
      <c r="V258" s="345"/>
      <c r="W258" s="268"/>
      <c r="X258" s="268"/>
      <c r="Y258" s="268"/>
      <c r="Z258" s="268"/>
      <c r="AA258" s="278"/>
      <c r="AB258" s="278"/>
      <c r="AC258" s="278"/>
      <c r="AD258" s="278"/>
      <c r="AE258" s="268"/>
      <c r="AF258" s="268"/>
      <c r="AG258" s="344"/>
    </row>
    <row r="259" spans="1:34" ht="15" customHeight="1" x14ac:dyDescent="0.25">
      <c r="A259" s="247"/>
      <c r="B259" s="346"/>
      <c r="C259" s="268"/>
      <c r="D259" s="327"/>
      <c r="E259" s="268"/>
      <c r="F259" s="268"/>
      <c r="G259" s="268"/>
      <c r="H259" s="268"/>
      <c r="I259" s="268"/>
      <c r="J259" s="278"/>
      <c r="K259" s="268"/>
      <c r="L259" s="268"/>
      <c r="M259" s="278"/>
      <c r="N259" s="278"/>
      <c r="O259" s="268"/>
      <c r="P259" s="268"/>
      <c r="Q259" s="344"/>
      <c r="R259" s="287"/>
      <c r="S259" s="268"/>
      <c r="T259" s="268"/>
      <c r="U259" s="345"/>
      <c r="V259" s="345"/>
      <c r="W259" s="268"/>
      <c r="X259" s="268"/>
      <c r="Y259" s="268"/>
      <c r="Z259" s="268"/>
      <c r="AA259" s="278"/>
      <c r="AB259" s="278"/>
      <c r="AC259" s="278"/>
      <c r="AD259" s="278"/>
      <c r="AE259" s="268"/>
      <c r="AF259" s="268"/>
      <c r="AG259" s="344"/>
    </row>
    <row r="260" spans="1:34" ht="15" customHeight="1" x14ac:dyDescent="0.2">
      <c r="A260" s="247">
        <v>20</v>
      </c>
      <c r="B260" s="346">
        <v>44197</v>
      </c>
      <c r="C260" s="268">
        <v>5536607.5636148537</v>
      </c>
      <c r="D260" s="327">
        <f>C260</f>
        <v>5536607.5636148537</v>
      </c>
      <c r="E260" s="268"/>
      <c r="F260" s="268">
        <f t="shared" ref="F260:F271" si="343">IF(ABS(D260)&gt;+$F$12,IF(D260&lt;0,-$F$12,+$F$12),+D260)</f>
        <v>5536607.5636148537</v>
      </c>
      <c r="G260" s="268">
        <f t="shared" ref="G260:G271" si="344">IF(ABS(D260)-ABS(F260)&gt;=$G$12,IF(D260&lt;=0,-$G$12,+$G$12),+D260-F260)</f>
        <v>0</v>
      </c>
      <c r="H260" s="268">
        <f t="shared" ref="H260:H271" si="345">IF(ABS(+D260)-ABS(SUM(F260:G260))&gt;=$H$12,IF(D260&lt;=0,-$H$12,+$H$12),+D260-SUM(F260:G260))</f>
        <v>0</v>
      </c>
      <c r="I260" s="268"/>
      <c r="J260" s="278">
        <f t="shared" ref="J260:J271" si="346">IF(G260&gt;0,+G260*$C$298,G260*$C$299)</f>
        <v>0</v>
      </c>
      <c r="K260" s="268">
        <f t="shared" ref="K260:K271" si="347">+H260*$C$300</f>
        <v>0</v>
      </c>
      <c r="L260" s="268"/>
      <c r="M260" s="278">
        <f t="shared" ref="M260:M271" si="348">SUM(J260:L260)+$M$256+M$258</f>
        <v>0</v>
      </c>
      <c r="N260" s="278">
        <v>0</v>
      </c>
      <c r="O260" s="268">
        <f t="shared" ref="O260:O271" si="349">M260+N260</f>
        <v>0</v>
      </c>
      <c r="P260" s="278">
        <f>O260-O256-O258</f>
        <v>0</v>
      </c>
      <c r="Q260" s="268"/>
      <c r="R260" s="287"/>
      <c r="S260" s="268">
        <f t="shared" ref="S260:S271" si="350">+F260</f>
        <v>5536607.5636148537</v>
      </c>
      <c r="T260" s="268">
        <f t="shared" ref="T260:T271" si="351">+G260-J260</f>
        <v>0</v>
      </c>
      <c r="U260" s="345">
        <f t="shared" ref="U260:U271" si="352">+H260-K260</f>
        <v>0</v>
      </c>
      <c r="V260" s="345"/>
      <c r="W260" s="268"/>
      <c r="X260" s="268"/>
      <c r="Y260" s="268"/>
      <c r="Z260" s="268"/>
      <c r="AA260" s="278">
        <f t="shared" ref="AA260:AA271" si="353">SUM(S260:V260)+$AA$256</f>
        <v>83041612.683089301</v>
      </c>
      <c r="AB260" s="278">
        <v>0</v>
      </c>
      <c r="AC260" s="278">
        <f t="shared" ref="AC260:AC271" si="354">AA260-AB260</f>
        <v>83041612.683089301</v>
      </c>
      <c r="AD260" s="278">
        <v>0</v>
      </c>
      <c r="AE260" s="268">
        <f t="shared" ref="AE260:AE271" si="355">AA260-AB260+AD260</f>
        <v>83041612.683089301</v>
      </c>
      <c r="AF260" s="278">
        <f>AE260-AE256</f>
        <v>5536607.5636148602</v>
      </c>
      <c r="AH260" s="327"/>
    </row>
    <row r="261" spans="1:34" ht="15" customHeight="1" x14ac:dyDescent="0.2">
      <c r="A261" s="247">
        <f t="shared" ref="A261:A271" si="356">A260</f>
        <v>20</v>
      </c>
      <c r="B261" s="346">
        <v>44228</v>
      </c>
      <c r="C261" s="268">
        <v>2103900.1413035365</v>
      </c>
      <c r="D261" s="327">
        <f>SUM($C$260:C261)</f>
        <v>7640507.7049183901</v>
      </c>
      <c r="E261" s="268"/>
      <c r="F261" s="268">
        <f t="shared" si="343"/>
        <v>7640507.7049183901</v>
      </c>
      <c r="G261" s="268">
        <f t="shared" si="344"/>
        <v>0</v>
      </c>
      <c r="H261" s="268">
        <f t="shared" si="345"/>
        <v>0</v>
      </c>
      <c r="I261" s="268"/>
      <c r="J261" s="278">
        <f t="shared" si="346"/>
        <v>0</v>
      </c>
      <c r="K261" s="268">
        <f t="shared" si="347"/>
        <v>0</v>
      </c>
      <c r="L261" s="268"/>
      <c r="M261" s="278">
        <f t="shared" si="348"/>
        <v>0</v>
      </c>
      <c r="N261" s="278">
        <v>0</v>
      </c>
      <c r="O261" s="268">
        <f t="shared" si="349"/>
        <v>0</v>
      </c>
      <c r="P261" s="268">
        <f t="shared" ref="P261:P271" si="357">O261-O260</f>
        <v>0</v>
      </c>
      <c r="Q261" s="268"/>
      <c r="R261" s="287"/>
      <c r="S261" s="268">
        <f t="shared" si="350"/>
        <v>7640507.7049183901</v>
      </c>
      <c r="T261" s="268">
        <f t="shared" si="351"/>
        <v>0</v>
      </c>
      <c r="U261" s="345">
        <f t="shared" si="352"/>
        <v>0</v>
      </c>
      <c r="V261" s="345"/>
      <c r="W261" s="268"/>
      <c r="X261" s="268"/>
      <c r="Y261" s="268"/>
      <c r="Z261" s="268"/>
      <c r="AA261" s="278">
        <f t="shared" si="353"/>
        <v>85145512.824392825</v>
      </c>
      <c r="AB261" s="278">
        <v>0</v>
      </c>
      <c r="AC261" s="278">
        <f t="shared" si="354"/>
        <v>85145512.824392825</v>
      </c>
      <c r="AD261" s="278">
        <v>0</v>
      </c>
      <c r="AE261" s="268">
        <f t="shared" si="355"/>
        <v>85145512.824392825</v>
      </c>
      <c r="AF261" s="268">
        <f t="shared" ref="AF261:AF271" si="358">AE261-AE260</f>
        <v>2103900.1413035244</v>
      </c>
    </row>
    <row r="262" spans="1:34" ht="15" customHeight="1" x14ac:dyDescent="0.25">
      <c r="A262" s="247">
        <f t="shared" si="356"/>
        <v>20</v>
      </c>
      <c r="B262" s="346">
        <v>44256</v>
      </c>
      <c r="C262" s="268">
        <v>3730283.3921428826</v>
      </c>
      <c r="D262" s="327">
        <f>SUM($C$260:C262)</f>
        <v>11370791.097061273</v>
      </c>
      <c r="E262" s="268"/>
      <c r="F262" s="268">
        <f t="shared" si="343"/>
        <v>11370791.097061273</v>
      </c>
      <c r="G262" s="268">
        <f t="shared" si="344"/>
        <v>0</v>
      </c>
      <c r="H262" s="268">
        <f t="shared" si="345"/>
        <v>0</v>
      </c>
      <c r="I262" s="268"/>
      <c r="J262" s="278">
        <f t="shared" si="346"/>
        <v>0</v>
      </c>
      <c r="K262" s="268">
        <f t="shared" si="347"/>
        <v>0</v>
      </c>
      <c r="L262" s="268"/>
      <c r="M262" s="278">
        <f t="shared" si="348"/>
        <v>0</v>
      </c>
      <c r="N262" s="278">
        <v>0</v>
      </c>
      <c r="O262" s="268">
        <f t="shared" si="349"/>
        <v>0</v>
      </c>
      <c r="P262" s="268">
        <f t="shared" si="357"/>
        <v>0</v>
      </c>
      <c r="R262" s="287"/>
      <c r="S262" s="268">
        <f t="shared" si="350"/>
        <v>11370791.097061273</v>
      </c>
      <c r="T262" s="268">
        <f t="shared" si="351"/>
        <v>0</v>
      </c>
      <c r="U262" s="345">
        <f t="shared" si="352"/>
        <v>0</v>
      </c>
      <c r="V262" s="345"/>
      <c r="W262" s="268"/>
      <c r="X262" s="268"/>
      <c r="Y262" s="268"/>
      <c r="Z262" s="268"/>
      <c r="AA262" s="278">
        <f t="shared" si="353"/>
        <v>88875796.216535717</v>
      </c>
      <c r="AB262" s="278">
        <v>0</v>
      </c>
      <c r="AC262" s="278">
        <f t="shared" si="354"/>
        <v>88875796.216535717</v>
      </c>
      <c r="AD262" s="278">
        <v>0</v>
      </c>
      <c r="AE262" s="268">
        <f t="shared" si="355"/>
        <v>88875796.216535717</v>
      </c>
      <c r="AF262" s="268">
        <f t="shared" si="358"/>
        <v>3730283.3921428919</v>
      </c>
      <c r="AG262" s="344"/>
    </row>
    <row r="263" spans="1:34" ht="15" customHeight="1" x14ac:dyDescent="0.25">
      <c r="A263" s="247">
        <f t="shared" si="356"/>
        <v>20</v>
      </c>
      <c r="B263" s="346">
        <v>44287</v>
      </c>
      <c r="C263" s="268">
        <v>-1078814.000226134</v>
      </c>
      <c r="D263" s="327">
        <f>SUM($C$260:C263)</f>
        <v>10291977.096835138</v>
      </c>
      <c r="E263" s="268"/>
      <c r="F263" s="268">
        <f t="shared" si="343"/>
        <v>10291977.096835138</v>
      </c>
      <c r="G263" s="268">
        <f t="shared" si="344"/>
        <v>0</v>
      </c>
      <c r="H263" s="268">
        <f t="shared" si="345"/>
        <v>0</v>
      </c>
      <c r="I263" s="268"/>
      <c r="J263" s="278">
        <f t="shared" si="346"/>
        <v>0</v>
      </c>
      <c r="K263" s="268">
        <f t="shared" si="347"/>
        <v>0</v>
      </c>
      <c r="L263" s="268"/>
      <c r="M263" s="278">
        <f t="shared" si="348"/>
        <v>0</v>
      </c>
      <c r="N263" s="278">
        <v>0</v>
      </c>
      <c r="O263" s="268">
        <f t="shared" si="349"/>
        <v>0</v>
      </c>
      <c r="P263" s="268">
        <f t="shared" si="357"/>
        <v>0</v>
      </c>
      <c r="Q263" s="344"/>
      <c r="R263" s="287"/>
      <c r="S263" s="268">
        <f t="shared" si="350"/>
        <v>10291977.096835138</v>
      </c>
      <c r="T263" s="268">
        <f t="shared" si="351"/>
        <v>0</v>
      </c>
      <c r="U263" s="345">
        <f t="shared" si="352"/>
        <v>0</v>
      </c>
      <c r="V263" s="345"/>
      <c r="W263" s="268"/>
      <c r="X263" s="268"/>
      <c r="Y263" s="268"/>
      <c r="Z263" s="268"/>
      <c r="AA263" s="278">
        <f t="shared" si="353"/>
        <v>87796982.216309577</v>
      </c>
      <c r="AB263" s="278">
        <v>0</v>
      </c>
      <c r="AC263" s="278">
        <f t="shared" si="354"/>
        <v>87796982.216309577</v>
      </c>
      <c r="AD263" s="278">
        <v>0</v>
      </c>
      <c r="AE263" s="268">
        <f t="shared" si="355"/>
        <v>87796982.216309577</v>
      </c>
      <c r="AF263" s="268">
        <f t="shared" si="358"/>
        <v>-1078814.00022614</v>
      </c>
      <c r="AG263" s="344"/>
    </row>
    <row r="264" spans="1:34" ht="15" customHeight="1" x14ac:dyDescent="0.25">
      <c r="A264" s="247">
        <f t="shared" si="356"/>
        <v>20</v>
      </c>
      <c r="B264" s="346">
        <v>44317</v>
      </c>
      <c r="C264" s="268">
        <v>6864116.1129394984</v>
      </c>
      <c r="D264" s="327">
        <f>SUM($C$260:C264)</f>
        <v>17156093.209774636</v>
      </c>
      <c r="E264" s="268"/>
      <c r="F264" s="268">
        <f t="shared" si="343"/>
        <v>17000000</v>
      </c>
      <c r="G264" s="268">
        <f t="shared" si="344"/>
        <v>156093.20977463573</v>
      </c>
      <c r="H264" s="268">
        <f t="shared" si="345"/>
        <v>0</v>
      </c>
      <c r="I264" s="268"/>
      <c r="J264" s="278">
        <f t="shared" si="346"/>
        <v>78046.604887317866</v>
      </c>
      <c r="K264" s="268">
        <f t="shared" si="347"/>
        <v>0</v>
      </c>
      <c r="L264" s="268"/>
      <c r="M264" s="278">
        <f t="shared" si="348"/>
        <v>78046.604887321591</v>
      </c>
      <c r="N264" s="278">
        <v>0</v>
      </c>
      <c r="O264" s="268">
        <f t="shared" si="349"/>
        <v>78046.604887321591</v>
      </c>
      <c r="P264" s="268">
        <f t="shared" si="357"/>
        <v>78046.604887321591</v>
      </c>
      <c r="Q264" s="344"/>
      <c r="R264" s="287"/>
      <c r="S264" s="268">
        <f t="shared" si="350"/>
        <v>17000000</v>
      </c>
      <c r="T264" s="268">
        <f t="shared" si="351"/>
        <v>78046.604887317866</v>
      </c>
      <c r="U264" s="345">
        <f t="shared" si="352"/>
        <v>0</v>
      </c>
      <c r="V264" s="345"/>
      <c r="W264" s="268"/>
      <c r="X264" s="268"/>
      <c r="Y264" s="268"/>
      <c r="Z264" s="268"/>
      <c r="AA264" s="278">
        <f t="shared" si="353"/>
        <v>94583051.724361762</v>
      </c>
      <c r="AB264" s="278">
        <v>0</v>
      </c>
      <c r="AC264" s="278">
        <f t="shared" si="354"/>
        <v>94583051.724361762</v>
      </c>
      <c r="AD264" s="278">
        <v>0</v>
      </c>
      <c r="AE264" s="268">
        <f t="shared" si="355"/>
        <v>94583051.724361762</v>
      </c>
      <c r="AF264" s="268">
        <f t="shared" si="358"/>
        <v>6786069.5080521852</v>
      </c>
      <c r="AG264" s="344"/>
    </row>
    <row r="265" spans="1:34" ht="15" customHeight="1" x14ac:dyDescent="0.25">
      <c r="A265" s="247">
        <f t="shared" si="356"/>
        <v>20</v>
      </c>
      <c r="B265" s="346">
        <v>44348</v>
      </c>
      <c r="C265" s="268">
        <v>13343635.205706956</v>
      </c>
      <c r="D265" s="327">
        <f>SUM($C$260:C265)</f>
        <v>30499728.41548159</v>
      </c>
      <c r="E265" s="268"/>
      <c r="F265" s="268">
        <f t="shared" si="343"/>
        <v>17000000</v>
      </c>
      <c r="G265" s="268">
        <f t="shared" si="344"/>
        <v>13499728.41548159</v>
      </c>
      <c r="H265" s="268">
        <f t="shared" si="345"/>
        <v>0</v>
      </c>
      <c r="I265" s="268"/>
      <c r="J265" s="278">
        <f t="shared" si="346"/>
        <v>6749864.2077407949</v>
      </c>
      <c r="K265" s="268">
        <f t="shared" si="347"/>
        <v>0</v>
      </c>
      <c r="L265" s="268"/>
      <c r="M265" s="278">
        <f t="shared" si="348"/>
        <v>6749864.2077407986</v>
      </c>
      <c r="N265" s="278">
        <v>0</v>
      </c>
      <c r="O265" s="268">
        <f t="shared" si="349"/>
        <v>6749864.2077407986</v>
      </c>
      <c r="P265" s="268">
        <f t="shared" si="357"/>
        <v>6671817.602853477</v>
      </c>
      <c r="Q265" s="344"/>
      <c r="R265" s="287"/>
      <c r="S265" s="268">
        <f t="shared" si="350"/>
        <v>17000000</v>
      </c>
      <c r="T265" s="268">
        <f t="shared" si="351"/>
        <v>6749864.2077407949</v>
      </c>
      <c r="U265" s="345">
        <f t="shared" si="352"/>
        <v>0</v>
      </c>
      <c r="V265" s="345"/>
      <c r="W265" s="268"/>
      <c r="X265" s="268"/>
      <c r="Y265" s="268"/>
      <c r="Z265" s="268"/>
      <c r="AA265" s="278">
        <f t="shared" si="353"/>
        <v>101254869.32721524</v>
      </c>
      <c r="AB265" s="278">
        <v>0</v>
      </c>
      <c r="AC265" s="278">
        <f t="shared" si="354"/>
        <v>101254869.32721524</v>
      </c>
      <c r="AD265" s="278">
        <v>0</v>
      </c>
      <c r="AE265" s="268">
        <f t="shared" si="355"/>
        <v>101254869.32721524</v>
      </c>
      <c r="AF265" s="268">
        <f t="shared" si="358"/>
        <v>6671817.602853477</v>
      </c>
      <c r="AG265" s="344"/>
    </row>
    <row r="266" spans="1:34" ht="15" customHeight="1" x14ac:dyDescent="0.25">
      <c r="A266" s="247">
        <f t="shared" si="356"/>
        <v>20</v>
      </c>
      <c r="B266" s="346">
        <v>44378</v>
      </c>
      <c r="C266" s="268">
        <v>23658026.619182326</v>
      </c>
      <c r="D266" s="327">
        <f>SUM($C$260:C266)</f>
        <v>54157755.034663916</v>
      </c>
      <c r="E266" s="268"/>
      <c r="F266" s="268">
        <f t="shared" si="343"/>
        <v>17000000</v>
      </c>
      <c r="G266" s="268">
        <f t="shared" si="344"/>
        <v>23000000</v>
      </c>
      <c r="H266" s="268">
        <f t="shared" si="345"/>
        <v>14157755.034663916</v>
      </c>
      <c r="I266" s="268"/>
      <c r="J266" s="278">
        <f t="shared" si="346"/>
        <v>11500000</v>
      </c>
      <c r="K266" s="268">
        <f t="shared" si="347"/>
        <v>12741979.531197524</v>
      </c>
      <c r="L266" s="268"/>
      <c r="M266" s="278">
        <f t="shared" si="348"/>
        <v>24241979.531197518</v>
      </c>
      <c r="N266" s="278">
        <v>0</v>
      </c>
      <c r="O266" s="268">
        <f t="shared" si="349"/>
        <v>24241979.531197518</v>
      </c>
      <c r="P266" s="268">
        <f t="shared" si="357"/>
        <v>17492115.32345672</v>
      </c>
      <c r="Q266" s="344"/>
      <c r="R266" s="287"/>
      <c r="S266" s="268">
        <f t="shared" si="350"/>
        <v>17000000</v>
      </c>
      <c r="T266" s="268">
        <f t="shared" si="351"/>
        <v>11500000</v>
      </c>
      <c r="U266" s="345">
        <f t="shared" si="352"/>
        <v>1415775.5034663919</v>
      </c>
      <c r="V266" s="345"/>
      <c r="W266" s="268"/>
      <c r="X266" s="268"/>
      <c r="Y266" s="268"/>
      <c r="Z266" s="268"/>
      <c r="AA266" s="278">
        <f t="shared" si="353"/>
        <v>107420780.62294084</v>
      </c>
      <c r="AB266" s="278">
        <v>0</v>
      </c>
      <c r="AC266" s="278">
        <f t="shared" si="354"/>
        <v>107420780.62294084</v>
      </c>
      <c r="AD266" s="278">
        <v>0</v>
      </c>
      <c r="AE266" s="268">
        <f t="shared" si="355"/>
        <v>107420780.62294084</v>
      </c>
      <c r="AF266" s="268">
        <f t="shared" si="358"/>
        <v>6165911.2957255989</v>
      </c>
      <c r="AG266" s="344"/>
    </row>
    <row r="267" spans="1:34" ht="15" customHeight="1" x14ac:dyDescent="0.25">
      <c r="A267" s="247">
        <f t="shared" si="356"/>
        <v>20</v>
      </c>
      <c r="B267" s="346">
        <v>44409</v>
      </c>
      <c r="C267" s="268">
        <v>2170711.6838650717</v>
      </c>
      <c r="D267" s="327">
        <f>SUM($C$260:C267)</f>
        <v>56328466.718528986</v>
      </c>
      <c r="E267" s="268"/>
      <c r="F267" s="268">
        <f t="shared" si="343"/>
        <v>17000000</v>
      </c>
      <c r="G267" s="268">
        <f t="shared" si="344"/>
        <v>23000000</v>
      </c>
      <c r="H267" s="268">
        <f t="shared" si="345"/>
        <v>16328466.718528986</v>
      </c>
      <c r="I267" s="268"/>
      <c r="J267" s="278">
        <f t="shared" si="346"/>
        <v>11500000</v>
      </c>
      <c r="K267" s="268">
        <f t="shared" si="347"/>
        <v>14695620.046676088</v>
      </c>
      <c r="L267" s="268"/>
      <c r="M267" s="278">
        <f t="shared" si="348"/>
        <v>26195620.046676084</v>
      </c>
      <c r="N267" s="278">
        <v>0</v>
      </c>
      <c r="O267" s="268">
        <f t="shared" si="349"/>
        <v>26195620.046676084</v>
      </c>
      <c r="P267" s="268">
        <f t="shared" si="357"/>
        <v>1953640.5154785663</v>
      </c>
      <c r="Q267" s="344"/>
      <c r="R267" s="287"/>
      <c r="S267" s="268">
        <f t="shared" si="350"/>
        <v>17000000</v>
      </c>
      <c r="T267" s="268">
        <f t="shared" si="351"/>
        <v>11500000</v>
      </c>
      <c r="U267" s="345">
        <f t="shared" si="352"/>
        <v>1632846.6718528979</v>
      </c>
      <c r="V267" s="345"/>
      <c r="W267" s="268"/>
      <c r="X267" s="268"/>
      <c r="Y267" s="268"/>
      <c r="Z267" s="268"/>
      <c r="AA267" s="278">
        <f t="shared" si="353"/>
        <v>107637851.79132734</v>
      </c>
      <c r="AB267" s="278">
        <v>0</v>
      </c>
      <c r="AC267" s="278">
        <f t="shared" si="354"/>
        <v>107637851.79132734</v>
      </c>
      <c r="AD267" s="278">
        <v>0</v>
      </c>
      <c r="AE267" s="268">
        <f t="shared" si="355"/>
        <v>107637851.79132734</v>
      </c>
      <c r="AF267" s="268">
        <f t="shared" si="358"/>
        <v>217071.16838650405</v>
      </c>
      <c r="AG267" s="344"/>
    </row>
    <row r="268" spans="1:34" ht="15" customHeight="1" x14ac:dyDescent="0.25">
      <c r="A268" s="247">
        <f t="shared" si="356"/>
        <v>20</v>
      </c>
      <c r="B268" s="346">
        <v>44440</v>
      </c>
      <c r="C268" s="268">
        <v>-6588485.9386087274</v>
      </c>
      <c r="D268" s="327">
        <f>SUM($C$260:C268)</f>
        <v>49739980.779920258</v>
      </c>
      <c r="E268" s="268"/>
      <c r="F268" s="268">
        <f t="shared" si="343"/>
        <v>17000000</v>
      </c>
      <c r="G268" s="268">
        <f t="shared" si="344"/>
        <v>23000000</v>
      </c>
      <c r="H268" s="268">
        <f t="shared" si="345"/>
        <v>9739980.7799202576</v>
      </c>
      <c r="I268" s="268"/>
      <c r="J268" s="278">
        <f t="shared" si="346"/>
        <v>11500000</v>
      </c>
      <c r="K268" s="268">
        <f t="shared" si="347"/>
        <v>8765982.7019282319</v>
      </c>
      <c r="L268" s="268"/>
      <c r="M268" s="278">
        <f t="shared" si="348"/>
        <v>20265982.701928228</v>
      </c>
      <c r="N268" s="278">
        <v>0</v>
      </c>
      <c r="O268" s="268">
        <f t="shared" si="349"/>
        <v>20265982.701928228</v>
      </c>
      <c r="P268" s="268">
        <f t="shared" si="357"/>
        <v>-5929637.3447478563</v>
      </c>
      <c r="Q268" s="344"/>
      <c r="R268" s="287"/>
      <c r="S268" s="268">
        <f t="shared" si="350"/>
        <v>17000000</v>
      </c>
      <c r="T268" s="268">
        <f t="shared" si="351"/>
        <v>11500000</v>
      </c>
      <c r="U268" s="345">
        <f t="shared" si="352"/>
        <v>973998.07799202576</v>
      </c>
      <c r="V268" s="345"/>
      <c r="W268" s="268"/>
      <c r="X268" s="268"/>
      <c r="Y268" s="268"/>
      <c r="Z268" s="268"/>
      <c r="AA268" s="278">
        <f t="shared" si="353"/>
        <v>106979003.19746646</v>
      </c>
      <c r="AB268" s="278">
        <v>0</v>
      </c>
      <c r="AC268" s="278">
        <f t="shared" si="354"/>
        <v>106979003.19746646</v>
      </c>
      <c r="AD268" s="278">
        <v>0</v>
      </c>
      <c r="AE268" s="268">
        <f t="shared" si="355"/>
        <v>106979003.19746646</v>
      </c>
      <c r="AF268" s="268">
        <f t="shared" si="358"/>
        <v>-658848.59386087954</v>
      </c>
      <c r="AG268" s="344"/>
    </row>
    <row r="269" spans="1:34" ht="15" customHeight="1" x14ac:dyDescent="0.25">
      <c r="A269" s="247">
        <f t="shared" si="356"/>
        <v>20</v>
      </c>
      <c r="B269" s="346">
        <v>44470</v>
      </c>
      <c r="C269" s="268">
        <v>3756185.991596817</v>
      </c>
      <c r="D269" s="327">
        <f>SUM($C$260:C269)</f>
        <v>53496166.771517076</v>
      </c>
      <c r="E269" s="268"/>
      <c r="F269" s="268">
        <f t="shared" si="343"/>
        <v>17000000</v>
      </c>
      <c r="G269" s="268">
        <f t="shared" si="344"/>
        <v>23000000</v>
      </c>
      <c r="H269" s="268">
        <f t="shared" si="345"/>
        <v>13496166.771517076</v>
      </c>
      <c r="I269" s="268"/>
      <c r="J269" s="278">
        <f t="shared" si="346"/>
        <v>11500000</v>
      </c>
      <c r="K269" s="268">
        <f t="shared" si="347"/>
        <v>12146550.094365368</v>
      </c>
      <c r="L269" s="268"/>
      <c r="M269" s="278">
        <f t="shared" si="348"/>
        <v>23646550.094365358</v>
      </c>
      <c r="N269" s="278">
        <v>0</v>
      </c>
      <c r="O269" s="268">
        <f t="shared" si="349"/>
        <v>23646550.094365358</v>
      </c>
      <c r="P269" s="268">
        <f t="shared" si="357"/>
        <v>3380567.3924371302</v>
      </c>
      <c r="Q269" s="344"/>
      <c r="R269" s="287"/>
      <c r="S269" s="268">
        <f t="shared" si="350"/>
        <v>17000000</v>
      </c>
      <c r="T269" s="268">
        <f t="shared" si="351"/>
        <v>11500000</v>
      </c>
      <c r="U269" s="345">
        <f t="shared" si="352"/>
        <v>1349616.6771517079</v>
      </c>
      <c r="V269" s="345"/>
      <c r="W269" s="268"/>
      <c r="X269" s="268"/>
      <c r="Y269" s="268"/>
      <c r="Z269" s="268"/>
      <c r="AA269" s="278">
        <f t="shared" si="353"/>
        <v>107354621.79662615</v>
      </c>
      <c r="AB269" s="278">
        <v>0</v>
      </c>
      <c r="AC269" s="278">
        <f t="shared" si="354"/>
        <v>107354621.79662615</v>
      </c>
      <c r="AD269" s="278">
        <v>0</v>
      </c>
      <c r="AE269" s="268">
        <f t="shared" si="355"/>
        <v>107354621.79662615</v>
      </c>
      <c r="AF269" s="268">
        <f t="shared" si="358"/>
        <v>375618.59915968776</v>
      </c>
      <c r="AG269" s="344"/>
    </row>
    <row r="270" spans="1:34" ht="15" customHeight="1" x14ac:dyDescent="0.25">
      <c r="A270" s="247">
        <f t="shared" si="356"/>
        <v>20</v>
      </c>
      <c r="B270" s="346">
        <v>44501</v>
      </c>
      <c r="C270" s="268">
        <v>1712778.5244288694</v>
      </c>
      <c r="D270" s="327">
        <f>SUM($C$260:C270)</f>
        <v>55208945.295945942</v>
      </c>
      <c r="E270" s="268"/>
      <c r="F270" s="268">
        <f t="shared" si="343"/>
        <v>17000000</v>
      </c>
      <c r="G270" s="268">
        <f t="shared" si="344"/>
        <v>23000000</v>
      </c>
      <c r="H270" s="268">
        <f t="shared" si="345"/>
        <v>15208945.295945942</v>
      </c>
      <c r="I270" s="268"/>
      <c r="J270" s="278">
        <f t="shared" si="346"/>
        <v>11500000</v>
      </c>
      <c r="K270" s="268">
        <f t="shared" si="347"/>
        <v>13688050.766351348</v>
      </c>
      <c r="L270" s="268"/>
      <c r="M270" s="278">
        <f t="shared" si="348"/>
        <v>25188050.766351342</v>
      </c>
      <c r="N270" s="278">
        <v>0</v>
      </c>
      <c r="O270" s="268">
        <f t="shared" si="349"/>
        <v>25188050.766351342</v>
      </c>
      <c r="P270" s="268">
        <f t="shared" si="357"/>
        <v>1541500.6719859838</v>
      </c>
      <c r="Q270" s="344"/>
      <c r="R270" s="287"/>
      <c r="S270" s="268">
        <f t="shared" si="350"/>
        <v>17000000</v>
      </c>
      <c r="T270" s="268">
        <f t="shared" si="351"/>
        <v>11500000</v>
      </c>
      <c r="U270" s="345">
        <f t="shared" si="352"/>
        <v>1520894.5295945946</v>
      </c>
      <c r="V270" s="345"/>
      <c r="W270" s="268"/>
      <c r="X270" s="268"/>
      <c r="Y270" s="268"/>
      <c r="Z270" s="268"/>
      <c r="AA270" s="278">
        <f t="shared" si="353"/>
        <v>107525899.64906904</v>
      </c>
      <c r="AB270" s="278">
        <v>0</v>
      </c>
      <c r="AC270" s="278">
        <f t="shared" si="354"/>
        <v>107525899.64906904</v>
      </c>
      <c r="AD270" s="278">
        <v>0</v>
      </c>
      <c r="AE270" s="268">
        <f t="shared" si="355"/>
        <v>107525899.64906904</v>
      </c>
      <c r="AF270" s="268">
        <f t="shared" si="358"/>
        <v>171277.85244289041</v>
      </c>
      <c r="AG270" s="344"/>
    </row>
    <row r="271" spans="1:34" ht="15" customHeight="1" x14ac:dyDescent="0.25">
      <c r="A271" s="247">
        <f t="shared" si="356"/>
        <v>20</v>
      </c>
      <c r="B271" s="346">
        <v>44531</v>
      </c>
      <c r="C271" s="268">
        <v>12793294.503179887</v>
      </c>
      <c r="D271" s="327">
        <f>SUM($C$260:C271)</f>
        <v>68002239.799125835</v>
      </c>
      <c r="E271" s="268"/>
      <c r="F271" s="268">
        <f t="shared" si="343"/>
        <v>17000000</v>
      </c>
      <c r="G271" s="268">
        <f t="shared" si="344"/>
        <v>23000000</v>
      </c>
      <c r="H271" s="268">
        <f t="shared" si="345"/>
        <v>28002239.799125835</v>
      </c>
      <c r="I271" s="268"/>
      <c r="J271" s="278">
        <f t="shared" si="346"/>
        <v>11500000</v>
      </c>
      <c r="K271" s="268">
        <f t="shared" si="347"/>
        <v>25202015.819213253</v>
      </c>
      <c r="L271" s="268"/>
      <c r="M271" s="278">
        <f t="shared" si="348"/>
        <v>36702015.819213256</v>
      </c>
      <c r="N271" s="278">
        <v>0</v>
      </c>
      <c r="O271" s="268">
        <f t="shared" si="349"/>
        <v>36702015.819213256</v>
      </c>
      <c r="P271" s="268">
        <f t="shared" si="357"/>
        <v>11513965.052861914</v>
      </c>
      <c r="Q271" s="344"/>
      <c r="R271" s="287"/>
      <c r="S271" s="268">
        <f t="shared" si="350"/>
        <v>17000000</v>
      </c>
      <c r="T271" s="268">
        <f t="shared" si="351"/>
        <v>11500000</v>
      </c>
      <c r="U271" s="345">
        <f t="shared" si="352"/>
        <v>2800223.9799125828</v>
      </c>
      <c r="V271" s="345"/>
      <c r="W271" s="268"/>
      <c r="X271" s="268"/>
      <c r="Y271" s="268"/>
      <c r="Z271" s="268"/>
      <c r="AA271" s="278">
        <f t="shared" si="353"/>
        <v>108805229.09938702</v>
      </c>
      <c r="AB271" s="278">
        <v>0</v>
      </c>
      <c r="AC271" s="278">
        <f t="shared" si="354"/>
        <v>108805229.09938702</v>
      </c>
      <c r="AD271" s="278">
        <v>0</v>
      </c>
      <c r="AE271" s="268">
        <f t="shared" si="355"/>
        <v>108805229.09938702</v>
      </c>
      <c r="AF271" s="268">
        <f t="shared" si="358"/>
        <v>1279329.4503179789</v>
      </c>
      <c r="AG271" s="344"/>
    </row>
    <row r="272" spans="1:34" ht="15" customHeight="1" x14ac:dyDescent="0.25">
      <c r="A272" s="247"/>
      <c r="B272" s="346"/>
      <c r="C272" s="268"/>
      <c r="D272" s="327"/>
      <c r="E272" s="268"/>
      <c r="F272" s="268"/>
      <c r="G272" s="268"/>
      <c r="H272" s="268"/>
      <c r="I272" s="268"/>
      <c r="J272" s="278"/>
      <c r="K272" s="268"/>
      <c r="L272" s="268"/>
      <c r="M272" s="278"/>
      <c r="N272" s="278"/>
      <c r="O272" s="268"/>
      <c r="P272" s="268"/>
      <c r="Q272" s="344"/>
      <c r="R272" s="287"/>
      <c r="S272" s="268"/>
      <c r="T272" s="268"/>
      <c r="U272" s="345"/>
      <c r="V272" s="345"/>
      <c r="W272" s="268"/>
      <c r="X272" s="268"/>
      <c r="Y272" s="268"/>
      <c r="Z272" s="268"/>
      <c r="AA272" s="278"/>
      <c r="AB272" s="278"/>
      <c r="AC272" s="278"/>
      <c r="AD272" s="278"/>
      <c r="AE272" s="268"/>
      <c r="AF272" s="268"/>
      <c r="AG272" s="344"/>
    </row>
    <row r="273" spans="1:34" ht="15" customHeight="1" x14ac:dyDescent="0.2">
      <c r="A273" s="247">
        <v>21</v>
      </c>
      <c r="B273" s="346">
        <v>44562</v>
      </c>
      <c r="C273" s="268">
        <v>906051.71073143953</v>
      </c>
      <c r="D273" s="327">
        <f>C273</f>
        <v>906051.71073143953</v>
      </c>
      <c r="E273" s="268"/>
      <c r="F273" s="268">
        <f t="shared" ref="F273:F284" si="359">IF(ABS(D273)&gt;+$F$12,IF(D273&lt;0,-$F$12,+$F$12),+D273)</f>
        <v>906051.71073143953</v>
      </c>
      <c r="G273" s="268">
        <f t="shared" ref="G273:G284" si="360">IF(ABS(D273)-ABS(F273)&gt;=$G$12,IF(D273&lt;=0,-$G$12,+$G$12),+D273-F273)</f>
        <v>0</v>
      </c>
      <c r="H273" s="268">
        <f t="shared" ref="H273:H284" si="361">IF(ABS(+D273)-ABS(SUM(F273:G273))&gt;=$H$12,IF(D273&lt;=0,-$H$12,+$H$12),+D273-SUM(F273:G273))</f>
        <v>0</v>
      </c>
      <c r="I273" s="268"/>
      <c r="J273" s="278">
        <f t="shared" ref="J273:J284" si="362">IF(G273&gt;0,+G273*$C$298,G273*$C$299)</f>
        <v>0</v>
      </c>
      <c r="K273" s="268">
        <f t="shared" ref="K273:K284" si="363">+H273*$C$300</f>
        <v>0</v>
      </c>
      <c r="L273" s="268"/>
      <c r="M273" s="278">
        <f t="shared" ref="M273:M284" si="364">SUM(J273:L273)+$M$271</f>
        <v>36702015.819213256</v>
      </c>
      <c r="N273" s="278">
        <v>0</v>
      </c>
      <c r="O273" s="268">
        <f t="shared" ref="O273:O284" si="365">M273+N273</f>
        <v>36702015.819213256</v>
      </c>
      <c r="P273" s="278">
        <f>O273-O271</f>
        <v>0</v>
      </c>
      <c r="Q273" s="268"/>
      <c r="R273" s="287"/>
      <c r="S273" s="268">
        <f t="shared" ref="S273:S284" si="366">+F273</f>
        <v>906051.71073143953</v>
      </c>
      <c r="T273" s="268">
        <f t="shared" ref="T273:T284" si="367">+G273-J273</f>
        <v>0</v>
      </c>
      <c r="U273" s="345">
        <f t="shared" ref="U273:U284" si="368">+H273-K273</f>
        <v>0</v>
      </c>
      <c r="V273" s="345"/>
      <c r="W273" s="268"/>
      <c r="X273" s="268"/>
      <c r="Y273" s="268"/>
      <c r="Z273" s="268"/>
      <c r="AA273" s="278">
        <f t="shared" ref="AA273:AA284" si="369">SUM(S273:V273)+$AA$271</f>
        <v>109711280.81011847</v>
      </c>
      <c r="AB273" s="278">
        <v>0</v>
      </c>
      <c r="AC273" s="278">
        <f t="shared" ref="AC273:AC284" si="370">AA273-AB273</f>
        <v>109711280.81011847</v>
      </c>
      <c r="AD273" s="278">
        <v>0</v>
      </c>
      <c r="AE273" s="268">
        <f t="shared" ref="AE273:AE284" si="371">AA273-AB273+AD273</f>
        <v>109711280.81011847</v>
      </c>
      <c r="AF273" s="278">
        <f>AE273-AE271</f>
        <v>906051.71073144674</v>
      </c>
      <c r="AH273" s="327"/>
    </row>
    <row r="274" spans="1:34" ht="15" customHeight="1" x14ac:dyDescent="0.2">
      <c r="A274" s="247">
        <f t="shared" ref="A274:A284" si="372">A273</f>
        <v>21</v>
      </c>
      <c r="B274" s="346">
        <v>44593</v>
      </c>
      <c r="C274" s="268">
        <v>7351465.8027293207</v>
      </c>
      <c r="D274" s="327">
        <f>SUM($C$273:C274)</f>
        <v>8257517.51346076</v>
      </c>
      <c r="E274" s="268"/>
      <c r="F274" s="268">
        <f t="shared" si="359"/>
        <v>8257517.51346076</v>
      </c>
      <c r="G274" s="268">
        <f t="shared" si="360"/>
        <v>0</v>
      </c>
      <c r="H274" s="268">
        <f t="shared" si="361"/>
        <v>0</v>
      </c>
      <c r="I274" s="268"/>
      <c r="J274" s="278">
        <f t="shared" si="362"/>
        <v>0</v>
      </c>
      <c r="K274" s="268">
        <f t="shared" si="363"/>
        <v>0</v>
      </c>
      <c r="L274" s="268"/>
      <c r="M274" s="278">
        <f t="shared" si="364"/>
        <v>36702015.819213256</v>
      </c>
      <c r="N274" s="278">
        <v>0</v>
      </c>
      <c r="O274" s="268">
        <f t="shared" si="365"/>
        <v>36702015.819213256</v>
      </c>
      <c r="P274" s="268">
        <f t="shared" ref="P274:P284" si="373">O274-O273</f>
        <v>0</v>
      </c>
      <c r="Q274" s="268"/>
      <c r="R274" s="287"/>
      <c r="S274" s="268">
        <f t="shared" si="366"/>
        <v>8257517.51346076</v>
      </c>
      <c r="T274" s="268">
        <f t="shared" si="367"/>
        <v>0</v>
      </c>
      <c r="U274" s="345">
        <f t="shared" si="368"/>
        <v>0</v>
      </c>
      <c r="V274" s="345"/>
      <c r="W274" s="268"/>
      <c r="X274" s="268"/>
      <c r="Y274" s="268"/>
      <c r="Z274" s="268"/>
      <c r="AA274" s="278">
        <f t="shared" si="369"/>
        <v>117062746.61284778</v>
      </c>
      <c r="AB274" s="278">
        <v>0</v>
      </c>
      <c r="AC274" s="278">
        <f t="shared" si="370"/>
        <v>117062746.61284778</v>
      </c>
      <c r="AD274" s="278">
        <v>0</v>
      </c>
      <c r="AE274" s="268">
        <f t="shared" si="371"/>
        <v>117062746.61284778</v>
      </c>
      <c r="AF274" s="268">
        <f t="shared" ref="AF274:AF284" si="374">AE274-AE273</f>
        <v>7351465.8027293086</v>
      </c>
    </row>
    <row r="275" spans="1:34" ht="15" customHeight="1" x14ac:dyDescent="0.25">
      <c r="A275" s="247">
        <f t="shared" si="372"/>
        <v>21</v>
      </c>
      <c r="B275" s="346">
        <v>44621</v>
      </c>
      <c r="C275" s="268">
        <v>2371516.67508524</v>
      </c>
      <c r="D275" s="327">
        <f>SUM($C$273:C275)</f>
        <v>10629034.188546</v>
      </c>
      <c r="E275" s="268"/>
      <c r="F275" s="268">
        <f t="shared" si="359"/>
        <v>10629034.188546</v>
      </c>
      <c r="G275" s="268">
        <f t="shared" si="360"/>
        <v>0</v>
      </c>
      <c r="H275" s="268">
        <f t="shared" si="361"/>
        <v>0</v>
      </c>
      <c r="I275" s="268"/>
      <c r="J275" s="278">
        <f t="shared" si="362"/>
        <v>0</v>
      </c>
      <c r="K275" s="268">
        <f t="shared" si="363"/>
        <v>0</v>
      </c>
      <c r="L275" s="268"/>
      <c r="M275" s="278">
        <f t="shared" si="364"/>
        <v>36702015.819213256</v>
      </c>
      <c r="N275" s="278">
        <v>0</v>
      </c>
      <c r="O275" s="268">
        <f t="shared" si="365"/>
        <v>36702015.819213256</v>
      </c>
      <c r="P275" s="268">
        <f t="shared" si="373"/>
        <v>0</v>
      </c>
      <c r="R275" s="287"/>
      <c r="S275" s="268">
        <f t="shared" si="366"/>
        <v>10629034.188546</v>
      </c>
      <c r="T275" s="268">
        <f t="shared" si="367"/>
        <v>0</v>
      </c>
      <c r="U275" s="345">
        <f t="shared" si="368"/>
        <v>0</v>
      </c>
      <c r="V275" s="345"/>
      <c r="W275" s="268"/>
      <c r="X275" s="268"/>
      <c r="Y275" s="268"/>
      <c r="Z275" s="268"/>
      <c r="AA275" s="278">
        <f t="shared" si="369"/>
        <v>119434263.28793302</v>
      </c>
      <c r="AB275" s="278">
        <v>0</v>
      </c>
      <c r="AC275" s="278">
        <f t="shared" si="370"/>
        <v>119434263.28793302</v>
      </c>
      <c r="AD275" s="278">
        <v>0</v>
      </c>
      <c r="AE275" s="268">
        <f t="shared" si="371"/>
        <v>119434263.28793302</v>
      </c>
      <c r="AF275" s="268">
        <f t="shared" si="374"/>
        <v>2371516.6750852466</v>
      </c>
      <c r="AG275" s="344"/>
    </row>
    <row r="276" spans="1:34" ht="15" customHeight="1" x14ac:dyDescent="0.25">
      <c r="A276" s="247">
        <f t="shared" si="372"/>
        <v>21</v>
      </c>
      <c r="B276" s="346">
        <v>44652</v>
      </c>
      <c r="C276" s="268">
        <v>10310274.13876472</v>
      </c>
      <c r="D276" s="327">
        <f>SUM($C$273:C276)</f>
        <v>20939308.327310719</v>
      </c>
      <c r="E276" s="268"/>
      <c r="F276" s="268">
        <f t="shared" si="359"/>
        <v>17000000</v>
      </c>
      <c r="G276" s="268">
        <f t="shared" si="360"/>
        <v>3939308.3273107186</v>
      </c>
      <c r="H276" s="268">
        <f t="shared" si="361"/>
        <v>0</v>
      </c>
      <c r="I276" s="268"/>
      <c r="J276" s="278">
        <f t="shared" si="362"/>
        <v>1969654.1636553593</v>
      </c>
      <c r="K276" s="268">
        <f t="shared" si="363"/>
        <v>0</v>
      </c>
      <c r="L276" s="268"/>
      <c r="M276" s="278">
        <f t="shared" si="364"/>
        <v>38671669.982868612</v>
      </c>
      <c r="N276" s="278">
        <v>0</v>
      </c>
      <c r="O276" s="268">
        <f t="shared" si="365"/>
        <v>38671669.982868612</v>
      </c>
      <c r="P276" s="268">
        <f t="shared" si="373"/>
        <v>1969654.1636553556</v>
      </c>
      <c r="Q276" s="344"/>
      <c r="R276" s="287"/>
      <c r="S276" s="268">
        <f t="shared" si="366"/>
        <v>17000000</v>
      </c>
      <c r="T276" s="268">
        <f t="shared" si="367"/>
        <v>1969654.1636553593</v>
      </c>
      <c r="U276" s="345">
        <f t="shared" si="368"/>
        <v>0</v>
      </c>
      <c r="V276" s="345"/>
      <c r="W276" s="268"/>
      <c r="X276" s="268"/>
      <c r="Y276" s="268"/>
      <c r="Z276" s="268"/>
      <c r="AA276" s="278">
        <f t="shared" si="369"/>
        <v>127774883.26304238</v>
      </c>
      <c r="AB276" s="278">
        <v>0</v>
      </c>
      <c r="AC276" s="278">
        <f t="shared" si="370"/>
        <v>127774883.26304238</v>
      </c>
      <c r="AD276" s="278">
        <v>0</v>
      </c>
      <c r="AE276" s="268">
        <f t="shared" si="371"/>
        <v>127774883.26304238</v>
      </c>
      <c r="AF276" s="268">
        <f t="shared" si="374"/>
        <v>8340619.9751093537</v>
      </c>
      <c r="AG276" s="344"/>
    </row>
    <row r="277" spans="1:34" ht="15" customHeight="1" x14ac:dyDescent="0.25">
      <c r="A277" s="247">
        <f t="shared" si="372"/>
        <v>21</v>
      </c>
      <c r="B277" s="346">
        <v>44682</v>
      </c>
      <c r="C277" s="268">
        <v>4721409.9417346762</v>
      </c>
      <c r="D277" s="327">
        <f>SUM($C$273:C277)</f>
        <v>25660718.269045394</v>
      </c>
      <c r="E277" s="268"/>
      <c r="F277" s="268">
        <f t="shared" si="359"/>
        <v>17000000</v>
      </c>
      <c r="G277" s="268">
        <f t="shared" si="360"/>
        <v>8660718.2690453939</v>
      </c>
      <c r="H277" s="268">
        <f t="shared" si="361"/>
        <v>0</v>
      </c>
      <c r="I277" s="268"/>
      <c r="J277" s="278">
        <f t="shared" si="362"/>
        <v>4330359.134522697</v>
      </c>
      <c r="K277" s="268">
        <f t="shared" si="363"/>
        <v>0</v>
      </c>
      <c r="L277" s="268"/>
      <c r="M277" s="278">
        <f t="shared" si="364"/>
        <v>41032374.953735955</v>
      </c>
      <c r="N277" s="278">
        <v>0</v>
      </c>
      <c r="O277" s="268">
        <f t="shared" si="365"/>
        <v>41032374.953735955</v>
      </c>
      <c r="P277" s="268">
        <f t="shared" si="373"/>
        <v>2360704.9708673432</v>
      </c>
      <c r="Q277" s="344"/>
      <c r="R277" s="287"/>
      <c r="S277" s="268">
        <f t="shared" si="366"/>
        <v>17000000</v>
      </c>
      <c r="T277" s="268">
        <f t="shared" si="367"/>
        <v>4330359.134522697</v>
      </c>
      <c r="U277" s="345">
        <f t="shared" si="368"/>
        <v>0</v>
      </c>
      <c r="V277" s="345"/>
      <c r="W277" s="268"/>
      <c r="X277" s="268"/>
      <c r="Y277" s="268"/>
      <c r="Z277" s="268"/>
      <c r="AA277" s="278">
        <f t="shared" si="369"/>
        <v>130135588.23390973</v>
      </c>
      <c r="AB277" s="278">
        <v>0</v>
      </c>
      <c r="AC277" s="278">
        <f t="shared" si="370"/>
        <v>130135588.23390973</v>
      </c>
      <c r="AD277" s="278">
        <v>0</v>
      </c>
      <c r="AE277" s="268">
        <f t="shared" si="371"/>
        <v>130135588.23390973</v>
      </c>
      <c r="AF277" s="268">
        <f t="shared" si="374"/>
        <v>2360704.9708673507</v>
      </c>
      <c r="AG277" s="344"/>
    </row>
    <row r="278" spans="1:34" ht="15" customHeight="1" x14ac:dyDescent="0.25">
      <c r="A278" s="247">
        <f t="shared" si="372"/>
        <v>21</v>
      </c>
      <c r="B278" s="346">
        <v>44713</v>
      </c>
      <c r="C278" s="268">
        <v>901958.56886015984</v>
      </c>
      <c r="D278" s="327">
        <f>SUM($C$273:C278)</f>
        <v>26562676.837905552</v>
      </c>
      <c r="E278" s="268"/>
      <c r="F278" s="268">
        <f t="shared" si="359"/>
        <v>17000000</v>
      </c>
      <c r="G278" s="268">
        <f t="shared" si="360"/>
        <v>9562676.8379055522</v>
      </c>
      <c r="H278" s="268">
        <f t="shared" si="361"/>
        <v>0</v>
      </c>
      <c r="I278" s="268"/>
      <c r="J278" s="278">
        <f t="shared" si="362"/>
        <v>4781338.4189527761</v>
      </c>
      <c r="K278" s="268">
        <f t="shared" si="363"/>
        <v>0</v>
      </c>
      <c r="L278" s="268"/>
      <c r="M278" s="278">
        <f t="shared" si="364"/>
        <v>41483354.238166034</v>
      </c>
      <c r="N278" s="278">
        <v>0</v>
      </c>
      <c r="O278" s="268">
        <f t="shared" si="365"/>
        <v>41483354.238166034</v>
      </c>
      <c r="P278" s="268">
        <f t="shared" si="373"/>
        <v>450979.28443007916</v>
      </c>
      <c r="Q278" s="344"/>
      <c r="R278" s="287"/>
      <c r="S278" s="268">
        <f t="shared" si="366"/>
        <v>17000000</v>
      </c>
      <c r="T278" s="268">
        <f t="shared" si="367"/>
        <v>4781338.4189527761</v>
      </c>
      <c r="U278" s="345">
        <f t="shared" si="368"/>
        <v>0</v>
      </c>
      <c r="V278" s="345"/>
      <c r="W278" s="268"/>
      <c r="X278" s="268"/>
      <c r="Y278" s="268"/>
      <c r="Z278" s="268"/>
      <c r="AA278" s="278">
        <f t="shared" si="369"/>
        <v>130586567.5183398</v>
      </c>
      <c r="AB278" s="278">
        <v>0</v>
      </c>
      <c r="AC278" s="278">
        <f t="shared" si="370"/>
        <v>130586567.5183398</v>
      </c>
      <c r="AD278" s="278">
        <v>0</v>
      </c>
      <c r="AE278" s="268">
        <f t="shared" si="371"/>
        <v>130586567.5183398</v>
      </c>
      <c r="AF278" s="268">
        <f t="shared" si="374"/>
        <v>450979.28443007171</v>
      </c>
      <c r="AG278" s="344"/>
    </row>
    <row r="279" spans="1:34" ht="15" customHeight="1" x14ac:dyDescent="0.25">
      <c r="A279" s="247">
        <f t="shared" si="372"/>
        <v>21</v>
      </c>
      <c r="B279" s="346">
        <v>44743</v>
      </c>
      <c r="C279" s="268">
        <v>1059867.1381617731</v>
      </c>
      <c r="D279" s="327">
        <f>SUM($C$273:C279)</f>
        <v>27622543.976067327</v>
      </c>
      <c r="E279" s="268"/>
      <c r="F279" s="268">
        <f t="shared" si="359"/>
        <v>17000000</v>
      </c>
      <c r="G279" s="268">
        <f t="shared" si="360"/>
        <v>10622543.976067327</v>
      </c>
      <c r="H279" s="268">
        <f t="shared" si="361"/>
        <v>0</v>
      </c>
      <c r="I279" s="268"/>
      <c r="J279" s="278">
        <f t="shared" si="362"/>
        <v>5311271.9880336635</v>
      </c>
      <c r="K279" s="268">
        <f t="shared" si="363"/>
        <v>0</v>
      </c>
      <c r="L279" s="268"/>
      <c r="M279" s="278">
        <f t="shared" si="364"/>
        <v>42013287.807246923</v>
      </c>
      <c r="N279" s="278">
        <v>0</v>
      </c>
      <c r="O279" s="268">
        <f t="shared" si="365"/>
        <v>42013287.807246923</v>
      </c>
      <c r="P279" s="268">
        <f t="shared" si="373"/>
        <v>529933.56908088923</v>
      </c>
      <c r="Q279" s="344"/>
      <c r="R279" s="287"/>
      <c r="S279" s="268">
        <f t="shared" si="366"/>
        <v>17000000</v>
      </c>
      <c r="T279" s="268">
        <f t="shared" si="367"/>
        <v>5311271.9880336635</v>
      </c>
      <c r="U279" s="345">
        <f t="shared" si="368"/>
        <v>0</v>
      </c>
      <c r="V279" s="345"/>
      <c r="W279" s="268"/>
      <c r="X279" s="268"/>
      <c r="Y279" s="268"/>
      <c r="Z279" s="268"/>
      <c r="AA279" s="278">
        <f t="shared" si="369"/>
        <v>131116501.08742069</v>
      </c>
      <c r="AB279" s="278">
        <v>0</v>
      </c>
      <c r="AC279" s="278">
        <f t="shared" si="370"/>
        <v>131116501.08742069</v>
      </c>
      <c r="AD279" s="278">
        <v>0</v>
      </c>
      <c r="AE279" s="268">
        <f t="shared" si="371"/>
        <v>131116501.08742069</v>
      </c>
      <c r="AF279" s="268">
        <f t="shared" si="374"/>
        <v>529933.56908088923</v>
      </c>
      <c r="AG279" s="344"/>
    </row>
    <row r="280" spans="1:34" ht="15" customHeight="1" x14ac:dyDescent="0.25">
      <c r="A280" s="247">
        <f t="shared" si="372"/>
        <v>21</v>
      </c>
      <c r="B280" s="346">
        <v>44774</v>
      </c>
      <c r="C280" s="268">
        <v>1251155.0261015275</v>
      </c>
      <c r="D280" s="327">
        <f>SUM($C$273:C280)</f>
        <v>28873699.002168853</v>
      </c>
      <c r="E280" s="268"/>
      <c r="F280" s="268">
        <f t="shared" si="359"/>
        <v>17000000</v>
      </c>
      <c r="G280" s="268">
        <f t="shared" si="360"/>
        <v>11873699.002168853</v>
      </c>
      <c r="H280" s="268">
        <f t="shared" si="361"/>
        <v>0</v>
      </c>
      <c r="I280" s="268"/>
      <c r="J280" s="278">
        <f t="shared" si="362"/>
        <v>5936849.5010844264</v>
      </c>
      <c r="K280" s="268">
        <f t="shared" si="363"/>
        <v>0</v>
      </c>
      <c r="L280" s="268"/>
      <c r="M280" s="278">
        <f t="shared" si="364"/>
        <v>42638865.320297681</v>
      </c>
      <c r="N280" s="278">
        <v>0</v>
      </c>
      <c r="O280" s="268">
        <f t="shared" si="365"/>
        <v>42638865.320297681</v>
      </c>
      <c r="P280" s="268">
        <f t="shared" si="373"/>
        <v>625577.51305075735</v>
      </c>
      <c r="Q280" s="344"/>
      <c r="R280" s="287"/>
      <c r="S280" s="268">
        <f t="shared" si="366"/>
        <v>17000000</v>
      </c>
      <c r="T280" s="268">
        <f t="shared" si="367"/>
        <v>5936849.5010844264</v>
      </c>
      <c r="U280" s="345">
        <f t="shared" si="368"/>
        <v>0</v>
      </c>
      <c r="V280" s="345"/>
      <c r="W280" s="268"/>
      <c r="X280" s="268"/>
      <c r="Y280" s="268"/>
      <c r="Z280" s="268"/>
      <c r="AA280" s="278">
        <f t="shared" si="369"/>
        <v>131742078.60047144</v>
      </c>
      <c r="AB280" s="278">
        <v>0</v>
      </c>
      <c r="AC280" s="278">
        <f t="shared" si="370"/>
        <v>131742078.60047144</v>
      </c>
      <c r="AD280" s="278">
        <v>0</v>
      </c>
      <c r="AE280" s="268">
        <f t="shared" si="371"/>
        <v>131742078.60047144</v>
      </c>
      <c r="AF280" s="268">
        <f t="shared" si="374"/>
        <v>625577.5130507499</v>
      </c>
      <c r="AG280" s="344"/>
    </row>
    <row r="281" spans="1:34" ht="15" customHeight="1" x14ac:dyDescent="0.25">
      <c r="A281" s="247">
        <f t="shared" si="372"/>
        <v>21</v>
      </c>
      <c r="B281" s="346">
        <v>44805</v>
      </c>
      <c r="C281" s="268">
        <v>-16344664.079843404</v>
      </c>
      <c r="D281" s="327">
        <f>SUM($C$273:C281)</f>
        <v>12529034.922325449</v>
      </c>
      <c r="E281" s="268"/>
      <c r="F281" s="268">
        <f t="shared" si="359"/>
        <v>12529034.922325449</v>
      </c>
      <c r="G281" s="268">
        <f t="shared" si="360"/>
        <v>0</v>
      </c>
      <c r="H281" s="268">
        <f t="shared" si="361"/>
        <v>0</v>
      </c>
      <c r="I281" s="268"/>
      <c r="J281" s="278">
        <f t="shared" si="362"/>
        <v>0</v>
      </c>
      <c r="K281" s="268">
        <f t="shared" si="363"/>
        <v>0</v>
      </c>
      <c r="L281" s="268"/>
      <c r="M281" s="278">
        <f t="shared" si="364"/>
        <v>36702015.819213256</v>
      </c>
      <c r="N281" s="278">
        <v>0</v>
      </c>
      <c r="O281" s="268">
        <f t="shared" si="365"/>
        <v>36702015.819213256</v>
      </c>
      <c r="P281" s="268">
        <f t="shared" si="373"/>
        <v>-5936849.5010844246</v>
      </c>
      <c r="Q281" s="344"/>
      <c r="R281" s="287"/>
      <c r="S281" s="268">
        <f t="shared" si="366"/>
        <v>12529034.922325449</v>
      </c>
      <c r="T281" s="268">
        <f t="shared" si="367"/>
        <v>0</v>
      </c>
      <c r="U281" s="345">
        <f t="shared" si="368"/>
        <v>0</v>
      </c>
      <c r="V281" s="345"/>
      <c r="W281" s="268"/>
      <c r="X281" s="268"/>
      <c r="Y281" s="268"/>
      <c r="Z281" s="268"/>
      <c r="AA281" s="278">
        <f t="shared" si="369"/>
        <v>121334264.02171247</v>
      </c>
      <c r="AB281" s="278">
        <v>0</v>
      </c>
      <c r="AC281" s="278">
        <f t="shared" si="370"/>
        <v>121334264.02171247</v>
      </c>
      <c r="AD281" s="278">
        <v>0</v>
      </c>
      <c r="AE281" s="268">
        <f t="shared" si="371"/>
        <v>121334264.02171247</v>
      </c>
      <c r="AF281" s="268">
        <f t="shared" si="374"/>
        <v>-10407814.57875897</v>
      </c>
      <c r="AG281" s="344"/>
    </row>
    <row r="282" spans="1:34" ht="15" customHeight="1" x14ac:dyDescent="0.25">
      <c r="A282" s="247">
        <f t="shared" si="372"/>
        <v>21</v>
      </c>
      <c r="B282" s="346">
        <v>44835</v>
      </c>
      <c r="C282" s="268">
        <v>11931549.362259213</v>
      </c>
      <c r="D282" s="327">
        <f>SUM($C$273:C282)</f>
        <v>24460584.284584664</v>
      </c>
      <c r="E282" s="268"/>
      <c r="F282" s="268">
        <f t="shared" si="359"/>
        <v>17000000</v>
      </c>
      <c r="G282" s="268">
        <f t="shared" si="360"/>
        <v>7460584.2845846638</v>
      </c>
      <c r="H282" s="268">
        <f t="shared" si="361"/>
        <v>0</v>
      </c>
      <c r="I282" s="268"/>
      <c r="J282" s="278">
        <f t="shared" si="362"/>
        <v>3730292.1422923319</v>
      </c>
      <c r="K282" s="268">
        <f t="shared" si="363"/>
        <v>0</v>
      </c>
      <c r="L282" s="268"/>
      <c r="M282" s="278">
        <f t="shared" si="364"/>
        <v>40432307.961505592</v>
      </c>
      <c r="N282" s="278">
        <v>0</v>
      </c>
      <c r="O282" s="268">
        <f t="shared" si="365"/>
        <v>40432307.961505592</v>
      </c>
      <c r="P282" s="268">
        <f t="shared" si="373"/>
        <v>3730292.1422923356</v>
      </c>
      <c r="Q282" s="344"/>
      <c r="R282" s="287"/>
      <c r="S282" s="268">
        <f t="shared" si="366"/>
        <v>17000000</v>
      </c>
      <c r="T282" s="268">
        <f t="shared" si="367"/>
        <v>3730292.1422923319</v>
      </c>
      <c r="U282" s="345">
        <f t="shared" si="368"/>
        <v>0</v>
      </c>
      <c r="V282" s="345"/>
      <c r="W282" s="268"/>
      <c r="X282" s="268"/>
      <c r="Y282" s="268"/>
      <c r="Z282" s="268"/>
      <c r="AA282" s="278">
        <f t="shared" si="369"/>
        <v>129535521.24167936</v>
      </c>
      <c r="AB282" s="278">
        <v>0</v>
      </c>
      <c r="AC282" s="278">
        <f t="shared" si="370"/>
        <v>129535521.24167936</v>
      </c>
      <c r="AD282" s="278">
        <v>0</v>
      </c>
      <c r="AE282" s="268">
        <f t="shared" si="371"/>
        <v>129535521.24167936</v>
      </c>
      <c r="AF282" s="268">
        <f t="shared" si="374"/>
        <v>8201257.2199668884</v>
      </c>
      <c r="AG282" s="344"/>
    </row>
    <row r="283" spans="1:34" ht="15" customHeight="1" x14ac:dyDescent="0.25">
      <c r="A283" s="247">
        <f t="shared" si="372"/>
        <v>21</v>
      </c>
      <c r="B283" s="346">
        <v>44866</v>
      </c>
      <c r="C283" s="268">
        <v>17651189.099766225</v>
      </c>
      <c r="D283" s="327">
        <f>SUM($C$273:C283)</f>
        <v>42111773.384350888</v>
      </c>
      <c r="E283" s="268"/>
      <c r="F283" s="268">
        <f t="shared" si="359"/>
        <v>17000000</v>
      </c>
      <c r="G283" s="268">
        <f t="shared" si="360"/>
        <v>23000000</v>
      </c>
      <c r="H283" s="268">
        <f t="shared" si="361"/>
        <v>2111773.3843508884</v>
      </c>
      <c r="I283" s="268"/>
      <c r="J283" s="278">
        <f t="shared" si="362"/>
        <v>11500000</v>
      </c>
      <c r="K283" s="268">
        <f t="shared" si="363"/>
        <v>1900596.0459157997</v>
      </c>
      <c r="L283" s="268"/>
      <c r="M283" s="278">
        <f t="shared" si="364"/>
        <v>50102611.865129054</v>
      </c>
      <c r="N283" s="278">
        <v>0</v>
      </c>
      <c r="O283" s="268">
        <f t="shared" si="365"/>
        <v>50102611.865129054</v>
      </c>
      <c r="P283" s="268">
        <f t="shared" si="373"/>
        <v>9670303.9036234617</v>
      </c>
      <c r="Q283" s="344"/>
      <c r="R283" s="287"/>
      <c r="S283" s="268">
        <f t="shared" si="366"/>
        <v>17000000</v>
      </c>
      <c r="T283" s="268">
        <f t="shared" si="367"/>
        <v>11500000</v>
      </c>
      <c r="U283" s="345">
        <f t="shared" si="368"/>
        <v>211177.33843508875</v>
      </c>
      <c r="V283" s="345"/>
      <c r="W283" s="268"/>
      <c r="X283" s="268"/>
      <c r="Y283" s="268"/>
      <c r="Z283" s="268"/>
      <c r="AA283" s="278">
        <f t="shared" si="369"/>
        <v>137516406.4378221</v>
      </c>
      <c r="AB283" s="278">
        <v>0</v>
      </c>
      <c r="AC283" s="278">
        <f t="shared" si="370"/>
        <v>137516406.4378221</v>
      </c>
      <c r="AD283" s="278">
        <v>0</v>
      </c>
      <c r="AE283" s="268">
        <f t="shared" si="371"/>
        <v>137516406.4378221</v>
      </c>
      <c r="AF283" s="268">
        <f t="shared" si="374"/>
        <v>7980885.196142748</v>
      </c>
      <c r="AG283" s="344"/>
    </row>
    <row r="284" spans="1:34" ht="15" customHeight="1" x14ac:dyDescent="0.25">
      <c r="A284" s="247">
        <f t="shared" si="372"/>
        <v>21</v>
      </c>
      <c r="B284" s="346">
        <v>44896</v>
      </c>
      <c r="C284" s="268">
        <v>68025583.654478475</v>
      </c>
      <c r="D284" s="327">
        <f>SUM($C$273:C284)</f>
        <v>110137357.03882936</v>
      </c>
      <c r="E284" s="268"/>
      <c r="F284" s="268">
        <f t="shared" si="359"/>
        <v>17000000</v>
      </c>
      <c r="G284" s="268">
        <f t="shared" si="360"/>
        <v>23000000</v>
      </c>
      <c r="H284" s="268">
        <f t="shared" si="361"/>
        <v>70137357.038829356</v>
      </c>
      <c r="I284" s="268"/>
      <c r="J284" s="278">
        <f t="shared" si="362"/>
        <v>11500000</v>
      </c>
      <c r="K284" s="268">
        <f t="shared" si="363"/>
        <v>63123621.334946424</v>
      </c>
      <c r="L284" s="268"/>
      <c r="M284" s="278">
        <f t="shared" si="364"/>
        <v>111325637.15415968</v>
      </c>
      <c r="N284" s="278">
        <v>0</v>
      </c>
      <c r="O284" s="268">
        <f t="shared" si="365"/>
        <v>111325637.15415968</v>
      </c>
      <c r="P284" s="268">
        <f t="shared" si="373"/>
        <v>61223025.289030626</v>
      </c>
      <c r="Q284" s="344"/>
      <c r="R284" s="287"/>
      <c r="S284" s="268">
        <f t="shared" si="366"/>
        <v>17000000</v>
      </c>
      <c r="T284" s="268">
        <f t="shared" si="367"/>
        <v>11500000</v>
      </c>
      <c r="U284" s="345">
        <f t="shared" si="368"/>
        <v>7013735.7038829327</v>
      </c>
      <c r="V284" s="345"/>
      <c r="W284" s="268"/>
      <c r="X284" s="268"/>
      <c r="Y284" s="268"/>
      <c r="Z284" s="268"/>
      <c r="AA284" s="278">
        <f t="shared" si="369"/>
        <v>144318964.80326995</v>
      </c>
      <c r="AB284" s="278">
        <v>0</v>
      </c>
      <c r="AC284" s="278">
        <f t="shared" si="370"/>
        <v>144318964.80326995</v>
      </c>
      <c r="AD284" s="278">
        <v>0</v>
      </c>
      <c r="AE284" s="268">
        <f t="shared" si="371"/>
        <v>144318964.80326995</v>
      </c>
      <c r="AF284" s="268">
        <f t="shared" si="374"/>
        <v>6802558.365447849</v>
      </c>
      <c r="AG284" s="344"/>
    </row>
    <row r="285" spans="1:34" ht="15" customHeight="1" x14ac:dyDescent="0.25">
      <c r="A285" s="247"/>
      <c r="B285" s="346"/>
      <c r="C285" s="268"/>
      <c r="D285" s="327"/>
      <c r="E285" s="268"/>
      <c r="F285" s="268"/>
      <c r="G285" s="268"/>
      <c r="H285" s="268"/>
      <c r="I285" s="268"/>
      <c r="J285" s="278"/>
      <c r="K285" s="268"/>
      <c r="L285" s="268"/>
      <c r="M285" s="278"/>
      <c r="N285" s="278"/>
      <c r="O285" s="268"/>
      <c r="P285" s="268"/>
      <c r="Q285" s="344"/>
      <c r="R285" s="287"/>
      <c r="S285" s="268"/>
      <c r="T285" s="268"/>
      <c r="U285" s="345"/>
      <c r="V285" s="345"/>
      <c r="W285" s="268"/>
      <c r="X285" s="268"/>
      <c r="Y285" s="268"/>
      <c r="Z285" s="268"/>
      <c r="AA285" s="278"/>
      <c r="AB285" s="278"/>
      <c r="AC285" s="278"/>
      <c r="AD285" s="278"/>
      <c r="AE285" s="268"/>
      <c r="AF285" s="268"/>
      <c r="AG285" s="344"/>
    </row>
    <row r="286" spans="1:34" ht="18" customHeight="1" x14ac:dyDescent="0.2">
      <c r="A286" s="247"/>
      <c r="C286" s="268"/>
      <c r="D286" s="327"/>
      <c r="E286" s="268"/>
      <c r="F286" s="268"/>
      <c r="G286" s="268"/>
      <c r="H286" s="268"/>
      <c r="I286" s="268"/>
      <c r="J286" s="268"/>
      <c r="K286" s="268"/>
      <c r="L286" s="268"/>
      <c r="M286" s="268"/>
      <c r="N286" s="268"/>
      <c r="O286" s="268"/>
      <c r="P286" s="268"/>
      <c r="Q286" s="268"/>
      <c r="R286" s="287"/>
      <c r="S286" s="268"/>
      <c r="T286" s="268"/>
      <c r="U286" s="268"/>
      <c r="V286" s="268"/>
      <c r="W286" s="268"/>
      <c r="X286" s="268"/>
      <c r="Y286" s="268"/>
      <c r="Z286" s="268"/>
      <c r="AA286" s="268"/>
      <c r="AB286" s="278"/>
      <c r="AC286" s="278"/>
      <c r="AD286" s="278"/>
      <c r="AE286" s="268"/>
      <c r="AF286" s="268"/>
    </row>
    <row r="287" spans="1:34" ht="15.75" x14ac:dyDescent="0.25">
      <c r="B287" s="341" t="s">
        <v>179</v>
      </c>
      <c r="C287" s="341" t="s">
        <v>178</v>
      </c>
      <c r="D287" s="341" t="s">
        <v>42</v>
      </c>
      <c r="J287" s="343"/>
      <c r="AB287" s="280"/>
      <c r="AC287" s="280"/>
      <c r="AD287" s="280"/>
      <c r="AE287" s="268"/>
      <c r="AF287" s="268"/>
    </row>
    <row r="288" spans="1:34" x14ac:dyDescent="0.2">
      <c r="B288" s="339">
        <v>1</v>
      </c>
      <c r="C288" s="338">
        <v>0</v>
      </c>
      <c r="D288" s="338">
        <v>1</v>
      </c>
      <c r="E288" s="337"/>
      <c r="F288" s="337"/>
      <c r="G288" s="337"/>
      <c r="H288" s="337"/>
      <c r="I288" s="337"/>
      <c r="S288" s="327"/>
      <c r="AB288" s="280"/>
      <c r="AC288" s="280"/>
      <c r="AD288" s="280"/>
      <c r="AE288" s="268"/>
      <c r="AF288" s="268"/>
    </row>
    <row r="289" spans="2:32" x14ac:dyDescent="0.2">
      <c r="B289" s="339">
        <v>2</v>
      </c>
      <c r="C289" s="338">
        <v>0.5</v>
      </c>
      <c r="D289" s="338">
        <v>0.5</v>
      </c>
      <c r="E289" s="337"/>
      <c r="F289" s="337"/>
      <c r="G289" s="337"/>
      <c r="H289" s="337"/>
      <c r="I289" s="337"/>
      <c r="AE289" s="268"/>
      <c r="AF289" s="268"/>
    </row>
    <row r="290" spans="2:32" x14ac:dyDescent="0.2">
      <c r="B290" s="339">
        <v>3</v>
      </c>
      <c r="C290" s="338">
        <v>0.9</v>
      </c>
      <c r="D290" s="338">
        <v>0.1</v>
      </c>
      <c r="E290" s="337"/>
      <c r="F290" s="337"/>
      <c r="G290" s="337"/>
      <c r="H290" s="337"/>
      <c r="I290" s="337"/>
    </row>
    <row r="291" spans="2:32" x14ac:dyDescent="0.2">
      <c r="B291" s="339">
        <v>4</v>
      </c>
      <c r="C291" s="338">
        <v>0.95</v>
      </c>
      <c r="D291" s="338">
        <v>0.05</v>
      </c>
      <c r="E291" s="337"/>
      <c r="F291" s="337"/>
      <c r="G291" s="337"/>
      <c r="H291" s="337"/>
      <c r="I291" s="337"/>
    </row>
    <row r="292" spans="2:32" x14ac:dyDescent="0.2">
      <c r="B292" s="339"/>
      <c r="C292" s="338"/>
      <c r="D292" s="338"/>
      <c r="E292" s="337"/>
      <c r="F292" s="337"/>
      <c r="G292" s="337"/>
      <c r="H292" s="337"/>
      <c r="I292" s="337"/>
    </row>
    <row r="293" spans="2:32" x14ac:dyDescent="0.2">
      <c r="B293" s="339" t="s">
        <v>181</v>
      </c>
      <c r="C293" s="338">
        <v>0.99</v>
      </c>
      <c r="D293" s="338">
        <v>0.01</v>
      </c>
      <c r="E293" s="337"/>
      <c r="F293" s="337"/>
      <c r="G293" s="337"/>
      <c r="H293" s="337"/>
      <c r="I293" s="337"/>
    </row>
    <row r="294" spans="2:32" ht="17.45" customHeight="1" x14ac:dyDescent="0.2">
      <c r="B294" s="339"/>
      <c r="C294" s="338"/>
      <c r="D294" s="338"/>
      <c r="E294" s="337"/>
      <c r="F294" s="337"/>
      <c r="G294" s="337"/>
      <c r="H294" s="337"/>
      <c r="I294" s="337"/>
    </row>
    <row r="295" spans="2:32" x14ac:dyDescent="0.2">
      <c r="B295" s="342" t="s">
        <v>180</v>
      </c>
      <c r="C295" s="338"/>
      <c r="D295" s="338"/>
      <c r="E295" s="337"/>
      <c r="F295" s="337"/>
      <c r="G295" s="337"/>
      <c r="H295" s="337"/>
      <c r="I295" s="337"/>
    </row>
    <row r="296" spans="2:32" x14ac:dyDescent="0.2">
      <c r="B296" s="341" t="s">
        <v>179</v>
      </c>
      <c r="C296" s="341" t="s">
        <v>178</v>
      </c>
      <c r="D296" s="341" t="s">
        <v>42</v>
      </c>
      <c r="E296" s="337"/>
      <c r="F296" s="337"/>
      <c r="G296" s="337"/>
      <c r="H296" s="337"/>
      <c r="I296" s="337"/>
    </row>
    <row r="297" spans="2:32" x14ac:dyDescent="0.2">
      <c r="B297" s="339">
        <v>1</v>
      </c>
      <c r="C297" s="338">
        <v>0</v>
      </c>
      <c r="D297" s="338">
        <v>1</v>
      </c>
      <c r="E297" s="337"/>
      <c r="F297" s="337"/>
      <c r="G297" s="337"/>
      <c r="H297" s="337"/>
      <c r="I297" s="337"/>
    </row>
    <row r="298" spans="2:32" x14ac:dyDescent="0.2">
      <c r="B298" s="340" t="s">
        <v>177</v>
      </c>
      <c r="C298" s="338">
        <v>0.5</v>
      </c>
      <c r="D298" s="338">
        <v>0.5</v>
      </c>
      <c r="E298" s="337"/>
      <c r="F298" s="337"/>
      <c r="G298" s="337"/>
      <c r="H298" s="337"/>
      <c r="I298" s="337"/>
    </row>
    <row r="299" spans="2:32" x14ac:dyDescent="0.2">
      <c r="B299" s="340" t="s">
        <v>176</v>
      </c>
      <c r="C299" s="338">
        <v>0.65</v>
      </c>
      <c r="D299" s="338">
        <v>0.35</v>
      </c>
      <c r="E299" s="337"/>
      <c r="F299" s="337"/>
      <c r="G299" s="337"/>
      <c r="H299" s="337"/>
      <c r="I299" s="337"/>
    </row>
    <row r="300" spans="2:32" x14ac:dyDescent="0.2">
      <c r="B300" s="339">
        <v>3</v>
      </c>
      <c r="C300" s="338">
        <v>0.9</v>
      </c>
      <c r="D300" s="338">
        <v>0.1</v>
      </c>
      <c r="E300" s="337"/>
      <c r="F300" s="337"/>
      <c r="G300" s="337"/>
      <c r="H300" s="337"/>
      <c r="I300" s="337"/>
    </row>
    <row r="301" spans="2:32" s="280" customFormat="1" x14ac:dyDescent="0.2">
      <c r="B301" s="304"/>
      <c r="C301" s="334"/>
      <c r="D301" s="334"/>
      <c r="E301" s="304"/>
      <c r="F301" s="304"/>
      <c r="G301" s="304"/>
      <c r="H301" s="304"/>
      <c r="I301" s="304"/>
      <c r="J301" s="304"/>
      <c r="K301" s="304"/>
    </row>
    <row r="302" spans="2:32" s="280" customFormat="1" x14ac:dyDescent="0.2">
      <c r="B302" s="304"/>
      <c r="C302" s="334"/>
      <c r="D302" s="334"/>
      <c r="E302" s="304"/>
      <c r="F302" s="304"/>
      <c r="G302" s="304"/>
      <c r="H302" s="304"/>
      <c r="I302" s="304"/>
      <c r="J302" s="304"/>
      <c r="K302" s="304"/>
    </row>
    <row r="303" spans="2:32" s="280" customFormat="1" x14ac:dyDescent="0.2">
      <c r="B303" s="304"/>
      <c r="C303" s="334"/>
      <c r="D303" s="334"/>
      <c r="E303" s="304"/>
      <c r="F303" s="304"/>
      <c r="G303" s="304"/>
      <c r="H303" s="304"/>
      <c r="I303" s="304"/>
      <c r="J303" s="304"/>
      <c r="K303" s="304"/>
    </row>
    <row r="304" spans="2:32" x14ac:dyDescent="0.2">
      <c r="B304" s="253" t="s">
        <v>175</v>
      </c>
      <c r="C304" s="253"/>
      <c r="D304" s="253"/>
      <c r="F304" s="253"/>
      <c r="G304" s="253"/>
      <c r="H304" s="253"/>
      <c r="I304" s="253"/>
      <c r="J304" s="253"/>
      <c r="K304" s="253"/>
    </row>
    <row r="305" spans="2:32" x14ac:dyDescent="0.2">
      <c r="B305" s="253" t="s">
        <v>174</v>
      </c>
      <c r="C305" s="253"/>
      <c r="D305" s="253"/>
      <c r="F305" s="253"/>
      <c r="G305" s="337"/>
      <c r="H305" s="337"/>
      <c r="I305" s="337"/>
      <c r="J305" s="253"/>
      <c r="K305" s="253"/>
    </row>
    <row r="306" spans="2:32" x14ac:dyDescent="0.2">
      <c r="B306" s="253" t="s">
        <v>173</v>
      </c>
      <c r="C306" s="253"/>
      <c r="D306" s="253"/>
      <c r="F306" s="253"/>
      <c r="G306" s="337"/>
      <c r="H306" s="337"/>
      <c r="I306" s="337"/>
      <c r="J306" s="253"/>
      <c r="K306" s="253"/>
    </row>
    <row r="307" spans="2:32" x14ac:dyDescent="0.2">
      <c r="B307" s="304" t="s">
        <v>172</v>
      </c>
      <c r="C307" s="304"/>
      <c r="D307" s="304"/>
      <c r="E307" s="304"/>
      <c r="F307" s="304"/>
      <c r="G307" s="334"/>
      <c r="H307" s="334"/>
      <c r="I307" s="334"/>
      <c r="J307" s="336"/>
      <c r="K307" s="335"/>
      <c r="L307" s="261"/>
      <c r="M307" s="261"/>
      <c r="N307" s="261"/>
      <c r="O307" s="261"/>
      <c r="P307" s="261"/>
      <c r="Q307" s="261"/>
      <c r="R307" s="261"/>
      <c r="S307" s="261"/>
      <c r="T307" s="261"/>
      <c r="U307" s="261"/>
      <c r="V307" s="261"/>
      <c r="W307" s="261"/>
      <c r="X307" s="261"/>
      <c r="Y307" s="261"/>
      <c r="Z307" s="261"/>
      <c r="AA307" s="261"/>
      <c r="AB307" s="261"/>
      <c r="AC307" s="261"/>
      <c r="AD307" s="261"/>
      <c r="AE307" s="261"/>
      <c r="AF307" s="261"/>
    </row>
    <row r="308" spans="2:32" x14ac:dyDescent="0.2">
      <c r="B308" s="304" t="s">
        <v>171</v>
      </c>
      <c r="C308" s="304"/>
      <c r="D308" s="304"/>
      <c r="E308" s="304"/>
      <c r="F308" s="304"/>
      <c r="G308" s="334"/>
      <c r="H308" s="334"/>
      <c r="I308" s="334"/>
      <c r="J308" s="304"/>
      <c r="K308" s="304"/>
    </row>
    <row r="309" spans="2:32" x14ac:dyDescent="0.2">
      <c r="B309" s="253" t="s">
        <v>170</v>
      </c>
      <c r="C309" s="253"/>
      <c r="D309" s="253"/>
      <c r="F309" s="253"/>
      <c r="G309" s="253"/>
      <c r="H309" s="253"/>
      <c r="I309" s="253"/>
      <c r="J309" s="253"/>
      <c r="K309" s="253"/>
    </row>
    <row r="310" spans="2:32" x14ac:dyDescent="0.2">
      <c r="B310" s="253" t="s">
        <v>169</v>
      </c>
    </row>
    <row r="311" spans="2:32" ht="15.75" x14ac:dyDescent="0.25">
      <c r="I311" s="333"/>
    </row>
  </sheetData>
  <printOptions horizontalCentered="1"/>
  <pageMargins left="0" right="0" top="0.3" bottom="0.3" header="0.5" footer="0.2"/>
  <pageSetup paperSize="5" scale="47" orientation="landscape" r:id="rId1"/>
  <headerFooter alignWithMargins="0">
    <oddFooter>&amp;LPrepared By: Annette Moore &amp;D&amp;R&amp;F &amp;A</oddFooter>
  </headerFooter>
  <customProperties>
    <customPr name="_pios_id" r:id="rId2"/>
  </customPropertie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94"/>
  <sheetViews>
    <sheetView zoomScale="85" zoomScaleNormal="85" workbookViewId="0">
      <pane xSplit="2" ySplit="13" topLeftCell="C459" activePane="bottomRight" state="frozen"/>
      <selection activeCell="I25" sqref="I25"/>
      <selection pane="topRight" activeCell="I25" sqref="I25"/>
      <selection pane="bottomLeft" activeCell="I25" sqref="I25"/>
      <selection pane="bottomRight" activeCell="J462" sqref="J462"/>
    </sheetView>
  </sheetViews>
  <sheetFormatPr defaultColWidth="9.140625" defaultRowHeight="12.75" x14ac:dyDescent="0.2"/>
  <cols>
    <col min="1" max="1" width="11.85546875" style="253" customWidth="1"/>
    <col min="2" max="2" width="12.7109375" style="253" customWidth="1"/>
    <col min="3" max="3" width="15.42578125" style="253" bestFit="1" customWidth="1"/>
    <col min="4" max="4" width="11.42578125" style="253" customWidth="1"/>
    <col min="5" max="6" width="15.85546875" style="253" bestFit="1" customWidth="1"/>
    <col min="7" max="7" width="16.42578125" style="253" bestFit="1" customWidth="1"/>
    <col min="8" max="8" width="3.28515625" style="253" customWidth="1"/>
    <col min="9" max="9" width="12.28515625" style="253" customWidth="1"/>
    <col min="10" max="10" width="12.85546875" style="253" customWidth="1"/>
    <col min="11" max="11" width="9.7109375" style="253" customWidth="1"/>
    <col min="12" max="12" width="4.5703125" style="253" hidden="1" customWidth="1"/>
    <col min="13" max="13" width="11.42578125" style="253" customWidth="1"/>
    <col min="14" max="14" width="14.28515625" style="304" bestFit="1" customWidth="1"/>
    <col min="15" max="15" width="13.28515625" style="253" customWidth="1"/>
    <col min="16" max="16" width="16.7109375" style="253" customWidth="1"/>
    <col min="17" max="16384" width="9.140625" style="253"/>
  </cols>
  <sheetData>
    <row r="1" spans="1:17" ht="14.25" customHeight="1" x14ac:dyDescent="0.25">
      <c r="A1" s="248"/>
    </row>
    <row r="2" spans="1:17" ht="18" x14ac:dyDescent="0.25">
      <c r="A2" s="248" t="s">
        <v>408</v>
      </c>
    </row>
    <row r="3" spans="1:17" ht="18" x14ac:dyDescent="0.25">
      <c r="A3" s="248" t="s">
        <v>407</v>
      </c>
    </row>
    <row r="4" spans="1:17" ht="15.75" x14ac:dyDescent="0.25">
      <c r="A4" s="252" t="s">
        <v>219</v>
      </c>
    </row>
    <row r="5" spans="1:17" ht="15.75" x14ac:dyDescent="0.25">
      <c r="A5" s="252" t="s">
        <v>218</v>
      </c>
      <c r="D5" s="388"/>
      <c r="Q5" s="387" t="s">
        <v>406</v>
      </c>
    </row>
    <row r="6" spans="1:17" ht="15.75" x14ac:dyDescent="0.25">
      <c r="A6" s="252"/>
    </row>
    <row r="7" spans="1:17" x14ac:dyDescent="0.2">
      <c r="Q7" s="387" t="s">
        <v>405</v>
      </c>
    </row>
    <row r="8" spans="1:17" x14ac:dyDescent="0.2">
      <c r="B8" s="257" t="s">
        <v>277</v>
      </c>
      <c r="C8" s="257"/>
    </row>
    <row r="9" spans="1:17" x14ac:dyDescent="0.2">
      <c r="B9" s="257" t="s">
        <v>276</v>
      </c>
      <c r="C9" s="257">
        <v>18239061</v>
      </c>
    </row>
    <row r="10" spans="1:17" x14ac:dyDescent="0.2">
      <c r="B10" s="257" t="s">
        <v>275</v>
      </c>
      <c r="C10" s="386" t="s">
        <v>274</v>
      </c>
      <c r="F10" s="260" t="s">
        <v>121</v>
      </c>
      <c r="G10" s="260" t="s">
        <v>273</v>
      </c>
      <c r="M10" s="260" t="s">
        <v>272</v>
      </c>
      <c r="N10" s="385" t="s">
        <v>57</v>
      </c>
      <c r="O10" s="260" t="s">
        <v>121</v>
      </c>
      <c r="P10" s="260" t="s">
        <v>17</v>
      </c>
    </row>
    <row r="11" spans="1:17" hidden="1" x14ac:dyDescent="0.2">
      <c r="B11" s="257"/>
      <c r="C11" s="386"/>
      <c r="F11" s="260"/>
      <c r="G11" s="260"/>
      <c r="M11" s="260"/>
      <c r="N11" s="385"/>
      <c r="O11" s="260"/>
      <c r="P11" s="260"/>
    </row>
    <row r="12" spans="1:17" x14ac:dyDescent="0.2">
      <c r="B12" s="257"/>
      <c r="C12" s="386"/>
      <c r="F12" s="260"/>
      <c r="G12" s="260"/>
      <c r="M12" s="260"/>
      <c r="N12" s="385"/>
      <c r="O12" s="260"/>
      <c r="P12" s="260"/>
    </row>
    <row r="13" spans="1:17" x14ac:dyDescent="0.2">
      <c r="C13" s="260" t="s">
        <v>271</v>
      </c>
      <c r="D13" s="260" t="s">
        <v>270</v>
      </c>
      <c r="E13" s="260" t="s">
        <v>269</v>
      </c>
      <c r="F13" s="260" t="s">
        <v>268</v>
      </c>
      <c r="G13" s="260" t="s">
        <v>267</v>
      </c>
      <c r="I13" s="260" t="s">
        <v>266</v>
      </c>
      <c r="J13" s="260" t="s">
        <v>265</v>
      </c>
      <c r="K13" s="260" t="s">
        <v>264</v>
      </c>
      <c r="L13" s="260"/>
      <c r="M13" s="260" t="s">
        <v>263</v>
      </c>
      <c r="N13" s="385" t="s">
        <v>261</v>
      </c>
      <c r="O13" s="260" t="s">
        <v>262</v>
      </c>
      <c r="P13" s="260" t="s">
        <v>261</v>
      </c>
    </row>
    <row r="14" spans="1:17" x14ac:dyDescent="0.2">
      <c r="C14" s="260"/>
      <c r="D14" s="260"/>
      <c r="E14" s="260"/>
      <c r="F14" s="260"/>
      <c r="G14" s="260"/>
      <c r="I14" s="260"/>
      <c r="J14" s="260"/>
      <c r="K14" s="260"/>
      <c r="L14" s="260"/>
      <c r="M14" s="260"/>
      <c r="N14" s="385"/>
      <c r="O14" s="260"/>
    </row>
    <row r="15" spans="1:17" hidden="1" x14ac:dyDescent="0.2">
      <c r="A15" s="253" t="s">
        <v>260</v>
      </c>
      <c r="B15" s="253" t="s">
        <v>188</v>
      </c>
      <c r="C15" s="268"/>
      <c r="D15" s="260"/>
      <c r="E15" s="260"/>
      <c r="F15" s="260"/>
      <c r="G15" s="268">
        <f t="shared" ref="G15:G40" si="0">+G14+F15</f>
        <v>0</v>
      </c>
      <c r="I15" s="383">
        <v>37773</v>
      </c>
      <c r="J15" s="383">
        <f>IF(I15=I16,"",+I16-1)</f>
        <v>37801</v>
      </c>
      <c r="K15" s="375">
        <f>+IF(+J15="","",+J15-(I15-1))</f>
        <v>29</v>
      </c>
      <c r="L15" s="375"/>
      <c r="M15" s="380"/>
      <c r="N15" s="278">
        <f t="shared" ref="N15:N42" si="1">+IF(+K15&lt;&gt;" ", ROUND(M15*(K15/365)*G15,2),0)</f>
        <v>0</v>
      </c>
      <c r="O15" s="268">
        <f>IF(MONTH(+I15)&lt;&gt;MONTH(+I14),N15,+O14+N15)</f>
        <v>0</v>
      </c>
    </row>
    <row r="16" spans="1:17" hidden="1" x14ac:dyDescent="0.2">
      <c r="C16" s="268">
        <v>0</v>
      </c>
      <c r="D16" s="260"/>
      <c r="E16" s="260"/>
      <c r="F16" s="268">
        <f>+C16</f>
        <v>0</v>
      </c>
      <c r="G16" s="268">
        <f t="shared" si="0"/>
        <v>0</v>
      </c>
      <c r="I16" s="383">
        <v>37802</v>
      </c>
      <c r="J16" s="383">
        <f>IF(I16=I17,"",+I17-1)</f>
        <v>37802</v>
      </c>
      <c r="K16" s="375">
        <f>+IF(+J16="","",+J16-(I16-1))</f>
        <v>1</v>
      </c>
      <c r="L16" s="375"/>
      <c r="M16" s="380">
        <v>4.2500000000000003E-2</v>
      </c>
      <c r="N16" s="278">
        <f t="shared" si="1"/>
        <v>0</v>
      </c>
      <c r="O16" s="268">
        <f t="shared" ref="O16:O41" si="2">+N16</f>
        <v>0</v>
      </c>
      <c r="P16" s="268">
        <f t="shared" ref="P16:P42" si="3">+P15+N16</f>
        <v>0</v>
      </c>
    </row>
    <row r="17" spans="1:18" hidden="1" x14ac:dyDescent="0.2">
      <c r="A17" s="253" t="s">
        <v>259</v>
      </c>
      <c r="B17" s="253" t="s">
        <v>187</v>
      </c>
      <c r="C17" s="268"/>
      <c r="D17" s="268"/>
      <c r="E17" s="268"/>
      <c r="F17" s="268"/>
      <c r="G17" s="268">
        <f t="shared" si="0"/>
        <v>0</v>
      </c>
      <c r="I17" s="383">
        <v>37803</v>
      </c>
      <c r="J17" s="383">
        <v>37832</v>
      </c>
      <c r="K17" s="375">
        <v>30</v>
      </c>
      <c r="L17" s="375"/>
      <c r="M17" s="380">
        <v>4.2500000000000003E-2</v>
      </c>
      <c r="N17" s="278">
        <f t="shared" si="1"/>
        <v>0</v>
      </c>
      <c r="O17" s="268">
        <f t="shared" si="2"/>
        <v>0</v>
      </c>
      <c r="P17" s="268">
        <f t="shared" si="3"/>
        <v>0</v>
      </c>
    </row>
    <row r="18" spans="1:18" hidden="1" x14ac:dyDescent="0.2">
      <c r="C18" s="268">
        <v>0</v>
      </c>
      <c r="D18" s="268"/>
      <c r="E18" s="268"/>
      <c r="F18" s="268">
        <f>+C18</f>
        <v>0</v>
      </c>
      <c r="G18" s="268">
        <f t="shared" si="0"/>
        <v>0</v>
      </c>
      <c r="I18" s="383">
        <v>37833</v>
      </c>
      <c r="J18" s="383">
        <v>37833</v>
      </c>
      <c r="K18" s="375">
        <v>1</v>
      </c>
      <c r="L18" s="375"/>
      <c r="M18" s="380">
        <v>4.2500000000000003E-2</v>
      </c>
      <c r="N18" s="278">
        <f t="shared" si="1"/>
        <v>0</v>
      </c>
      <c r="O18" s="268">
        <f t="shared" si="2"/>
        <v>0</v>
      </c>
      <c r="P18" s="268">
        <f t="shared" si="3"/>
        <v>0</v>
      </c>
    </row>
    <row r="19" spans="1:18" hidden="1" x14ac:dyDescent="0.2">
      <c r="A19" s="260" t="s">
        <v>256</v>
      </c>
      <c r="B19" s="253" t="s">
        <v>186</v>
      </c>
      <c r="C19" s="268"/>
      <c r="D19" s="268"/>
      <c r="E19" s="268"/>
      <c r="F19" s="268"/>
      <c r="G19" s="268">
        <f t="shared" si="0"/>
        <v>0</v>
      </c>
      <c r="I19" s="383">
        <v>37834</v>
      </c>
      <c r="J19" s="383">
        <v>37863</v>
      </c>
      <c r="K19" s="375">
        <v>30</v>
      </c>
      <c r="L19" s="375"/>
      <c r="M19" s="380">
        <v>4.2500000000000003E-2</v>
      </c>
      <c r="N19" s="278">
        <f t="shared" si="1"/>
        <v>0</v>
      </c>
      <c r="O19" s="268">
        <f t="shared" si="2"/>
        <v>0</v>
      </c>
      <c r="P19" s="268">
        <f t="shared" si="3"/>
        <v>0</v>
      </c>
    </row>
    <row r="20" spans="1:18" hidden="1" x14ac:dyDescent="0.2">
      <c r="A20" s="260"/>
      <c r="C20" s="268">
        <v>0</v>
      </c>
      <c r="D20" s="268"/>
      <c r="E20" s="268"/>
      <c r="F20" s="268">
        <f>+C20</f>
        <v>0</v>
      </c>
      <c r="G20" s="268">
        <f t="shared" si="0"/>
        <v>0</v>
      </c>
      <c r="I20" s="383">
        <v>37864</v>
      </c>
      <c r="J20" s="383">
        <v>37864</v>
      </c>
      <c r="K20" s="375">
        <v>1</v>
      </c>
      <c r="L20" s="375"/>
      <c r="M20" s="380">
        <v>4.2500000000000003E-2</v>
      </c>
      <c r="N20" s="278">
        <f t="shared" si="1"/>
        <v>0</v>
      </c>
      <c r="O20" s="268">
        <f t="shared" si="2"/>
        <v>0</v>
      </c>
      <c r="P20" s="268">
        <f t="shared" si="3"/>
        <v>0</v>
      </c>
      <c r="R20" s="253">
        <v>283872</v>
      </c>
    </row>
    <row r="21" spans="1:18" hidden="1" x14ac:dyDescent="0.2">
      <c r="A21" s="260"/>
      <c r="B21" s="253" t="s">
        <v>185</v>
      </c>
      <c r="C21" s="268"/>
      <c r="D21" s="268"/>
      <c r="E21" s="268"/>
      <c r="F21" s="268"/>
      <c r="G21" s="268">
        <f t="shared" si="0"/>
        <v>0</v>
      </c>
      <c r="I21" s="383">
        <v>37865</v>
      </c>
      <c r="J21" s="383">
        <v>37893</v>
      </c>
      <c r="K21" s="375">
        <v>29</v>
      </c>
      <c r="L21" s="375"/>
      <c r="M21" s="380">
        <v>4.2500000000000003E-2</v>
      </c>
      <c r="N21" s="278">
        <f t="shared" si="1"/>
        <v>0</v>
      </c>
      <c r="O21" s="268">
        <f t="shared" si="2"/>
        <v>0</v>
      </c>
      <c r="P21" s="268">
        <f t="shared" si="3"/>
        <v>0</v>
      </c>
    </row>
    <row r="22" spans="1:18" hidden="1" x14ac:dyDescent="0.2">
      <c r="A22" s="260"/>
      <c r="C22" s="268">
        <v>0</v>
      </c>
      <c r="D22" s="268"/>
      <c r="E22" s="268"/>
      <c r="F22" s="268">
        <f>+C22</f>
        <v>0</v>
      </c>
      <c r="G22" s="268">
        <f t="shared" si="0"/>
        <v>0</v>
      </c>
      <c r="I22" s="383">
        <v>37894</v>
      </c>
      <c r="J22" s="383">
        <v>37894</v>
      </c>
      <c r="K22" s="375">
        <v>1</v>
      </c>
      <c r="L22" s="375"/>
      <c r="M22" s="380">
        <v>4.2500000000000003E-2</v>
      </c>
      <c r="N22" s="278">
        <f t="shared" si="1"/>
        <v>0</v>
      </c>
      <c r="O22" s="268">
        <f t="shared" si="2"/>
        <v>0</v>
      </c>
      <c r="P22" s="268">
        <f t="shared" si="3"/>
        <v>0</v>
      </c>
    </row>
    <row r="23" spans="1:18" hidden="1" x14ac:dyDescent="0.2">
      <c r="A23" s="260"/>
      <c r="B23" s="253" t="s">
        <v>184</v>
      </c>
      <c r="C23" s="268"/>
      <c r="D23" s="268"/>
      <c r="E23" s="268"/>
      <c r="F23" s="268"/>
      <c r="G23" s="268">
        <f t="shared" si="0"/>
        <v>0</v>
      </c>
      <c r="I23" s="383">
        <v>37895</v>
      </c>
      <c r="J23" s="383">
        <v>37924</v>
      </c>
      <c r="K23" s="375">
        <v>30</v>
      </c>
      <c r="L23" s="375"/>
      <c r="M23" s="380">
        <v>4.07E-2</v>
      </c>
      <c r="N23" s="278">
        <f t="shared" si="1"/>
        <v>0</v>
      </c>
      <c r="O23" s="268">
        <f t="shared" si="2"/>
        <v>0</v>
      </c>
      <c r="P23" s="268">
        <f t="shared" si="3"/>
        <v>0</v>
      </c>
    </row>
    <row r="24" spans="1:18" hidden="1" x14ac:dyDescent="0.2">
      <c r="A24" s="260"/>
      <c r="C24" s="268">
        <v>0</v>
      </c>
      <c r="D24" s="268"/>
      <c r="E24" s="268"/>
      <c r="F24" s="268">
        <f>+C24</f>
        <v>0</v>
      </c>
      <c r="G24" s="268">
        <f t="shared" si="0"/>
        <v>0</v>
      </c>
      <c r="I24" s="383">
        <v>37925</v>
      </c>
      <c r="J24" s="383">
        <v>37925</v>
      </c>
      <c r="K24" s="375">
        <v>1</v>
      </c>
      <c r="L24" s="375"/>
      <c r="M24" s="380">
        <v>4.07E-2</v>
      </c>
      <c r="N24" s="278">
        <f t="shared" si="1"/>
        <v>0</v>
      </c>
      <c r="O24" s="268">
        <f t="shared" si="2"/>
        <v>0</v>
      </c>
      <c r="P24" s="268">
        <f t="shared" si="3"/>
        <v>0</v>
      </c>
    </row>
    <row r="25" spans="1:18" hidden="1" x14ac:dyDescent="0.2">
      <c r="A25" s="260"/>
      <c r="B25" s="253" t="s">
        <v>183</v>
      </c>
      <c r="C25" s="268"/>
      <c r="D25" s="268"/>
      <c r="E25" s="268"/>
      <c r="F25" s="268"/>
      <c r="G25" s="268">
        <f t="shared" si="0"/>
        <v>0</v>
      </c>
      <c r="I25" s="383">
        <v>37926</v>
      </c>
      <c r="J25" s="383">
        <v>37954</v>
      </c>
      <c r="K25" s="375">
        <v>29</v>
      </c>
      <c r="L25" s="375"/>
      <c r="M25" s="380">
        <v>4.07E-2</v>
      </c>
      <c r="N25" s="278">
        <f t="shared" si="1"/>
        <v>0</v>
      </c>
      <c r="O25" s="268">
        <f t="shared" si="2"/>
        <v>0</v>
      </c>
      <c r="P25" s="268">
        <f t="shared" si="3"/>
        <v>0</v>
      </c>
    </row>
    <row r="26" spans="1:18" hidden="1" x14ac:dyDescent="0.2">
      <c r="A26" s="260"/>
      <c r="C26" s="268">
        <v>0</v>
      </c>
      <c r="D26" s="268"/>
      <c r="E26" s="268"/>
      <c r="F26" s="268">
        <f>+C26</f>
        <v>0</v>
      </c>
      <c r="G26" s="268">
        <f t="shared" si="0"/>
        <v>0</v>
      </c>
      <c r="I26" s="383">
        <v>37955</v>
      </c>
      <c r="J26" s="383">
        <v>37955</v>
      </c>
      <c r="K26" s="375">
        <v>1</v>
      </c>
      <c r="L26" s="375"/>
      <c r="M26" s="380">
        <v>4.07E-2</v>
      </c>
      <c r="N26" s="278">
        <f t="shared" si="1"/>
        <v>0</v>
      </c>
      <c r="O26" s="268">
        <f t="shared" si="2"/>
        <v>0</v>
      </c>
      <c r="P26" s="268">
        <f t="shared" si="3"/>
        <v>0</v>
      </c>
    </row>
    <row r="27" spans="1:18" hidden="1" x14ac:dyDescent="0.2">
      <c r="A27" s="260"/>
      <c r="B27" s="253" t="s">
        <v>182</v>
      </c>
      <c r="C27" s="268"/>
      <c r="D27" s="268"/>
      <c r="E27" s="268"/>
      <c r="F27" s="268"/>
      <c r="G27" s="268">
        <f t="shared" si="0"/>
        <v>0</v>
      </c>
      <c r="I27" s="383">
        <v>37956</v>
      </c>
      <c r="J27" s="383">
        <v>37985</v>
      </c>
      <c r="K27" s="375">
        <v>30</v>
      </c>
      <c r="L27" s="375"/>
      <c r="M27" s="380">
        <v>4.07E-2</v>
      </c>
      <c r="N27" s="278">
        <f t="shared" si="1"/>
        <v>0</v>
      </c>
      <c r="O27" s="268">
        <f t="shared" si="2"/>
        <v>0</v>
      </c>
      <c r="P27" s="268">
        <f t="shared" si="3"/>
        <v>0</v>
      </c>
    </row>
    <row r="28" spans="1:18" hidden="1" x14ac:dyDescent="0.2">
      <c r="A28" s="260"/>
      <c r="C28" s="268">
        <v>0</v>
      </c>
      <c r="D28" s="268"/>
      <c r="E28" s="268"/>
      <c r="F28" s="268">
        <f>+C28</f>
        <v>0</v>
      </c>
      <c r="G28" s="268">
        <f t="shared" si="0"/>
        <v>0</v>
      </c>
      <c r="I28" s="383">
        <v>37986</v>
      </c>
      <c r="J28" s="383">
        <v>37986</v>
      </c>
      <c r="K28" s="375">
        <v>1</v>
      </c>
      <c r="L28" s="375"/>
      <c r="M28" s="380">
        <v>4.07E-2</v>
      </c>
      <c r="N28" s="278">
        <f t="shared" si="1"/>
        <v>0</v>
      </c>
      <c r="O28" s="268">
        <f t="shared" si="2"/>
        <v>0</v>
      </c>
      <c r="P28" s="268">
        <f t="shared" si="3"/>
        <v>0</v>
      </c>
    </row>
    <row r="29" spans="1:18" hidden="1" x14ac:dyDescent="0.2">
      <c r="A29" s="260"/>
      <c r="B29" s="253" t="s">
        <v>193</v>
      </c>
      <c r="C29" s="268"/>
      <c r="D29" s="268"/>
      <c r="E29" s="268"/>
      <c r="F29" s="268"/>
      <c r="G29" s="268">
        <f t="shared" si="0"/>
        <v>0</v>
      </c>
      <c r="I29" s="383">
        <v>37987</v>
      </c>
      <c r="J29" s="383">
        <v>38016</v>
      </c>
      <c r="K29" s="375">
        <v>30</v>
      </c>
      <c r="L29" s="375"/>
      <c r="M29" s="380">
        <v>0.04</v>
      </c>
      <c r="N29" s="278">
        <f t="shared" si="1"/>
        <v>0</v>
      </c>
      <c r="O29" s="268">
        <f t="shared" si="2"/>
        <v>0</v>
      </c>
      <c r="P29" s="268">
        <f t="shared" si="3"/>
        <v>0</v>
      </c>
    </row>
    <row r="30" spans="1:18" hidden="1" x14ac:dyDescent="0.2">
      <c r="A30" s="260"/>
      <c r="C30" s="268">
        <v>0</v>
      </c>
      <c r="D30" s="268"/>
      <c r="E30" s="268"/>
      <c r="F30" s="268">
        <f>+C30</f>
        <v>0</v>
      </c>
      <c r="G30" s="268">
        <f t="shared" si="0"/>
        <v>0</v>
      </c>
      <c r="I30" s="383">
        <v>38017</v>
      </c>
      <c r="J30" s="383">
        <v>38017</v>
      </c>
      <c r="K30" s="375">
        <v>1</v>
      </c>
      <c r="L30" s="375"/>
      <c r="M30" s="380">
        <v>0.04</v>
      </c>
      <c r="N30" s="278">
        <f t="shared" si="1"/>
        <v>0</v>
      </c>
      <c r="O30" s="268">
        <f t="shared" si="2"/>
        <v>0</v>
      </c>
      <c r="P30" s="268">
        <f t="shared" si="3"/>
        <v>0</v>
      </c>
    </row>
    <row r="31" spans="1:18" hidden="1" x14ac:dyDescent="0.2">
      <c r="A31" s="260"/>
      <c r="B31" s="253" t="s">
        <v>192</v>
      </c>
      <c r="C31" s="268"/>
      <c r="D31" s="268"/>
      <c r="E31" s="268"/>
      <c r="F31" s="268"/>
      <c r="G31" s="268">
        <f t="shared" si="0"/>
        <v>0</v>
      </c>
      <c r="I31" s="383">
        <v>38018</v>
      </c>
      <c r="J31" s="383">
        <v>38045</v>
      </c>
      <c r="K31" s="375">
        <v>28</v>
      </c>
      <c r="L31" s="375"/>
      <c r="M31" s="380">
        <v>0.04</v>
      </c>
      <c r="N31" s="278">
        <f t="shared" si="1"/>
        <v>0</v>
      </c>
      <c r="O31" s="268">
        <f t="shared" si="2"/>
        <v>0</v>
      </c>
      <c r="P31" s="268">
        <f t="shared" si="3"/>
        <v>0</v>
      </c>
    </row>
    <row r="32" spans="1:18" hidden="1" x14ac:dyDescent="0.2">
      <c r="A32" s="260"/>
      <c r="C32" s="268">
        <v>2896218.4739398919</v>
      </c>
      <c r="D32" s="268"/>
      <c r="E32" s="268"/>
      <c r="F32" s="268">
        <f>+C32</f>
        <v>2896218.4739398919</v>
      </c>
      <c r="G32" s="268">
        <f t="shared" si="0"/>
        <v>2896218.4739398919</v>
      </c>
      <c r="I32" s="383">
        <v>38046</v>
      </c>
      <c r="J32" s="383">
        <v>38046</v>
      </c>
      <c r="K32" s="375">
        <v>1</v>
      </c>
      <c r="L32" s="375"/>
      <c r="M32" s="380">
        <v>0.04</v>
      </c>
      <c r="N32" s="278">
        <f t="shared" si="1"/>
        <v>317.39</v>
      </c>
      <c r="O32" s="268">
        <f t="shared" si="2"/>
        <v>317.39</v>
      </c>
      <c r="P32" s="268">
        <f t="shared" si="3"/>
        <v>317.39</v>
      </c>
    </row>
    <row r="33" spans="1:16" hidden="1" x14ac:dyDescent="0.2">
      <c r="A33" s="260"/>
      <c r="B33" s="253" t="s">
        <v>191</v>
      </c>
      <c r="C33" s="268"/>
      <c r="D33" s="268"/>
      <c r="E33" s="268"/>
      <c r="F33" s="268"/>
      <c r="G33" s="268">
        <f t="shared" si="0"/>
        <v>2896218.4739398919</v>
      </c>
      <c r="I33" s="383">
        <v>38047</v>
      </c>
      <c r="J33" s="383">
        <v>38076</v>
      </c>
      <c r="K33" s="375">
        <v>30</v>
      </c>
      <c r="L33" s="375"/>
      <c r="M33" s="380">
        <v>0.04</v>
      </c>
      <c r="N33" s="278">
        <f t="shared" si="1"/>
        <v>9521.81</v>
      </c>
      <c r="O33" s="268">
        <f t="shared" si="2"/>
        <v>9521.81</v>
      </c>
      <c r="P33" s="268">
        <f t="shared" si="3"/>
        <v>9839.1999999999989</v>
      </c>
    </row>
    <row r="34" spans="1:16" hidden="1" x14ac:dyDescent="0.2">
      <c r="A34" s="260"/>
      <c r="C34" s="268">
        <v>2054459.922957819</v>
      </c>
      <c r="D34" s="268"/>
      <c r="E34" s="268"/>
      <c r="F34" s="268">
        <f>+C34</f>
        <v>2054459.922957819</v>
      </c>
      <c r="G34" s="268">
        <f t="shared" si="0"/>
        <v>4950678.3968977109</v>
      </c>
      <c r="I34" s="383">
        <v>38077</v>
      </c>
      <c r="J34" s="383">
        <v>38077</v>
      </c>
      <c r="K34" s="375">
        <v>1</v>
      </c>
      <c r="L34" s="375"/>
      <c r="M34" s="380">
        <v>0.04</v>
      </c>
      <c r="N34" s="278">
        <f t="shared" si="1"/>
        <v>542.54</v>
      </c>
      <c r="O34" s="268">
        <f t="shared" si="2"/>
        <v>542.54</v>
      </c>
      <c r="P34" s="268">
        <f t="shared" si="3"/>
        <v>10381.739999999998</v>
      </c>
    </row>
    <row r="35" spans="1:16" hidden="1" x14ac:dyDescent="0.2">
      <c r="A35" s="260"/>
      <c r="B35" s="253" t="s">
        <v>190</v>
      </c>
      <c r="C35" s="268"/>
      <c r="D35" s="268"/>
      <c r="E35" s="268"/>
      <c r="F35" s="268"/>
      <c r="G35" s="268">
        <f t="shared" si="0"/>
        <v>4950678.3968977109</v>
      </c>
      <c r="I35" s="383">
        <v>38078</v>
      </c>
      <c r="J35" s="383">
        <v>38107</v>
      </c>
      <c r="K35" s="375">
        <v>30</v>
      </c>
      <c r="L35" s="375"/>
      <c r="M35" s="380">
        <v>0.04</v>
      </c>
      <c r="N35" s="278">
        <f t="shared" si="1"/>
        <v>16276.2</v>
      </c>
      <c r="O35" s="268">
        <f t="shared" si="2"/>
        <v>16276.2</v>
      </c>
      <c r="P35" s="268">
        <f t="shared" si="3"/>
        <v>26657.94</v>
      </c>
    </row>
    <row r="36" spans="1:16" hidden="1" x14ac:dyDescent="0.2">
      <c r="A36" s="260"/>
      <c r="C36" s="268">
        <v>1384038.611795241</v>
      </c>
      <c r="D36" s="268"/>
      <c r="E36" s="268"/>
      <c r="F36" s="268">
        <f>+C36</f>
        <v>1384038.611795241</v>
      </c>
      <c r="G36" s="268">
        <f t="shared" si="0"/>
        <v>6334717.0086929519</v>
      </c>
      <c r="I36" s="383">
        <v>38107</v>
      </c>
      <c r="J36" s="383">
        <v>38107</v>
      </c>
      <c r="K36" s="375">
        <v>1</v>
      </c>
      <c r="L36" s="375"/>
      <c r="M36" s="380">
        <v>0.04</v>
      </c>
      <c r="N36" s="278">
        <f t="shared" si="1"/>
        <v>694.22</v>
      </c>
      <c r="O36" s="268">
        <f t="shared" si="2"/>
        <v>694.22</v>
      </c>
      <c r="P36" s="268">
        <f t="shared" si="3"/>
        <v>27352.16</v>
      </c>
    </row>
    <row r="37" spans="1:16" hidden="1" x14ac:dyDescent="0.2">
      <c r="A37" s="260"/>
      <c r="B37" s="253" t="s">
        <v>189</v>
      </c>
      <c r="D37" s="268"/>
      <c r="E37" s="268"/>
      <c r="F37" s="268"/>
      <c r="G37" s="268">
        <f t="shared" si="0"/>
        <v>6334717.0086929519</v>
      </c>
      <c r="I37" s="383">
        <v>38108</v>
      </c>
      <c r="J37" s="383">
        <v>38138</v>
      </c>
      <c r="K37" s="375">
        <v>30</v>
      </c>
      <c r="L37" s="375"/>
      <c r="M37" s="380">
        <v>0.04</v>
      </c>
      <c r="N37" s="278">
        <f t="shared" si="1"/>
        <v>20826.47</v>
      </c>
      <c r="O37" s="268">
        <f t="shared" si="2"/>
        <v>20826.47</v>
      </c>
      <c r="P37" s="268">
        <f t="shared" si="3"/>
        <v>48178.630000000005</v>
      </c>
    </row>
    <row r="38" spans="1:16" hidden="1" x14ac:dyDescent="0.2">
      <c r="A38" s="260"/>
      <c r="C38" s="268">
        <v>-3053086.7957935128</v>
      </c>
      <c r="D38" s="268"/>
      <c r="E38" s="268"/>
      <c r="F38" s="268">
        <f>+C38</f>
        <v>-3053086.7957935128</v>
      </c>
      <c r="G38" s="268">
        <f t="shared" si="0"/>
        <v>3281630.212899439</v>
      </c>
      <c r="I38" s="383">
        <v>38138</v>
      </c>
      <c r="J38" s="383">
        <v>38138</v>
      </c>
      <c r="K38" s="375">
        <v>1</v>
      </c>
      <c r="L38" s="375"/>
      <c r="M38" s="380">
        <v>0.04</v>
      </c>
      <c r="N38" s="278">
        <f t="shared" si="1"/>
        <v>359.63</v>
      </c>
      <c r="O38" s="268">
        <f t="shared" si="2"/>
        <v>359.63</v>
      </c>
      <c r="P38" s="268">
        <f t="shared" si="3"/>
        <v>48538.26</v>
      </c>
    </row>
    <row r="39" spans="1:16" hidden="1" x14ac:dyDescent="0.2">
      <c r="A39" s="260"/>
      <c r="B39" s="253" t="s">
        <v>188</v>
      </c>
      <c r="D39" s="268"/>
      <c r="E39" s="268"/>
      <c r="F39" s="268"/>
      <c r="G39" s="268">
        <f t="shared" si="0"/>
        <v>3281630.212899439</v>
      </c>
      <c r="I39" s="383">
        <v>38139</v>
      </c>
      <c r="J39" s="383">
        <v>38168</v>
      </c>
      <c r="K39" s="375">
        <v>30</v>
      </c>
      <c r="L39" s="375"/>
      <c r="M39" s="380">
        <v>0.04</v>
      </c>
      <c r="N39" s="278">
        <f t="shared" si="1"/>
        <v>10788.92</v>
      </c>
      <c r="O39" s="268">
        <f t="shared" si="2"/>
        <v>10788.92</v>
      </c>
      <c r="P39" s="268">
        <f t="shared" si="3"/>
        <v>59327.18</v>
      </c>
    </row>
    <row r="40" spans="1:16" hidden="1" x14ac:dyDescent="0.2">
      <c r="A40" s="260"/>
      <c r="C40" s="268">
        <v>1494031.693027759</v>
      </c>
      <c r="D40" s="268"/>
      <c r="E40" s="268"/>
      <c r="F40" s="268">
        <f>+C40</f>
        <v>1494031.693027759</v>
      </c>
      <c r="G40" s="268">
        <f t="shared" si="0"/>
        <v>4775661.905927198</v>
      </c>
      <c r="I40" s="383">
        <v>38168</v>
      </c>
      <c r="J40" s="383">
        <v>38168</v>
      </c>
      <c r="K40" s="375">
        <v>1</v>
      </c>
      <c r="L40" s="375"/>
      <c r="M40" s="380">
        <v>0.04</v>
      </c>
      <c r="N40" s="278">
        <f t="shared" si="1"/>
        <v>523.36</v>
      </c>
      <c r="O40" s="268">
        <f t="shared" si="2"/>
        <v>523.36</v>
      </c>
      <c r="P40" s="268">
        <f t="shared" si="3"/>
        <v>59850.54</v>
      </c>
    </row>
    <row r="41" spans="1:16" hidden="1" x14ac:dyDescent="0.2">
      <c r="A41" s="253" t="s">
        <v>258</v>
      </c>
      <c r="B41" s="253" t="s">
        <v>187</v>
      </c>
      <c r="C41" s="268"/>
      <c r="D41" s="268"/>
      <c r="E41" s="268"/>
      <c r="F41" s="268"/>
      <c r="G41" s="268">
        <f>+G40</f>
        <v>4775661.905927198</v>
      </c>
      <c r="I41" s="383">
        <v>38169</v>
      </c>
      <c r="J41" s="383">
        <f>+I42-1</f>
        <v>38198</v>
      </c>
      <c r="K41" s="375">
        <f t="shared" ref="K41:K58" si="4">+IF(+J41="","",+J41-(I41-1))</f>
        <v>30</v>
      </c>
      <c r="L41" s="375"/>
      <c r="M41" s="380">
        <v>4.2500000000000003E-2</v>
      </c>
      <c r="N41" s="278">
        <f t="shared" si="1"/>
        <v>16682.11</v>
      </c>
      <c r="O41" s="268">
        <f t="shared" si="2"/>
        <v>16682.11</v>
      </c>
      <c r="P41" s="268">
        <f t="shared" si="3"/>
        <v>76532.649999999994</v>
      </c>
    </row>
    <row r="42" spans="1:16" hidden="1" x14ac:dyDescent="0.2">
      <c r="C42" s="268">
        <v>0</v>
      </c>
      <c r="D42" s="268"/>
      <c r="E42" s="268"/>
      <c r="F42" s="268">
        <v>0</v>
      </c>
      <c r="G42" s="268">
        <f t="shared" ref="G42:G105" si="5">+G41+F42</f>
        <v>4775661.905927198</v>
      </c>
      <c r="I42" s="383">
        <v>38199</v>
      </c>
      <c r="J42" s="383">
        <f t="shared" ref="J42:J63" si="6">IF(I42=I43,"",+I43-1)</f>
        <v>38199</v>
      </c>
      <c r="K42" s="375">
        <f t="shared" si="4"/>
        <v>1</v>
      </c>
      <c r="L42" s="375"/>
      <c r="M42" s="380">
        <v>4.2500000000000003E-2</v>
      </c>
      <c r="N42" s="278">
        <f t="shared" si="1"/>
        <v>556.07000000000005</v>
      </c>
      <c r="O42" s="268">
        <f t="shared" ref="O42:O64" si="7">IF(MONTH(+I42)&lt;&gt;MONTH(+I41),N42,+O41+N42)</f>
        <v>17238.18</v>
      </c>
      <c r="P42" s="268">
        <f t="shared" si="3"/>
        <v>77088.72</v>
      </c>
    </row>
    <row r="43" spans="1:16" hidden="1" x14ac:dyDescent="0.2">
      <c r="A43" s="260" t="s">
        <v>256</v>
      </c>
      <c r="B43" s="253" t="s">
        <v>186</v>
      </c>
      <c r="C43" s="268"/>
      <c r="D43" s="268"/>
      <c r="E43" s="268"/>
      <c r="F43" s="268"/>
      <c r="G43" s="268">
        <f t="shared" si="5"/>
        <v>4775661.905927198</v>
      </c>
      <c r="I43" s="383">
        <v>38200</v>
      </c>
      <c r="J43" s="383">
        <f t="shared" si="6"/>
        <v>38229</v>
      </c>
      <c r="K43" s="375">
        <f t="shared" si="4"/>
        <v>30</v>
      </c>
      <c r="L43" s="375"/>
      <c r="M43" s="380">
        <v>0.04</v>
      </c>
      <c r="N43" s="278">
        <f>+IF(+K43&lt;&gt;" ", ROUND(M43*(K43/365)*G43,2),0)-437.54</f>
        <v>15263.269999999999</v>
      </c>
      <c r="O43" s="268">
        <f t="shared" si="7"/>
        <v>15263.269999999999</v>
      </c>
      <c r="P43" s="268">
        <f t="shared" ref="P43:P64" si="8">P42+N43</f>
        <v>92351.99</v>
      </c>
    </row>
    <row r="44" spans="1:16" hidden="1" x14ac:dyDescent="0.2">
      <c r="A44" s="260"/>
      <c r="C44" s="268">
        <v>0</v>
      </c>
      <c r="D44" s="268"/>
      <c r="E44" s="268"/>
      <c r="F44" s="268">
        <f>+F42+C44+D44+E44</f>
        <v>0</v>
      </c>
      <c r="G44" s="268">
        <f t="shared" si="5"/>
        <v>4775661.905927198</v>
      </c>
      <c r="I44" s="383">
        <v>38230</v>
      </c>
      <c r="J44" s="383">
        <f t="shared" si="6"/>
        <v>38230</v>
      </c>
      <c r="K44" s="375">
        <f t="shared" si="4"/>
        <v>1</v>
      </c>
      <c r="L44" s="375"/>
      <c r="M44" s="380">
        <v>0.04</v>
      </c>
      <c r="N44" s="278">
        <f>+IF(+K44&lt;&gt;" ", ROUND(M44*(K44/365)*G44,2),0)-14.59</f>
        <v>508.77000000000004</v>
      </c>
      <c r="O44" s="268">
        <f t="shared" si="7"/>
        <v>15772.039999999999</v>
      </c>
      <c r="P44" s="268">
        <f t="shared" si="8"/>
        <v>92860.760000000009</v>
      </c>
    </row>
    <row r="45" spans="1:16" hidden="1" x14ac:dyDescent="0.2">
      <c r="A45" s="260"/>
      <c r="B45" s="253" t="s">
        <v>185</v>
      </c>
      <c r="C45" s="268"/>
      <c r="D45" s="268"/>
      <c r="E45" s="268"/>
      <c r="F45" s="268"/>
      <c r="G45" s="268">
        <f t="shared" si="5"/>
        <v>4775661.905927198</v>
      </c>
      <c r="I45" s="383">
        <v>38231</v>
      </c>
      <c r="J45" s="383">
        <f t="shared" si="6"/>
        <v>38259</v>
      </c>
      <c r="K45" s="375">
        <f t="shared" si="4"/>
        <v>29</v>
      </c>
      <c r="L45" s="375"/>
      <c r="M45" s="380">
        <v>0.04</v>
      </c>
      <c r="N45" s="278">
        <f t="shared" ref="N45:N66" si="9">+IF(+K45&lt;&gt;" ", ROUND(M45*(K45/365)*G45,2),0)</f>
        <v>15177.45</v>
      </c>
      <c r="O45" s="268">
        <f t="shared" si="7"/>
        <v>15177.45</v>
      </c>
      <c r="P45" s="268">
        <f t="shared" si="8"/>
        <v>108038.21</v>
      </c>
    </row>
    <row r="46" spans="1:16" hidden="1" x14ac:dyDescent="0.2">
      <c r="A46" s="260"/>
      <c r="C46" s="268">
        <v>0</v>
      </c>
      <c r="D46" s="268"/>
      <c r="E46" s="268"/>
      <c r="F46" s="268"/>
      <c r="G46" s="268">
        <f t="shared" si="5"/>
        <v>4775661.905927198</v>
      </c>
      <c r="I46" s="383">
        <v>38260</v>
      </c>
      <c r="J46" s="383">
        <f t="shared" si="6"/>
        <v>38260</v>
      </c>
      <c r="K46" s="375">
        <f t="shared" si="4"/>
        <v>1</v>
      </c>
      <c r="L46" s="375"/>
      <c r="M46" s="380">
        <v>0.04</v>
      </c>
      <c r="N46" s="278">
        <f t="shared" si="9"/>
        <v>523.36</v>
      </c>
      <c r="O46" s="268">
        <f t="shared" si="7"/>
        <v>15700.810000000001</v>
      </c>
      <c r="P46" s="268">
        <f t="shared" si="8"/>
        <v>108561.57</v>
      </c>
    </row>
    <row r="47" spans="1:16" hidden="1" x14ac:dyDescent="0.2">
      <c r="A47" s="260"/>
      <c r="B47" s="253" t="s">
        <v>184</v>
      </c>
      <c r="C47" s="268"/>
      <c r="D47" s="268"/>
      <c r="E47" s="268"/>
      <c r="F47" s="268"/>
      <c r="G47" s="268">
        <f t="shared" si="5"/>
        <v>4775661.905927198</v>
      </c>
      <c r="I47" s="383">
        <v>38261</v>
      </c>
      <c r="J47" s="383">
        <f t="shared" si="6"/>
        <v>38290</v>
      </c>
      <c r="K47" s="375">
        <f t="shared" si="4"/>
        <v>30</v>
      </c>
      <c r="L47" s="375"/>
      <c r="M47" s="380">
        <v>4.2200000000000001E-2</v>
      </c>
      <c r="N47" s="278">
        <f t="shared" si="9"/>
        <v>16564.349999999999</v>
      </c>
      <c r="O47" s="268">
        <f t="shared" si="7"/>
        <v>16564.349999999999</v>
      </c>
      <c r="P47" s="268">
        <f t="shared" si="8"/>
        <v>125125.92000000001</v>
      </c>
    </row>
    <row r="48" spans="1:16" hidden="1" x14ac:dyDescent="0.2">
      <c r="A48" s="260"/>
      <c r="C48" s="268">
        <v>0</v>
      </c>
      <c r="D48" s="268"/>
      <c r="E48" s="268"/>
      <c r="F48" s="268"/>
      <c r="G48" s="268">
        <f t="shared" si="5"/>
        <v>4775661.905927198</v>
      </c>
      <c r="I48" s="383">
        <v>38291</v>
      </c>
      <c r="J48" s="383">
        <f t="shared" si="6"/>
        <v>38291</v>
      </c>
      <c r="K48" s="375">
        <f t="shared" si="4"/>
        <v>1</v>
      </c>
      <c r="L48" s="375"/>
      <c r="M48" s="380">
        <v>4.2200000000000001E-2</v>
      </c>
      <c r="N48" s="278">
        <f t="shared" si="9"/>
        <v>552.15</v>
      </c>
      <c r="O48" s="268">
        <f t="shared" si="7"/>
        <v>17116.5</v>
      </c>
      <c r="P48" s="268">
        <f t="shared" si="8"/>
        <v>125678.07</v>
      </c>
    </row>
    <row r="49" spans="1:16" hidden="1" x14ac:dyDescent="0.2">
      <c r="A49" s="260"/>
      <c r="B49" s="253" t="s">
        <v>183</v>
      </c>
      <c r="C49" s="268"/>
      <c r="D49" s="268"/>
      <c r="E49" s="268"/>
      <c r="F49" s="268"/>
      <c r="G49" s="268">
        <f t="shared" si="5"/>
        <v>4775661.905927198</v>
      </c>
      <c r="I49" s="383">
        <v>38292</v>
      </c>
      <c r="J49" s="383">
        <f t="shared" si="6"/>
        <v>38320</v>
      </c>
      <c r="K49" s="375">
        <f t="shared" si="4"/>
        <v>29</v>
      </c>
      <c r="L49" s="375"/>
      <c r="M49" s="380">
        <v>4.2200000000000001E-2</v>
      </c>
      <c r="N49" s="278">
        <f t="shared" si="9"/>
        <v>16012.21</v>
      </c>
      <c r="O49" s="268">
        <f t="shared" si="7"/>
        <v>16012.21</v>
      </c>
      <c r="P49" s="268">
        <f t="shared" si="8"/>
        <v>141690.28</v>
      </c>
    </row>
    <row r="50" spans="1:16" hidden="1" x14ac:dyDescent="0.2">
      <c r="A50" s="260"/>
      <c r="C50" s="268">
        <v>0</v>
      </c>
      <c r="D50" s="268"/>
      <c r="E50" s="268"/>
      <c r="F50" s="268"/>
      <c r="G50" s="268">
        <f t="shared" si="5"/>
        <v>4775661.905927198</v>
      </c>
      <c r="I50" s="383">
        <v>38321</v>
      </c>
      <c r="J50" s="383">
        <f t="shared" si="6"/>
        <v>38321</v>
      </c>
      <c r="K50" s="375">
        <f t="shared" si="4"/>
        <v>1</v>
      </c>
      <c r="L50" s="375"/>
      <c r="M50" s="380">
        <v>4.2200000000000001E-2</v>
      </c>
      <c r="N50" s="278">
        <f t="shared" si="9"/>
        <v>552.15</v>
      </c>
      <c r="O50" s="268">
        <f t="shared" si="7"/>
        <v>16564.36</v>
      </c>
      <c r="P50" s="268">
        <f t="shared" si="8"/>
        <v>142242.43</v>
      </c>
    </row>
    <row r="51" spans="1:16" hidden="1" x14ac:dyDescent="0.2">
      <c r="A51" s="260"/>
      <c r="B51" s="253" t="s">
        <v>182</v>
      </c>
      <c r="C51" s="268"/>
      <c r="D51" s="268"/>
      <c r="E51" s="268"/>
      <c r="F51" s="268"/>
      <c r="G51" s="268">
        <f t="shared" si="5"/>
        <v>4775661.905927198</v>
      </c>
      <c r="I51" s="383">
        <v>38322</v>
      </c>
      <c r="J51" s="383">
        <f t="shared" si="6"/>
        <v>38351</v>
      </c>
      <c r="K51" s="375">
        <f t="shared" si="4"/>
        <v>30</v>
      </c>
      <c r="L51" s="375"/>
      <c r="M51" s="380">
        <v>4.2200000000000001E-2</v>
      </c>
      <c r="N51" s="278">
        <f t="shared" si="9"/>
        <v>16564.349999999999</v>
      </c>
      <c r="O51" s="268">
        <f t="shared" si="7"/>
        <v>16564.349999999999</v>
      </c>
      <c r="P51" s="268">
        <f t="shared" si="8"/>
        <v>158806.78</v>
      </c>
    </row>
    <row r="52" spans="1:16" hidden="1" x14ac:dyDescent="0.2">
      <c r="A52" s="260"/>
      <c r="C52" s="268">
        <v>0</v>
      </c>
      <c r="D52" s="268"/>
      <c r="E52" s="268"/>
      <c r="F52" s="268">
        <f>+C52</f>
        <v>0</v>
      </c>
      <c r="G52" s="268">
        <f t="shared" si="5"/>
        <v>4775661.905927198</v>
      </c>
      <c r="I52" s="383">
        <v>38352</v>
      </c>
      <c r="J52" s="383">
        <f t="shared" si="6"/>
        <v>38352</v>
      </c>
      <c r="K52" s="375">
        <f t="shared" si="4"/>
        <v>1</v>
      </c>
      <c r="L52" s="375"/>
      <c r="M52" s="380">
        <v>4.2200000000000001E-2</v>
      </c>
      <c r="N52" s="278">
        <f t="shared" si="9"/>
        <v>552.15</v>
      </c>
      <c r="O52" s="268">
        <f t="shared" si="7"/>
        <v>17116.5</v>
      </c>
      <c r="P52" s="268">
        <f t="shared" si="8"/>
        <v>159358.93</v>
      </c>
    </row>
    <row r="53" spans="1:16" hidden="1" x14ac:dyDescent="0.2">
      <c r="A53" s="260"/>
      <c r="B53" s="253" t="s">
        <v>193</v>
      </c>
      <c r="C53" s="268"/>
      <c r="D53" s="268"/>
      <c r="E53" s="268"/>
      <c r="F53" s="268"/>
      <c r="G53" s="268">
        <f t="shared" si="5"/>
        <v>4775661.905927198</v>
      </c>
      <c r="I53" s="383">
        <v>38353</v>
      </c>
      <c r="J53" s="383">
        <f t="shared" si="6"/>
        <v>38382</v>
      </c>
      <c r="K53" s="375">
        <f t="shared" si="4"/>
        <v>30</v>
      </c>
      <c r="L53" s="375"/>
      <c r="M53" s="380">
        <v>4.7500000000000001E-2</v>
      </c>
      <c r="N53" s="278">
        <f t="shared" si="9"/>
        <v>18644.71</v>
      </c>
      <c r="O53" s="268">
        <f t="shared" si="7"/>
        <v>18644.71</v>
      </c>
      <c r="P53" s="268">
        <f t="shared" si="8"/>
        <v>178003.63999999998</v>
      </c>
    </row>
    <row r="54" spans="1:16" hidden="1" x14ac:dyDescent="0.2">
      <c r="A54" s="260"/>
      <c r="C54" s="268">
        <v>219640.65749740321</v>
      </c>
      <c r="D54" s="268"/>
      <c r="E54" s="268"/>
      <c r="F54" s="268">
        <f>+C54</f>
        <v>219640.65749740321</v>
      </c>
      <c r="G54" s="268">
        <f t="shared" si="5"/>
        <v>4995302.5634246012</v>
      </c>
      <c r="I54" s="383">
        <v>38383</v>
      </c>
      <c r="J54" s="383">
        <f t="shared" si="6"/>
        <v>38383</v>
      </c>
      <c r="K54" s="375">
        <f t="shared" si="4"/>
        <v>1</v>
      </c>
      <c r="L54" s="375"/>
      <c r="M54" s="380">
        <v>4.7500000000000001E-2</v>
      </c>
      <c r="N54" s="278">
        <f t="shared" si="9"/>
        <v>650.07000000000005</v>
      </c>
      <c r="O54" s="268">
        <f t="shared" si="7"/>
        <v>19294.78</v>
      </c>
      <c r="P54" s="268">
        <f t="shared" si="8"/>
        <v>178653.71</v>
      </c>
    </row>
    <row r="55" spans="1:16" hidden="1" x14ac:dyDescent="0.2">
      <c r="A55" s="260"/>
      <c r="B55" s="253" t="s">
        <v>192</v>
      </c>
      <c r="C55" s="268"/>
      <c r="D55" s="268"/>
      <c r="E55" s="268"/>
      <c r="F55" s="268"/>
      <c r="G55" s="268">
        <f t="shared" si="5"/>
        <v>4995302.5634246012</v>
      </c>
      <c r="I55" s="383">
        <v>38384</v>
      </c>
      <c r="J55" s="383">
        <f t="shared" si="6"/>
        <v>38410</v>
      </c>
      <c r="K55" s="375">
        <f t="shared" si="4"/>
        <v>27</v>
      </c>
      <c r="L55" s="375"/>
      <c r="M55" s="380">
        <v>4.7500000000000001E-2</v>
      </c>
      <c r="N55" s="278">
        <f t="shared" si="9"/>
        <v>17551.990000000002</v>
      </c>
      <c r="O55" s="268">
        <f t="shared" si="7"/>
        <v>17551.990000000002</v>
      </c>
      <c r="P55" s="268">
        <f t="shared" si="8"/>
        <v>196205.69999999998</v>
      </c>
    </row>
    <row r="56" spans="1:16" hidden="1" x14ac:dyDescent="0.2">
      <c r="A56" s="260"/>
      <c r="C56" s="268">
        <v>5073090.4930073181</v>
      </c>
      <c r="D56" s="268"/>
      <c r="E56" s="268"/>
      <c r="F56" s="268">
        <f>+C56</f>
        <v>5073090.4930073181</v>
      </c>
      <c r="G56" s="268">
        <f t="shared" si="5"/>
        <v>10068393.056431919</v>
      </c>
      <c r="I56" s="384">
        <v>38411</v>
      </c>
      <c r="J56" s="383">
        <f t="shared" si="6"/>
        <v>38411</v>
      </c>
      <c r="K56" s="375">
        <f t="shared" si="4"/>
        <v>1</v>
      </c>
      <c r="L56" s="375"/>
      <c r="M56" s="380">
        <v>4.7500000000000001E-2</v>
      </c>
      <c r="N56" s="278">
        <f t="shared" si="9"/>
        <v>1310.27</v>
      </c>
      <c r="O56" s="268">
        <f t="shared" si="7"/>
        <v>18862.260000000002</v>
      </c>
      <c r="P56" s="268">
        <f t="shared" si="8"/>
        <v>197515.96999999997</v>
      </c>
    </row>
    <row r="57" spans="1:16" hidden="1" x14ac:dyDescent="0.2">
      <c r="A57" s="260"/>
      <c r="B57" s="253" t="s">
        <v>191</v>
      </c>
      <c r="C57" s="268"/>
      <c r="D57" s="268"/>
      <c r="E57" s="268"/>
      <c r="F57" s="268"/>
      <c r="G57" s="268">
        <f t="shared" si="5"/>
        <v>10068393.056431919</v>
      </c>
      <c r="I57" s="383">
        <v>38412</v>
      </c>
      <c r="J57" s="383">
        <f t="shared" si="6"/>
        <v>38441</v>
      </c>
      <c r="K57" s="375">
        <f t="shared" si="4"/>
        <v>30</v>
      </c>
      <c r="L57" s="375"/>
      <c r="M57" s="380">
        <v>4.7500000000000001E-2</v>
      </c>
      <c r="N57" s="278">
        <f t="shared" si="9"/>
        <v>39308.11</v>
      </c>
      <c r="O57" s="268">
        <f t="shared" si="7"/>
        <v>39308.11</v>
      </c>
      <c r="P57" s="268">
        <f t="shared" si="8"/>
        <v>236824.07999999996</v>
      </c>
    </row>
    <row r="58" spans="1:16" hidden="1" x14ac:dyDescent="0.2">
      <c r="A58" s="260"/>
      <c r="C58" s="268">
        <v>3017976.5229971185</v>
      </c>
      <c r="D58" s="268"/>
      <c r="E58" s="268"/>
      <c r="F58" s="268">
        <f>+C58</f>
        <v>3017976.5229971185</v>
      </c>
      <c r="G58" s="268">
        <f t="shared" si="5"/>
        <v>13086369.579429038</v>
      </c>
      <c r="I58" s="383">
        <v>38442</v>
      </c>
      <c r="J58" s="383">
        <f t="shared" si="6"/>
        <v>38442</v>
      </c>
      <c r="K58" s="375">
        <f t="shared" si="4"/>
        <v>1</v>
      </c>
      <c r="L58" s="375"/>
      <c r="M58" s="380">
        <v>4.7500000000000001E-2</v>
      </c>
      <c r="N58" s="278">
        <f t="shared" si="9"/>
        <v>1703.02</v>
      </c>
      <c r="O58" s="268">
        <f t="shared" si="7"/>
        <v>41011.129999999997</v>
      </c>
      <c r="P58" s="268">
        <f t="shared" si="8"/>
        <v>238527.09999999995</v>
      </c>
    </row>
    <row r="59" spans="1:16" hidden="1" x14ac:dyDescent="0.2">
      <c r="A59" s="260"/>
      <c r="B59" s="253" t="s">
        <v>190</v>
      </c>
      <c r="C59" s="268"/>
      <c r="D59" s="268"/>
      <c r="E59" s="268"/>
      <c r="F59" s="268"/>
      <c r="G59" s="268">
        <f t="shared" si="5"/>
        <v>13086369.579429038</v>
      </c>
      <c r="I59" s="383">
        <v>38443</v>
      </c>
      <c r="J59" s="383">
        <f t="shared" si="6"/>
        <v>38471</v>
      </c>
      <c r="K59" s="375">
        <v>30</v>
      </c>
      <c r="L59" s="375"/>
      <c r="M59" s="380">
        <v>5.2999999999999999E-2</v>
      </c>
      <c r="N59" s="278">
        <f t="shared" si="9"/>
        <v>57006.38</v>
      </c>
      <c r="O59" s="268">
        <f t="shared" si="7"/>
        <v>57006.38</v>
      </c>
      <c r="P59" s="268">
        <f t="shared" si="8"/>
        <v>295533.47999999992</v>
      </c>
    </row>
    <row r="60" spans="1:16" hidden="1" x14ac:dyDescent="0.2">
      <c r="A60" s="260"/>
      <c r="C60" s="268">
        <v>529756.43968590908</v>
      </c>
      <c r="D60" s="268"/>
      <c r="E60" s="268"/>
      <c r="F60" s="268">
        <f>+C60</f>
        <v>529756.43968590908</v>
      </c>
      <c r="G60" s="268">
        <f t="shared" si="5"/>
        <v>13616126.019114947</v>
      </c>
      <c r="I60" s="383">
        <v>38472</v>
      </c>
      <c r="J60" s="383">
        <f t="shared" si="6"/>
        <v>38472</v>
      </c>
      <c r="K60" s="375">
        <f t="shared" ref="K60:K82" si="10">+IF(+J60="","",+J60-(I60-1))</f>
        <v>1</v>
      </c>
      <c r="L60" s="375"/>
      <c r="M60" s="380">
        <v>5.2999999999999999E-2</v>
      </c>
      <c r="N60" s="278">
        <f t="shared" si="9"/>
        <v>1977.14</v>
      </c>
      <c r="O60" s="268">
        <f t="shared" si="7"/>
        <v>58983.519999999997</v>
      </c>
      <c r="P60" s="268">
        <f t="shared" si="8"/>
        <v>297510.61999999994</v>
      </c>
    </row>
    <row r="61" spans="1:16" hidden="1" x14ac:dyDescent="0.2">
      <c r="A61" s="260"/>
      <c r="B61" s="253" t="s">
        <v>189</v>
      </c>
      <c r="D61" s="268"/>
      <c r="E61" s="268"/>
      <c r="F61" s="268"/>
      <c r="G61" s="268">
        <f t="shared" si="5"/>
        <v>13616126.019114947</v>
      </c>
      <c r="I61" s="383">
        <v>38473</v>
      </c>
      <c r="J61" s="383">
        <f t="shared" si="6"/>
        <v>38502</v>
      </c>
      <c r="K61" s="375">
        <f t="shared" si="10"/>
        <v>30</v>
      </c>
      <c r="L61" s="375"/>
      <c r="M61" s="380">
        <v>5.2999999999999999E-2</v>
      </c>
      <c r="N61" s="278">
        <f t="shared" si="9"/>
        <v>59314.080000000002</v>
      </c>
      <c r="O61" s="268">
        <f t="shared" si="7"/>
        <v>59314.080000000002</v>
      </c>
      <c r="P61" s="268">
        <f t="shared" si="8"/>
        <v>356824.69999999995</v>
      </c>
    </row>
    <row r="62" spans="1:16" hidden="1" x14ac:dyDescent="0.2">
      <c r="A62" s="260"/>
      <c r="C62" s="268">
        <v>-8840464.1131877489</v>
      </c>
      <c r="D62" s="268"/>
      <c r="E62" s="268"/>
      <c r="F62" s="268">
        <f>+C62</f>
        <v>-8840464.1131877489</v>
      </c>
      <c r="G62" s="268">
        <f t="shared" si="5"/>
        <v>4775661.905927198</v>
      </c>
      <c r="I62" s="383">
        <v>38503</v>
      </c>
      <c r="J62" s="383">
        <f t="shared" si="6"/>
        <v>38503</v>
      </c>
      <c r="K62" s="375">
        <f t="shared" si="10"/>
        <v>1</v>
      </c>
      <c r="L62" s="375"/>
      <c r="M62" s="380">
        <v>5.2999999999999999E-2</v>
      </c>
      <c r="N62" s="278">
        <f t="shared" si="9"/>
        <v>693.45</v>
      </c>
      <c r="O62" s="268">
        <f t="shared" si="7"/>
        <v>60007.53</v>
      </c>
      <c r="P62" s="268">
        <f t="shared" si="8"/>
        <v>357518.14999999997</v>
      </c>
    </row>
    <row r="63" spans="1:16" hidden="1" x14ac:dyDescent="0.2">
      <c r="A63" s="260"/>
      <c r="B63" s="253" t="s">
        <v>188</v>
      </c>
      <c r="D63" s="268"/>
      <c r="E63" s="268"/>
      <c r="F63" s="268"/>
      <c r="G63" s="268">
        <f t="shared" si="5"/>
        <v>4775661.905927198</v>
      </c>
      <c r="I63" s="383">
        <v>38504</v>
      </c>
      <c r="J63" s="383">
        <f t="shared" si="6"/>
        <v>38532</v>
      </c>
      <c r="K63" s="375">
        <f t="shared" si="10"/>
        <v>29</v>
      </c>
      <c r="L63" s="375"/>
      <c r="M63" s="380">
        <v>5.2999999999999999E-2</v>
      </c>
      <c r="N63" s="278">
        <f t="shared" si="9"/>
        <v>20110.12</v>
      </c>
      <c r="O63" s="268">
        <f t="shared" si="7"/>
        <v>20110.12</v>
      </c>
      <c r="P63" s="268">
        <f t="shared" si="8"/>
        <v>377628.26999999996</v>
      </c>
    </row>
    <row r="64" spans="1:16" hidden="1" x14ac:dyDescent="0.2">
      <c r="A64" s="260"/>
      <c r="C64" s="268">
        <v>0</v>
      </c>
      <c r="D64" s="268"/>
      <c r="E64" s="268"/>
      <c r="F64" s="268">
        <f>+C64</f>
        <v>0</v>
      </c>
      <c r="G64" s="268">
        <f t="shared" si="5"/>
        <v>4775661.905927198</v>
      </c>
      <c r="I64" s="383">
        <v>38533</v>
      </c>
      <c r="J64" s="383">
        <v>38533</v>
      </c>
      <c r="K64" s="375">
        <f t="shared" si="10"/>
        <v>1</v>
      </c>
      <c r="L64" s="375"/>
      <c r="M64" s="380">
        <v>5.2999999999999999E-2</v>
      </c>
      <c r="N64" s="278">
        <f t="shared" si="9"/>
        <v>693.45</v>
      </c>
      <c r="O64" s="268">
        <f t="shared" si="7"/>
        <v>20803.57</v>
      </c>
      <c r="P64" s="268">
        <f t="shared" si="8"/>
        <v>378321.72</v>
      </c>
    </row>
    <row r="65" spans="1:16" hidden="1" x14ac:dyDescent="0.2">
      <c r="A65" s="253" t="s">
        <v>257</v>
      </c>
      <c r="B65" s="253" t="s">
        <v>187</v>
      </c>
      <c r="C65" s="268"/>
      <c r="D65" s="268"/>
      <c r="E65" s="268"/>
      <c r="F65" s="268"/>
      <c r="G65" s="268">
        <f t="shared" si="5"/>
        <v>4775661.905927198</v>
      </c>
      <c r="I65" s="383">
        <v>38534</v>
      </c>
      <c r="J65" s="383">
        <f>+I66-1</f>
        <v>38563</v>
      </c>
      <c r="K65" s="375">
        <f t="shared" si="10"/>
        <v>30</v>
      </c>
      <c r="L65" s="375"/>
      <c r="M65" s="380">
        <v>5.7700000000000001E-2</v>
      </c>
      <c r="N65" s="278">
        <f t="shared" si="9"/>
        <v>22648.41</v>
      </c>
      <c r="O65" s="268">
        <f>+N65</f>
        <v>22648.41</v>
      </c>
      <c r="P65" s="268">
        <f>+P64+N65</f>
        <v>400970.12999999995</v>
      </c>
    </row>
    <row r="66" spans="1:16" hidden="1" x14ac:dyDescent="0.2">
      <c r="C66" s="268">
        <v>0</v>
      </c>
      <c r="D66" s="268"/>
      <c r="E66" s="268"/>
      <c r="F66" s="268">
        <v>0</v>
      </c>
      <c r="G66" s="268">
        <f t="shared" si="5"/>
        <v>4775661.905927198</v>
      </c>
      <c r="I66" s="383">
        <v>38564</v>
      </c>
      <c r="J66" s="383">
        <f t="shared" ref="J66:J87" si="11">IF(I66=I67,"",+I67-1)</f>
        <v>38564</v>
      </c>
      <c r="K66" s="375">
        <f t="shared" si="10"/>
        <v>1</v>
      </c>
      <c r="L66" s="375"/>
      <c r="M66" s="380">
        <v>5.7700000000000001E-2</v>
      </c>
      <c r="N66" s="278">
        <f t="shared" si="9"/>
        <v>754.95</v>
      </c>
      <c r="O66" s="268">
        <f t="shared" ref="O66:O88" si="12">IF(MONTH(+I66)&lt;&gt;MONTH(+I65),N66,+O65+N66)</f>
        <v>23403.360000000001</v>
      </c>
      <c r="P66" s="268">
        <f>+P65+N66</f>
        <v>401725.07999999996</v>
      </c>
    </row>
    <row r="67" spans="1:16" hidden="1" x14ac:dyDescent="0.2">
      <c r="A67" s="260" t="s">
        <v>256</v>
      </c>
      <c r="B67" s="253" t="s">
        <v>186</v>
      </c>
      <c r="C67" s="268"/>
      <c r="D67" s="268"/>
      <c r="E67" s="268"/>
      <c r="F67" s="268"/>
      <c r="G67" s="268">
        <f t="shared" si="5"/>
        <v>4775661.905927198</v>
      </c>
      <c r="I67" s="383">
        <v>38565</v>
      </c>
      <c r="J67" s="383">
        <f t="shared" si="11"/>
        <v>38594</v>
      </c>
      <c r="K67" s="375">
        <f t="shared" si="10"/>
        <v>30</v>
      </c>
      <c r="L67" s="375"/>
      <c r="M67" s="380">
        <v>5.7700000000000001E-2</v>
      </c>
      <c r="N67" s="278">
        <f>+IF(+K67&lt;&gt;" ", ROUND(M67*(K67/365)*G67,2),0)-437.54</f>
        <v>22210.87</v>
      </c>
      <c r="O67" s="268">
        <f t="shared" si="12"/>
        <v>22210.87</v>
      </c>
      <c r="P67" s="268">
        <f t="shared" ref="P67:P88" si="13">P66+N67</f>
        <v>423935.94999999995</v>
      </c>
    </row>
    <row r="68" spans="1:16" hidden="1" x14ac:dyDescent="0.2">
      <c r="A68" s="260"/>
      <c r="C68" s="268">
        <v>0</v>
      </c>
      <c r="D68" s="268"/>
      <c r="E68" s="268"/>
      <c r="F68" s="268">
        <f>+F66+C68+D68+E68</f>
        <v>0</v>
      </c>
      <c r="G68" s="268">
        <f t="shared" si="5"/>
        <v>4775661.905927198</v>
      </c>
      <c r="I68" s="383">
        <v>38595</v>
      </c>
      <c r="J68" s="383">
        <f t="shared" si="11"/>
        <v>38595</v>
      </c>
      <c r="K68" s="375">
        <f t="shared" si="10"/>
        <v>1</v>
      </c>
      <c r="L68" s="375"/>
      <c r="M68" s="380">
        <v>5.7700000000000001E-2</v>
      </c>
      <c r="N68" s="278">
        <f>+IF(+K68&lt;&gt;" ", ROUND(M68*(K68/365)*G68,2),0)-14.59</f>
        <v>740.36</v>
      </c>
      <c r="O68" s="268">
        <f t="shared" si="12"/>
        <v>22951.23</v>
      </c>
      <c r="P68" s="268">
        <f t="shared" si="13"/>
        <v>424676.30999999994</v>
      </c>
    </row>
    <row r="69" spans="1:16" hidden="1" x14ac:dyDescent="0.2">
      <c r="A69" s="260"/>
      <c r="B69" s="253" t="s">
        <v>185</v>
      </c>
      <c r="C69" s="268"/>
      <c r="D69" s="268"/>
      <c r="E69" s="268"/>
      <c r="F69" s="268"/>
      <c r="G69" s="268">
        <f t="shared" si="5"/>
        <v>4775661.905927198</v>
      </c>
      <c r="I69" s="383">
        <v>38596</v>
      </c>
      <c r="J69" s="383">
        <f t="shared" si="11"/>
        <v>38624</v>
      </c>
      <c r="K69" s="375">
        <f t="shared" si="10"/>
        <v>29</v>
      </c>
      <c r="L69" s="375"/>
      <c r="M69" s="380">
        <v>5.7700000000000001E-2</v>
      </c>
      <c r="N69" s="278">
        <f t="shared" ref="N69:N84" si="14">+IF(+K69&lt;&gt;" ", ROUND(M69*(K69/365)*G69,2),0)</f>
        <v>21893.47</v>
      </c>
      <c r="O69" s="268">
        <f t="shared" si="12"/>
        <v>21893.47</v>
      </c>
      <c r="P69" s="268">
        <f t="shared" si="13"/>
        <v>446569.77999999991</v>
      </c>
    </row>
    <row r="70" spans="1:16" hidden="1" x14ac:dyDescent="0.2">
      <c r="A70" s="260"/>
      <c r="C70" s="268">
        <v>0</v>
      </c>
      <c r="D70" s="268"/>
      <c r="E70" s="268"/>
      <c r="F70" s="268">
        <f>+F68+C70+D70+E70</f>
        <v>0</v>
      </c>
      <c r="G70" s="268">
        <f t="shared" si="5"/>
        <v>4775661.905927198</v>
      </c>
      <c r="I70" s="383">
        <v>38625</v>
      </c>
      <c r="J70" s="383">
        <f t="shared" si="11"/>
        <v>38625</v>
      </c>
      <c r="K70" s="375">
        <f t="shared" si="10"/>
        <v>1</v>
      </c>
      <c r="L70" s="375"/>
      <c r="M70" s="380">
        <v>5.7700000000000001E-2</v>
      </c>
      <c r="N70" s="278">
        <f t="shared" si="14"/>
        <v>754.95</v>
      </c>
      <c r="O70" s="268">
        <f t="shared" si="12"/>
        <v>22648.420000000002</v>
      </c>
      <c r="P70" s="268">
        <f t="shared" si="13"/>
        <v>447324.72999999992</v>
      </c>
    </row>
    <row r="71" spans="1:16" hidden="1" x14ac:dyDescent="0.2">
      <c r="A71" s="260"/>
      <c r="B71" s="253" t="s">
        <v>184</v>
      </c>
      <c r="C71" s="268"/>
      <c r="D71" s="268"/>
      <c r="E71" s="268"/>
      <c r="F71" s="268"/>
      <c r="G71" s="268">
        <f t="shared" si="5"/>
        <v>4775661.905927198</v>
      </c>
      <c r="I71" s="383">
        <v>38626</v>
      </c>
      <c r="J71" s="383">
        <f t="shared" si="11"/>
        <v>38655</v>
      </c>
      <c r="K71" s="375">
        <f t="shared" si="10"/>
        <v>30</v>
      </c>
      <c r="L71" s="375"/>
      <c r="M71" s="380">
        <v>6.2300000000000001E-2</v>
      </c>
      <c r="N71" s="278">
        <f t="shared" si="14"/>
        <v>24454.01</v>
      </c>
      <c r="O71" s="268">
        <f t="shared" si="12"/>
        <v>24454.01</v>
      </c>
      <c r="P71" s="268">
        <f t="shared" si="13"/>
        <v>471778.73999999993</v>
      </c>
    </row>
    <row r="72" spans="1:16" hidden="1" x14ac:dyDescent="0.2">
      <c r="A72" s="260"/>
      <c r="C72" s="268">
        <v>1035111.0738349855</v>
      </c>
      <c r="D72" s="268"/>
      <c r="E72" s="268"/>
      <c r="F72" s="268">
        <f>+F70+C72+D72+E72</f>
        <v>1035111.0738349855</v>
      </c>
      <c r="G72" s="268">
        <f t="shared" si="5"/>
        <v>5810772.9797621835</v>
      </c>
      <c r="I72" s="383">
        <v>38656</v>
      </c>
      <c r="J72" s="383">
        <f t="shared" si="11"/>
        <v>38656</v>
      </c>
      <c r="K72" s="375">
        <f t="shared" si="10"/>
        <v>1</v>
      </c>
      <c r="L72" s="375"/>
      <c r="M72" s="380">
        <v>6.2300000000000001E-2</v>
      </c>
      <c r="N72" s="278">
        <f t="shared" si="14"/>
        <v>991.81</v>
      </c>
      <c r="O72" s="268">
        <f t="shared" si="12"/>
        <v>25445.82</v>
      </c>
      <c r="P72" s="268">
        <f t="shared" si="13"/>
        <v>472770.54999999993</v>
      </c>
    </row>
    <row r="73" spans="1:16" hidden="1" x14ac:dyDescent="0.2">
      <c r="A73" s="260"/>
      <c r="B73" s="253" t="s">
        <v>183</v>
      </c>
      <c r="C73" s="268"/>
      <c r="D73" s="268"/>
      <c r="E73" s="268"/>
      <c r="F73" s="268"/>
      <c r="G73" s="268">
        <f t="shared" si="5"/>
        <v>5810772.9797621835</v>
      </c>
      <c r="I73" s="383">
        <v>38657</v>
      </c>
      <c r="J73" s="383">
        <f t="shared" si="11"/>
        <v>38685</v>
      </c>
      <c r="K73" s="375">
        <f t="shared" si="10"/>
        <v>29</v>
      </c>
      <c r="L73" s="375"/>
      <c r="M73" s="380">
        <v>6.2300000000000001E-2</v>
      </c>
      <c r="N73" s="278">
        <f t="shared" si="14"/>
        <v>28762.53</v>
      </c>
      <c r="O73" s="268">
        <f t="shared" si="12"/>
        <v>28762.53</v>
      </c>
      <c r="P73" s="268">
        <f t="shared" si="13"/>
        <v>501533.07999999996</v>
      </c>
    </row>
    <row r="74" spans="1:16" hidden="1" x14ac:dyDescent="0.2">
      <c r="A74" s="260"/>
      <c r="C74" s="268">
        <v>-485597.40796025749</v>
      </c>
      <c r="D74" s="268"/>
      <c r="E74" s="268"/>
      <c r="F74" s="268">
        <f>C74</f>
        <v>-485597.40796025749</v>
      </c>
      <c r="G74" s="268">
        <f t="shared" si="5"/>
        <v>5325175.571801926</v>
      </c>
      <c r="I74" s="383">
        <v>38686</v>
      </c>
      <c r="J74" s="383">
        <f t="shared" si="11"/>
        <v>38686</v>
      </c>
      <c r="K74" s="375">
        <f t="shared" si="10"/>
        <v>1</v>
      </c>
      <c r="L74" s="375"/>
      <c r="M74" s="380">
        <v>6.2300000000000001E-2</v>
      </c>
      <c r="N74" s="278">
        <f t="shared" si="14"/>
        <v>908.93</v>
      </c>
      <c r="O74" s="268">
        <f t="shared" si="12"/>
        <v>29671.46</v>
      </c>
      <c r="P74" s="268">
        <f t="shared" si="13"/>
        <v>502442.00999999995</v>
      </c>
    </row>
    <row r="75" spans="1:16" hidden="1" x14ac:dyDescent="0.2">
      <c r="A75" s="260"/>
      <c r="B75" s="253" t="s">
        <v>182</v>
      </c>
      <c r="C75" s="268"/>
      <c r="D75" s="268"/>
      <c r="E75" s="268"/>
      <c r="F75" s="268"/>
      <c r="G75" s="268">
        <f t="shared" si="5"/>
        <v>5325175.571801926</v>
      </c>
      <c r="I75" s="383">
        <v>38687</v>
      </c>
      <c r="J75" s="383">
        <f t="shared" si="11"/>
        <v>38716</v>
      </c>
      <c r="K75" s="375">
        <f t="shared" si="10"/>
        <v>30</v>
      </c>
      <c r="L75" s="375"/>
      <c r="M75" s="380">
        <v>6.2300000000000001E-2</v>
      </c>
      <c r="N75" s="278">
        <f t="shared" si="14"/>
        <v>27267.82</v>
      </c>
      <c r="O75" s="268">
        <f t="shared" si="12"/>
        <v>27267.82</v>
      </c>
      <c r="P75" s="268">
        <f t="shared" si="13"/>
        <v>529709.82999999996</v>
      </c>
    </row>
    <row r="76" spans="1:16" hidden="1" x14ac:dyDescent="0.2">
      <c r="A76" s="260"/>
      <c r="C76" s="268">
        <v>10321984.536463212</v>
      </c>
      <c r="D76" s="268"/>
      <c r="E76" s="268"/>
      <c r="F76" s="268">
        <f>C76</f>
        <v>10321984.536463212</v>
      </c>
      <c r="G76" s="268">
        <f t="shared" si="5"/>
        <v>15647160.108265139</v>
      </c>
      <c r="I76" s="383">
        <v>38717</v>
      </c>
      <c r="J76" s="383">
        <f t="shared" si="11"/>
        <v>38717</v>
      </c>
      <c r="K76" s="375">
        <f t="shared" si="10"/>
        <v>1</v>
      </c>
      <c r="L76" s="375"/>
      <c r="M76" s="380">
        <v>6.2300000000000001E-2</v>
      </c>
      <c r="N76" s="278">
        <f t="shared" si="14"/>
        <v>2670.73</v>
      </c>
      <c r="O76" s="268">
        <f t="shared" si="12"/>
        <v>29938.55</v>
      </c>
      <c r="P76" s="268">
        <f t="shared" si="13"/>
        <v>532380.55999999994</v>
      </c>
    </row>
    <row r="77" spans="1:16" hidden="1" x14ac:dyDescent="0.2">
      <c r="A77" s="260"/>
      <c r="B77" s="253" t="s">
        <v>193</v>
      </c>
      <c r="C77" s="268"/>
      <c r="D77" s="268"/>
      <c r="E77" s="268"/>
      <c r="F77" s="268"/>
      <c r="G77" s="268">
        <f t="shared" si="5"/>
        <v>15647160.108265139</v>
      </c>
      <c r="I77" s="383">
        <v>38718</v>
      </c>
      <c r="J77" s="383">
        <f t="shared" si="11"/>
        <v>38747</v>
      </c>
      <c r="K77" s="375">
        <f t="shared" si="10"/>
        <v>30</v>
      </c>
      <c r="L77" s="375"/>
      <c r="M77" s="380">
        <v>6.7799999999999999E-2</v>
      </c>
      <c r="N77" s="278">
        <f t="shared" si="14"/>
        <v>87195.41</v>
      </c>
      <c r="O77" s="268">
        <f t="shared" si="12"/>
        <v>87195.41</v>
      </c>
      <c r="P77" s="268">
        <f t="shared" si="13"/>
        <v>619575.97</v>
      </c>
    </row>
    <row r="78" spans="1:16" hidden="1" x14ac:dyDescent="0.2">
      <c r="A78" s="260"/>
      <c r="C78" s="268">
        <v>-2633303.9994967449</v>
      </c>
      <c r="D78" s="268"/>
      <c r="E78" s="268"/>
      <c r="F78" s="268">
        <f>+C78</f>
        <v>-2633303.9994967449</v>
      </c>
      <c r="G78" s="268">
        <f t="shared" si="5"/>
        <v>13013856.108768394</v>
      </c>
      <c r="I78" s="383">
        <v>38748</v>
      </c>
      <c r="J78" s="383">
        <f t="shared" si="11"/>
        <v>38748</v>
      </c>
      <c r="K78" s="375">
        <f t="shared" si="10"/>
        <v>1</v>
      </c>
      <c r="L78" s="375"/>
      <c r="M78" s="380">
        <v>6.7799999999999999E-2</v>
      </c>
      <c r="N78" s="278">
        <f t="shared" si="14"/>
        <v>2417.37</v>
      </c>
      <c r="O78" s="268">
        <f t="shared" si="12"/>
        <v>89612.78</v>
      </c>
      <c r="P78" s="268">
        <f t="shared" si="13"/>
        <v>621993.34</v>
      </c>
    </row>
    <row r="79" spans="1:16" hidden="1" x14ac:dyDescent="0.2">
      <c r="A79" s="260"/>
      <c r="B79" s="253" t="s">
        <v>192</v>
      </c>
      <c r="C79" s="268"/>
      <c r="D79" s="268"/>
      <c r="E79" s="268"/>
      <c r="F79" s="268"/>
      <c r="G79" s="268">
        <f t="shared" si="5"/>
        <v>13013856.108768394</v>
      </c>
      <c r="I79" s="383">
        <v>38749</v>
      </c>
      <c r="J79" s="383">
        <f t="shared" si="11"/>
        <v>38775</v>
      </c>
      <c r="K79" s="375">
        <f t="shared" si="10"/>
        <v>27</v>
      </c>
      <c r="L79" s="375"/>
      <c r="M79" s="380">
        <v>6.7799999999999999E-2</v>
      </c>
      <c r="N79" s="278">
        <f t="shared" si="14"/>
        <v>65268.95</v>
      </c>
      <c r="O79" s="268">
        <f t="shared" si="12"/>
        <v>65268.95</v>
      </c>
      <c r="P79" s="268">
        <f t="shared" si="13"/>
        <v>687262.28999999992</v>
      </c>
    </row>
    <row r="80" spans="1:16" hidden="1" x14ac:dyDescent="0.2">
      <c r="A80" s="260"/>
      <c r="C80" s="268">
        <v>2195554.6378052663</v>
      </c>
      <c r="D80" s="268"/>
      <c r="E80" s="268"/>
      <c r="F80" s="268">
        <f>+C80</f>
        <v>2195554.6378052663</v>
      </c>
      <c r="G80" s="268">
        <f t="shared" si="5"/>
        <v>15209410.746573661</v>
      </c>
      <c r="I80" s="384">
        <v>38776</v>
      </c>
      <c r="J80" s="383">
        <f t="shared" si="11"/>
        <v>38776</v>
      </c>
      <c r="K80" s="375">
        <f t="shared" si="10"/>
        <v>1</v>
      </c>
      <c r="L80" s="375"/>
      <c r="M80" s="380">
        <v>6.7799999999999999E-2</v>
      </c>
      <c r="N80" s="278">
        <f t="shared" si="14"/>
        <v>2825.2</v>
      </c>
      <c r="O80" s="268">
        <f t="shared" si="12"/>
        <v>68094.149999999994</v>
      </c>
      <c r="P80" s="268">
        <f t="shared" si="13"/>
        <v>690087.48999999987</v>
      </c>
    </row>
    <row r="81" spans="1:16" hidden="1" x14ac:dyDescent="0.2">
      <c r="A81" s="260"/>
      <c r="B81" s="253" t="s">
        <v>191</v>
      </c>
      <c r="C81" s="268"/>
      <c r="D81" s="268"/>
      <c r="E81" s="268"/>
      <c r="F81" s="268"/>
      <c r="G81" s="268">
        <f t="shared" si="5"/>
        <v>15209410.746573661</v>
      </c>
      <c r="I81" s="383">
        <v>38777</v>
      </c>
      <c r="J81" s="383">
        <f t="shared" si="11"/>
        <v>38806</v>
      </c>
      <c r="K81" s="375">
        <f t="shared" si="10"/>
        <v>30</v>
      </c>
      <c r="L81" s="375"/>
      <c r="M81" s="380">
        <v>6.7799999999999999E-2</v>
      </c>
      <c r="N81" s="278">
        <f t="shared" si="14"/>
        <v>84756</v>
      </c>
      <c r="O81" s="268">
        <f t="shared" si="12"/>
        <v>84756</v>
      </c>
      <c r="P81" s="268">
        <f t="shared" si="13"/>
        <v>774843.48999999987</v>
      </c>
    </row>
    <row r="82" spans="1:16" hidden="1" x14ac:dyDescent="0.2">
      <c r="A82" s="260"/>
      <c r="C82" s="268">
        <v>6977521.9056016635</v>
      </c>
      <c r="D82" s="268"/>
      <c r="E82" s="268"/>
      <c r="F82" s="268">
        <f>+C82</f>
        <v>6977521.9056016635</v>
      </c>
      <c r="G82" s="268">
        <f t="shared" si="5"/>
        <v>22186932.652175322</v>
      </c>
      <c r="I82" s="383">
        <v>38807</v>
      </c>
      <c r="J82" s="383">
        <f t="shared" si="11"/>
        <v>38807</v>
      </c>
      <c r="K82" s="375">
        <f t="shared" si="10"/>
        <v>1</v>
      </c>
      <c r="L82" s="375"/>
      <c r="M82" s="380">
        <v>6.7799999999999999E-2</v>
      </c>
      <c r="N82" s="278">
        <f t="shared" si="14"/>
        <v>4121.3</v>
      </c>
      <c r="O82" s="268">
        <f t="shared" si="12"/>
        <v>88877.3</v>
      </c>
      <c r="P82" s="268">
        <f t="shared" si="13"/>
        <v>778964.78999999992</v>
      </c>
    </row>
    <row r="83" spans="1:16" hidden="1" x14ac:dyDescent="0.2">
      <c r="A83" s="260"/>
      <c r="B83" s="253" t="s">
        <v>190</v>
      </c>
      <c r="C83" s="268"/>
      <c r="D83" s="268"/>
      <c r="E83" s="268"/>
      <c r="F83" s="268"/>
      <c r="G83" s="268">
        <f t="shared" si="5"/>
        <v>22186932.652175322</v>
      </c>
      <c r="I83" s="383">
        <v>38808</v>
      </c>
      <c r="J83" s="383">
        <f t="shared" si="11"/>
        <v>38836</v>
      </c>
      <c r="K83" s="375">
        <v>30</v>
      </c>
      <c r="L83" s="375"/>
      <c r="M83" s="374">
        <v>7.2999999999999995E-2</v>
      </c>
      <c r="N83" s="278">
        <f t="shared" si="14"/>
        <v>133121.60000000001</v>
      </c>
      <c r="O83" s="268">
        <f t="shared" si="12"/>
        <v>133121.60000000001</v>
      </c>
      <c r="P83" s="268">
        <f t="shared" si="13"/>
        <v>912086.3899999999</v>
      </c>
    </row>
    <row r="84" spans="1:16" hidden="1" x14ac:dyDescent="0.2">
      <c r="A84" s="260"/>
      <c r="C84" s="268">
        <v>-9427218.1285901181</v>
      </c>
      <c r="D84" s="268"/>
      <c r="E84" s="268"/>
      <c r="F84" s="268">
        <f>+C84</f>
        <v>-9427218.1285901181</v>
      </c>
      <c r="G84" s="268">
        <f t="shared" si="5"/>
        <v>12759714.523585204</v>
      </c>
      <c r="I84" s="383">
        <v>38837</v>
      </c>
      <c r="J84" s="383">
        <f t="shared" si="11"/>
        <v>38837</v>
      </c>
      <c r="K84" s="375">
        <f t="shared" ref="K84:K147" si="15">+IF(+J84="","",+J84-(I84-1))</f>
        <v>1</v>
      </c>
      <c r="L84" s="375"/>
      <c r="M84" s="374">
        <v>7.2999999999999995E-2</v>
      </c>
      <c r="N84" s="278">
        <f t="shared" si="14"/>
        <v>2551.94</v>
      </c>
      <c r="O84" s="268">
        <f t="shared" si="12"/>
        <v>135673.54</v>
      </c>
      <c r="P84" s="268">
        <f t="shared" si="13"/>
        <v>914638.32999999984</v>
      </c>
    </row>
    <row r="85" spans="1:16" hidden="1" x14ac:dyDescent="0.2">
      <c r="A85" s="260"/>
      <c r="B85" s="253" t="s">
        <v>189</v>
      </c>
      <c r="D85" s="268"/>
      <c r="E85" s="268"/>
      <c r="F85" s="268"/>
      <c r="G85" s="268">
        <f t="shared" si="5"/>
        <v>12759714.523585204</v>
      </c>
      <c r="I85" s="383">
        <v>38838</v>
      </c>
      <c r="J85" s="383">
        <f t="shared" si="11"/>
        <v>38867</v>
      </c>
      <c r="K85" s="375">
        <f t="shared" si="15"/>
        <v>30</v>
      </c>
      <c r="L85" s="375"/>
      <c r="M85" s="380">
        <v>7.2999999999999995E-2</v>
      </c>
      <c r="N85" s="278">
        <f>+IF(+K85&lt;&gt;" ", ROUND(M85*(K85/365)*G85,2),0)-7999.01</f>
        <v>68559.28</v>
      </c>
      <c r="O85" s="268">
        <f t="shared" si="12"/>
        <v>68559.28</v>
      </c>
      <c r="P85" s="268">
        <f t="shared" si="13"/>
        <v>983197.60999999987</v>
      </c>
    </row>
    <row r="86" spans="1:16" hidden="1" x14ac:dyDescent="0.2">
      <c r="A86" s="260"/>
      <c r="C86" s="268">
        <v>-7984052.617658006</v>
      </c>
      <c r="D86" s="268"/>
      <c r="E86" s="268"/>
      <c r="F86" s="268">
        <f>+C86</f>
        <v>-7984052.617658006</v>
      </c>
      <c r="G86" s="268">
        <f t="shared" si="5"/>
        <v>4775661.905927198</v>
      </c>
      <c r="I86" s="383">
        <v>38868</v>
      </c>
      <c r="J86" s="383">
        <f t="shared" si="11"/>
        <v>38868</v>
      </c>
      <c r="K86" s="375">
        <f t="shared" si="15"/>
        <v>1</v>
      </c>
      <c r="L86" s="375"/>
      <c r="M86" s="380">
        <v>7.2999999999999995E-2</v>
      </c>
      <c r="N86" s="278">
        <f>+IF(+K86&lt;&gt;" ", ROUND(M86*(K86/365)*G86,2),0)</f>
        <v>955.13</v>
      </c>
      <c r="O86" s="268">
        <f t="shared" si="12"/>
        <v>69514.41</v>
      </c>
      <c r="P86" s="268">
        <f t="shared" si="13"/>
        <v>984152.73999999987</v>
      </c>
    </row>
    <row r="87" spans="1:16" hidden="1" x14ac:dyDescent="0.2">
      <c r="A87" s="260"/>
      <c r="B87" s="253" t="s">
        <v>188</v>
      </c>
      <c r="D87" s="268"/>
      <c r="E87" s="268"/>
      <c r="F87" s="268"/>
      <c r="G87" s="268">
        <f t="shared" si="5"/>
        <v>4775661.905927198</v>
      </c>
      <c r="I87" s="383">
        <v>38869</v>
      </c>
      <c r="J87" s="383">
        <f t="shared" si="11"/>
        <v>38897</v>
      </c>
      <c r="K87" s="375">
        <f t="shared" si="15"/>
        <v>29</v>
      </c>
      <c r="L87" s="375"/>
      <c r="M87" s="380">
        <v>7.2999999999999995E-2</v>
      </c>
      <c r="N87" s="278">
        <f>+IF(+K87&lt;&gt;" ", ROUND(M87*(K87/365)*G87,2),0)-1472</f>
        <v>26226.84</v>
      </c>
      <c r="O87" s="268">
        <f t="shared" si="12"/>
        <v>26226.84</v>
      </c>
      <c r="P87" s="268">
        <f t="shared" si="13"/>
        <v>1010379.5799999998</v>
      </c>
    </row>
    <row r="88" spans="1:16" hidden="1" x14ac:dyDescent="0.2">
      <c r="A88" s="260"/>
      <c r="C88" s="268">
        <v>0</v>
      </c>
      <c r="D88" s="268"/>
      <c r="E88" s="268"/>
      <c r="F88" s="268">
        <f>+C88</f>
        <v>0</v>
      </c>
      <c r="G88" s="268">
        <f t="shared" si="5"/>
        <v>4775661.905927198</v>
      </c>
      <c r="I88" s="383">
        <v>38898</v>
      </c>
      <c r="J88" s="383">
        <v>38898</v>
      </c>
      <c r="K88" s="375">
        <f t="shared" si="15"/>
        <v>1</v>
      </c>
      <c r="L88" s="375"/>
      <c r="M88" s="380">
        <v>7.2999999999999995E-2</v>
      </c>
      <c r="N88" s="278">
        <f t="shared" ref="N88:N151" si="16">+IF(+K88&lt;&gt;" ", ROUND(M88*(K88/365)*G88,2),0)</f>
        <v>955.13</v>
      </c>
      <c r="O88" s="268">
        <f t="shared" si="12"/>
        <v>27181.97</v>
      </c>
      <c r="P88" s="268">
        <f t="shared" si="13"/>
        <v>1011334.7099999998</v>
      </c>
    </row>
    <row r="89" spans="1:16" hidden="1" x14ac:dyDescent="0.2">
      <c r="A89" s="253" t="s">
        <v>255</v>
      </c>
      <c r="B89" s="253" t="s">
        <v>187</v>
      </c>
      <c r="C89" s="268"/>
      <c r="D89" s="268"/>
      <c r="E89" s="268"/>
      <c r="F89" s="268"/>
      <c r="G89" s="268">
        <f t="shared" si="5"/>
        <v>4775661.905927198</v>
      </c>
      <c r="I89" s="383">
        <v>38899</v>
      </c>
      <c r="J89" s="383">
        <f>+I90-1</f>
        <v>38928</v>
      </c>
      <c r="K89" s="375">
        <f t="shared" si="15"/>
        <v>30</v>
      </c>
      <c r="L89" s="375"/>
      <c r="M89" s="380">
        <v>7.7399999999999997E-2</v>
      </c>
      <c r="N89" s="278">
        <f t="shared" si="16"/>
        <v>30381.06</v>
      </c>
      <c r="O89" s="268">
        <f>+N89</f>
        <v>30381.06</v>
      </c>
      <c r="P89" s="268">
        <f>+P88+N89</f>
        <v>1041715.7699999999</v>
      </c>
    </row>
    <row r="90" spans="1:16" hidden="1" x14ac:dyDescent="0.2">
      <c r="C90" s="268">
        <v>-2880448.2629797561</v>
      </c>
      <c r="D90" s="268"/>
      <c r="E90" s="268"/>
      <c r="F90" s="268">
        <f>+C90</f>
        <v>-2880448.2629797561</v>
      </c>
      <c r="G90" s="268">
        <f t="shared" si="5"/>
        <v>1895213.6429474419</v>
      </c>
      <c r="I90" s="383">
        <v>38929</v>
      </c>
      <c r="J90" s="383">
        <f t="shared" ref="J90:J99" si="17">IF(I90=I91,"",+I91-1)</f>
        <v>38929</v>
      </c>
      <c r="K90" s="375">
        <f t="shared" si="15"/>
        <v>1</v>
      </c>
      <c r="L90" s="375"/>
      <c r="M90" s="380">
        <v>7.7399999999999997E-2</v>
      </c>
      <c r="N90" s="278">
        <f t="shared" si="16"/>
        <v>401.89</v>
      </c>
      <c r="O90" s="268">
        <f t="shared" ref="O90:O153" si="18">IF(MONTH(+I90)&lt;&gt;MONTH(+I89),N90,+O89+N90)</f>
        <v>30782.95</v>
      </c>
      <c r="P90" s="268">
        <f>+P89+N90</f>
        <v>1042117.6599999999</v>
      </c>
    </row>
    <row r="91" spans="1:16" hidden="1" x14ac:dyDescent="0.2">
      <c r="B91" s="253" t="s">
        <v>186</v>
      </c>
      <c r="C91" s="268"/>
      <c r="D91" s="268"/>
      <c r="E91" s="268"/>
      <c r="F91" s="268"/>
      <c r="G91" s="268">
        <f t="shared" si="5"/>
        <v>1895213.6429474419</v>
      </c>
      <c r="I91" s="383">
        <v>38930</v>
      </c>
      <c r="J91" s="383">
        <f t="shared" si="17"/>
        <v>38959</v>
      </c>
      <c r="K91" s="375">
        <f t="shared" si="15"/>
        <v>30</v>
      </c>
      <c r="L91" s="375"/>
      <c r="M91" s="380">
        <v>7.7399999999999997E-2</v>
      </c>
      <c r="N91" s="278">
        <f t="shared" si="16"/>
        <v>12056.67</v>
      </c>
      <c r="O91" s="268">
        <f t="shared" si="18"/>
        <v>12056.67</v>
      </c>
      <c r="P91" s="268">
        <f t="shared" ref="P91:P154" si="19">P90+N91</f>
        <v>1054174.3299999998</v>
      </c>
    </row>
    <row r="92" spans="1:16" hidden="1" x14ac:dyDescent="0.2">
      <c r="C92" s="268">
        <v>-4677347.5255082687</v>
      </c>
      <c r="D92" s="268"/>
      <c r="E92" s="268"/>
      <c r="F92" s="268">
        <f>C92</f>
        <v>-4677347.5255082687</v>
      </c>
      <c r="G92" s="268">
        <f t="shared" si="5"/>
        <v>-2782133.8825608268</v>
      </c>
      <c r="I92" s="383">
        <v>38960</v>
      </c>
      <c r="J92" s="383">
        <f t="shared" si="17"/>
        <v>38960</v>
      </c>
      <c r="K92" s="375">
        <f t="shared" si="15"/>
        <v>1</v>
      </c>
      <c r="L92" s="375"/>
      <c r="M92" s="380">
        <v>7.7399999999999997E-2</v>
      </c>
      <c r="N92" s="278">
        <f t="shared" si="16"/>
        <v>-589.96</v>
      </c>
      <c r="O92" s="268">
        <f t="shared" si="18"/>
        <v>11466.71</v>
      </c>
      <c r="P92" s="268">
        <f t="shared" si="19"/>
        <v>1053584.3699999999</v>
      </c>
    </row>
    <row r="93" spans="1:16" hidden="1" x14ac:dyDescent="0.2">
      <c r="B93" s="253" t="s">
        <v>185</v>
      </c>
      <c r="C93" s="268"/>
      <c r="D93" s="268"/>
      <c r="E93" s="268"/>
      <c r="F93" s="268"/>
      <c r="G93" s="268">
        <f t="shared" si="5"/>
        <v>-2782133.8825608268</v>
      </c>
      <c r="I93" s="383">
        <v>38961</v>
      </c>
      <c r="J93" s="383">
        <f t="shared" si="17"/>
        <v>38989</v>
      </c>
      <c r="K93" s="375">
        <f t="shared" si="15"/>
        <v>29</v>
      </c>
      <c r="L93" s="375"/>
      <c r="M93" s="380">
        <v>7.7399999999999997E-2</v>
      </c>
      <c r="N93" s="278">
        <f t="shared" si="16"/>
        <v>-17108.98</v>
      </c>
      <c r="O93" s="268">
        <f t="shared" si="18"/>
        <v>-17108.98</v>
      </c>
      <c r="P93" s="268">
        <f t="shared" si="19"/>
        <v>1036475.3899999999</v>
      </c>
    </row>
    <row r="94" spans="1:16" hidden="1" x14ac:dyDescent="0.2">
      <c r="C94" s="268">
        <v>3667420.8745055292</v>
      </c>
      <c r="D94" s="268"/>
      <c r="E94" s="268"/>
      <c r="F94" s="268">
        <f>C94</f>
        <v>3667420.8745055292</v>
      </c>
      <c r="G94" s="268">
        <f t="shared" si="5"/>
        <v>885286.99194470234</v>
      </c>
      <c r="I94" s="383">
        <v>38990</v>
      </c>
      <c r="J94" s="383">
        <f t="shared" si="17"/>
        <v>38990</v>
      </c>
      <c r="K94" s="375">
        <f t="shared" si="15"/>
        <v>1</v>
      </c>
      <c r="L94" s="375"/>
      <c r="M94" s="380">
        <v>7.7399999999999997E-2</v>
      </c>
      <c r="N94" s="278">
        <f t="shared" si="16"/>
        <v>187.73</v>
      </c>
      <c r="O94" s="268">
        <f t="shared" si="18"/>
        <v>-16921.25</v>
      </c>
      <c r="P94" s="268">
        <f t="shared" si="19"/>
        <v>1036663.1199999999</v>
      </c>
    </row>
    <row r="95" spans="1:16" hidden="1" x14ac:dyDescent="0.2">
      <c r="B95" s="253" t="s">
        <v>184</v>
      </c>
      <c r="C95" s="268"/>
      <c r="D95" s="268"/>
      <c r="E95" s="268"/>
      <c r="F95" s="268"/>
      <c r="G95" s="268">
        <f t="shared" si="5"/>
        <v>885286.99194470234</v>
      </c>
      <c r="I95" s="383">
        <v>38991</v>
      </c>
      <c r="J95" s="383">
        <f t="shared" si="17"/>
        <v>39020</v>
      </c>
      <c r="K95" s="375">
        <f t="shared" si="15"/>
        <v>30</v>
      </c>
      <c r="L95" s="375"/>
      <c r="M95" s="380">
        <v>8.1699999999999995E-2</v>
      </c>
      <c r="N95" s="278">
        <f t="shared" si="16"/>
        <v>5944.76</v>
      </c>
      <c r="O95" s="268">
        <f t="shared" si="18"/>
        <v>5944.76</v>
      </c>
      <c r="P95" s="268">
        <f t="shared" si="19"/>
        <v>1042607.8799999999</v>
      </c>
    </row>
    <row r="96" spans="1:16" hidden="1" x14ac:dyDescent="0.2">
      <c r="C96" s="268">
        <v>3890374.9139824957</v>
      </c>
      <c r="D96" s="268"/>
      <c r="E96" s="268"/>
      <c r="F96" s="268">
        <f>C96</f>
        <v>3890374.9139824957</v>
      </c>
      <c r="G96" s="268">
        <f t="shared" si="5"/>
        <v>4775661.905927198</v>
      </c>
      <c r="I96" s="383">
        <v>39021</v>
      </c>
      <c r="J96" s="383">
        <f t="shared" si="17"/>
        <v>39021</v>
      </c>
      <c r="K96" s="375">
        <f t="shared" si="15"/>
        <v>1</v>
      </c>
      <c r="L96" s="375"/>
      <c r="M96" s="380">
        <v>8.1699999999999995E-2</v>
      </c>
      <c r="N96" s="278">
        <f t="shared" si="16"/>
        <v>1068.96</v>
      </c>
      <c r="O96" s="268">
        <f t="shared" si="18"/>
        <v>7013.72</v>
      </c>
      <c r="P96" s="268">
        <f t="shared" si="19"/>
        <v>1043676.8399999999</v>
      </c>
    </row>
    <row r="97" spans="1:16" hidden="1" x14ac:dyDescent="0.2">
      <c r="B97" s="253" t="s">
        <v>183</v>
      </c>
      <c r="C97" s="268"/>
      <c r="D97" s="268"/>
      <c r="E97" s="268"/>
      <c r="F97" s="268"/>
      <c r="G97" s="268">
        <f t="shared" si="5"/>
        <v>4775661.905927198</v>
      </c>
      <c r="I97" s="383">
        <v>39022</v>
      </c>
      <c r="J97" s="383">
        <f t="shared" si="17"/>
        <v>39050</v>
      </c>
      <c r="K97" s="375">
        <f t="shared" si="15"/>
        <v>29</v>
      </c>
      <c r="L97" s="375"/>
      <c r="M97" s="380">
        <v>8.1699999999999995E-2</v>
      </c>
      <c r="N97" s="278">
        <f t="shared" si="16"/>
        <v>30999.93</v>
      </c>
      <c r="O97" s="268">
        <f t="shared" si="18"/>
        <v>30999.93</v>
      </c>
      <c r="P97" s="268">
        <f t="shared" si="19"/>
        <v>1074676.7699999998</v>
      </c>
    </row>
    <row r="98" spans="1:16" hidden="1" x14ac:dyDescent="0.2">
      <c r="C98" s="268">
        <v>0</v>
      </c>
      <c r="D98" s="268"/>
      <c r="E98" s="268"/>
      <c r="F98" s="268">
        <f>C98</f>
        <v>0</v>
      </c>
      <c r="G98" s="268">
        <f t="shared" si="5"/>
        <v>4775661.905927198</v>
      </c>
      <c r="I98" s="383">
        <v>39051</v>
      </c>
      <c r="J98" s="383">
        <f t="shared" si="17"/>
        <v>39051</v>
      </c>
      <c r="K98" s="375">
        <f t="shared" si="15"/>
        <v>1</v>
      </c>
      <c r="L98" s="375"/>
      <c r="M98" s="380">
        <v>8.1699999999999995E-2</v>
      </c>
      <c r="N98" s="278">
        <f t="shared" si="16"/>
        <v>1068.96</v>
      </c>
      <c r="O98" s="268">
        <f t="shared" si="18"/>
        <v>32068.89</v>
      </c>
      <c r="P98" s="268">
        <f t="shared" si="19"/>
        <v>1075745.7299999997</v>
      </c>
    </row>
    <row r="99" spans="1:16" hidden="1" x14ac:dyDescent="0.2">
      <c r="B99" s="253" t="s">
        <v>182</v>
      </c>
      <c r="C99" s="268"/>
      <c r="D99" s="268"/>
      <c r="E99" s="268"/>
      <c r="F99" s="268"/>
      <c r="G99" s="268">
        <f t="shared" si="5"/>
        <v>4775661.905927198</v>
      </c>
      <c r="I99" s="383">
        <v>39052</v>
      </c>
      <c r="J99" s="383">
        <f t="shared" si="17"/>
        <v>39081</v>
      </c>
      <c r="K99" s="375">
        <f t="shared" si="15"/>
        <v>30</v>
      </c>
      <c r="L99" s="375"/>
      <c r="M99" s="380">
        <v>8.1699999999999995E-2</v>
      </c>
      <c r="N99" s="278">
        <f t="shared" si="16"/>
        <v>32068.9</v>
      </c>
      <c r="O99" s="268">
        <f t="shared" si="18"/>
        <v>32068.9</v>
      </c>
      <c r="P99" s="268">
        <f t="shared" si="19"/>
        <v>1107814.6299999997</v>
      </c>
    </row>
    <row r="100" spans="1:16" hidden="1" x14ac:dyDescent="0.2">
      <c r="C100" s="268">
        <v>0</v>
      </c>
      <c r="D100" s="268"/>
      <c r="E100" s="268"/>
      <c r="F100" s="268">
        <f>C100</f>
        <v>0</v>
      </c>
      <c r="G100" s="268">
        <f t="shared" si="5"/>
        <v>4775661.905927198</v>
      </c>
      <c r="I100" s="383">
        <v>39082</v>
      </c>
      <c r="J100" s="383">
        <v>39082</v>
      </c>
      <c r="K100" s="375">
        <f t="shared" si="15"/>
        <v>1</v>
      </c>
      <c r="L100" s="375"/>
      <c r="M100" s="380">
        <v>8.1699999999999995E-2</v>
      </c>
      <c r="N100" s="278">
        <f t="shared" si="16"/>
        <v>1068.96</v>
      </c>
      <c r="O100" s="268">
        <f t="shared" si="18"/>
        <v>33137.86</v>
      </c>
      <c r="P100" s="268">
        <f t="shared" si="19"/>
        <v>1108883.5899999996</v>
      </c>
    </row>
    <row r="101" spans="1:16" hidden="1" x14ac:dyDescent="0.2">
      <c r="A101" s="253" t="s">
        <v>254</v>
      </c>
      <c r="B101" s="253" t="s">
        <v>193</v>
      </c>
      <c r="G101" s="268">
        <f t="shared" si="5"/>
        <v>4775661.905927198</v>
      </c>
      <c r="I101" s="381">
        <v>39083</v>
      </c>
      <c r="J101" s="381">
        <v>39112</v>
      </c>
      <c r="K101" s="375">
        <f t="shared" si="15"/>
        <v>30</v>
      </c>
      <c r="L101" s="375"/>
      <c r="M101" s="380">
        <v>8.2500000000000004E-2</v>
      </c>
      <c r="N101" s="278">
        <f t="shared" si="16"/>
        <v>32382.91</v>
      </c>
      <c r="O101" s="268">
        <f t="shared" si="18"/>
        <v>32382.91</v>
      </c>
      <c r="P101" s="268">
        <f t="shared" si="19"/>
        <v>1141266.4999999995</v>
      </c>
    </row>
    <row r="102" spans="1:16" hidden="1" x14ac:dyDescent="0.2">
      <c r="A102" s="382" t="s">
        <v>253</v>
      </c>
      <c r="C102" s="268">
        <v>0</v>
      </c>
      <c r="F102" s="268">
        <f>C102</f>
        <v>0</v>
      </c>
      <c r="G102" s="268">
        <f t="shared" si="5"/>
        <v>4775661.905927198</v>
      </c>
      <c r="I102" s="381">
        <v>39113</v>
      </c>
      <c r="J102" s="381">
        <v>39113</v>
      </c>
      <c r="K102" s="375">
        <f t="shared" si="15"/>
        <v>1</v>
      </c>
      <c r="L102" s="375"/>
      <c r="M102" s="380">
        <v>8.2500000000000004E-2</v>
      </c>
      <c r="N102" s="278">
        <f t="shared" si="16"/>
        <v>1079.43</v>
      </c>
      <c r="O102" s="268">
        <f t="shared" si="18"/>
        <v>33462.339999999997</v>
      </c>
      <c r="P102" s="268">
        <f t="shared" si="19"/>
        <v>1142345.9299999995</v>
      </c>
    </row>
    <row r="103" spans="1:16" hidden="1" x14ac:dyDescent="0.2">
      <c r="B103" s="253" t="s">
        <v>192</v>
      </c>
      <c r="C103" s="268"/>
      <c r="G103" s="268">
        <f t="shared" si="5"/>
        <v>4775661.905927198</v>
      </c>
      <c r="I103" s="381">
        <v>39114</v>
      </c>
      <c r="J103" s="381">
        <v>39140</v>
      </c>
      <c r="K103" s="375">
        <f t="shared" si="15"/>
        <v>27</v>
      </c>
      <c r="L103" s="375"/>
      <c r="M103" s="380">
        <v>8.2500000000000004E-2</v>
      </c>
      <c r="N103" s="278">
        <f t="shared" si="16"/>
        <v>29144.62</v>
      </c>
      <c r="O103" s="268">
        <f t="shared" si="18"/>
        <v>29144.62</v>
      </c>
      <c r="P103" s="268">
        <f t="shared" si="19"/>
        <v>1171490.5499999996</v>
      </c>
    </row>
    <row r="104" spans="1:16" hidden="1" x14ac:dyDescent="0.2">
      <c r="C104" s="268">
        <v>0</v>
      </c>
      <c r="F104" s="268">
        <f>C104</f>
        <v>0</v>
      </c>
      <c r="G104" s="268">
        <f t="shared" si="5"/>
        <v>4775661.905927198</v>
      </c>
      <c r="I104" s="381">
        <v>39141</v>
      </c>
      <c r="J104" s="381">
        <v>39141</v>
      </c>
      <c r="K104" s="375">
        <f t="shared" si="15"/>
        <v>1</v>
      </c>
      <c r="L104" s="375"/>
      <c r="M104" s="380">
        <v>8.2500000000000004E-2</v>
      </c>
      <c r="N104" s="278">
        <f t="shared" si="16"/>
        <v>1079.43</v>
      </c>
      <c r="O104" s="268">
        <f t="shared" si="18"/>
        <v>30224.05</v>
      </c>
      <c r="P104" s="268">
        <f t="shared" si="19"/>
        <v>1172569.9799999995</v>
      </c>
    </row>
    <row r="105" spans="1:16" hidden="1" x14ac:dyDescent="0.2">
      <c r="B105" s="253" t="s">
        <v>191</v>
      </c>
      <c r="C105" s="268"/>
      <c r="G105" s="268">
        <f t="shared" si="5"/>
        <v>4775661.905927198</v>
      </c>
      <c r="I105" s="381">
        <v>39142</v>
      </c>
      <c r="J105" s="381">
        <v>39171</v>
      </c>
      <c r="K105" s="375">
        <f t="shared" si="15"/>
        <v>30</v>
      </c>
      <c r="L105" s="375"/>
      <c r="M105" s="380">
        <v>8.2500000000000004E-2</v>
      </c>
      <c r="N105" s="278">
        <f t="shared" si="16"/>
        <v>32382.91</v>
      </c>
      <c r="O105" s="268">
        <f t="shared" si="18"/>
        <v>32382.91</v>
      </c>
      <c r="P105" s="268">
        <f t="shared" si="19"/>
        <v>1204952.8899999994</v>
      </c>
    </row>
    <row r="106" spans="1:16" hidden="1" x14ac:dyDescent="0.2">
      <c r="C106" s="268">
        <v>0</v>
      </c>
      <c r="F106" s="268">
        <f>C106</f>
        <v>0</v>
      </c>
      <c r="G106" s="268">
        <f t="shared" ref="G106:G169" si="20">+G105+F106</f>
        <v>4775661.905927198</v>
      </c>
      <c r="I106" s="381">
        <v>39172</v>
      </c>
      <c r="J106" s="381">
        <v>39172</v>
      </c>
      <c r="K106" s="375">
        <f t="shared" si="15"/>
        <v>1</v>
      </c>
      <c r="L106" s="375"/>
      <c r="M106" s="380">
        <v>8.2500000000000004E-2</v>
      </c>
      <c r="N106" s="278">
        <f t="shared" si="16"/>
        <v>1079.43</v>
      </c>
      <c r="O106" s="268">
        <f t="shared" si="18"/>
        <v>33462.339999999997</v>
      </c>
      <c r="P106" s="268">
        <f t="shared" si="19"/>
        <v>1206032.3199999994</v>
      </c>
    </row>
    <row r="107" spans="1:16" hidden="1" x14ac:dyDescent="0.2">
      <c r="B107" s="253" t="s">
        <v>190</v>
      </c>
      <c r="C107" s="268"/>
      <c r="G107" s="268">
        <f t="shared" si="20"/>
        <v>4775661.905927198</v>
      </c>
      <c r="I107" s="381">
        <v>39173</v>
      </c>
      <c r="J107" s="381">
        <v>39201</v>
      </c>
      <c r="K107" s="375">
        <f t="shared" si="15"/>
        <v>29</v>
      </c>
      <c r="L107" s="375"/>
      <c r="M107" s="380">
        <v>8.2500000000000004E-2</v>
      </c>
      <c r="N107" s="278">
        <f t="shared" si="16"/>
        <v>31303.48</v>
      </c>
      <c r="O107" s="268">
        <f t="shared" si="18"/>
        <v>31303.48</v>
      </c>
      <c r="P107" s="268">
        <f t="shared" si="19"/>
        <v>1237335.7999999993</v>
      </c>
    </row>
    <row r="108" spans="1:16" hidden="1" x14ac:dyDescent="0.2">
      <c r="C108" s="268">
        <v>0</v>
      </c>
      <c r="F108" s="268">
        <f>C108</f>
        <v>0</v>
      </c>
      <c r="G108" s="268">
        <f t="shared" si="20"/>
        <v>4775661.905927198</v>
      </c>
      <c r="I108" s="381">
        <v>39202</v>
      </c>
      <c r="J108" s="381">
        <v>39202</v>
      </c>
      <c r="K108" s="375">
        <f t="shared" si="15"/>
        <v>1</v>
      </c>
      <c r="L108" s="375"/>
      <c r="M108" s="380">
        <v>8.2500000000000004E-2</v>
      </c>
      <c r="N108" s="278">
        <f t="shared" si="16"/>
        <v>1079.43</v>
      </c>
      <c r="O108" s="268">
        <f t="shared" si="18"/>
        <v>32382.91</v>
      </c>
      <c r="P108" s="268">
        <f t="shared" si="19"/>
        <v>1238415.2299999993</v>
      </c>
    </row>
    <row r="109" spans="1:16" hidden="1" x14ac:dyDescent="0.2">
      <c r="B109" s="253" t="s">
        <v>189</v>
      </c>
      <c r="C109" s="268"/>
      <c r="G109" s="268">
        <f t="shared" si="20"/>
        <v>4775661.905927198</v>
      </c>
      <c r="I109" s="381">
        <v>39203</v>
      </c>
      <c r="J109" s="381">
        <v>39232</v>
      </c>
      <c r="K109" s="375">
        <f t="shared" si="15"/>
        <v>30</v>
      </c>
      <c r="L109" s="375"/>
      <c r="M109" s="380">
        <v>8.2500000000000004E-2</v>
      </c>
      <c r="N109" s="278">
        <f t="shared" si="16"/>
        <v>32382.91</v>
      </c>
      <c r="O109" s="268">
        <f t="shared" si="18"/>
        <v>32382.91</v>
      </c>
      <c r="P109" s="268">
        <f t="shared" si="19"/>
        <v>1270798.1399999992</v>
      </c>
    </row>
    <row r="110" spans="1:16" hidden="1" x14ac:dyDescent="0.2">
      <c r="C110" s="268">
        <v>-481438.99310121685</v>
      </c>
      <c r="F110" s="268">
        <f>C110</f>
        <v>-481438.99310121685</v>
      </c>
      <c r="G110" s="268">
        <f t="shared" si="20"/>
        <v>4294222.9128259812</v>
      </c>
      <c r="I110" s="381">
        <v>39233</v>
      </c>
      <c r="J110" s="381">
        <v>39233</v>
      </c>
      <c r="K110" s="375">
        <f t="shared" si="15"/>
        <v>1</v>
      </c>
      <c r="L110" s="375"/>
      <c r="M110" s="380">
        <v>8.2500000000000004E-2</v>
      </c>
      <c r="N110" s="278">
        <f t="shared" si="16"/>
        <v>970.61</v>
      </c>
      <c r="O110" s="268">
        <f t="shared" si="18"/>
        <v>33353.519999999997</v>
      </c>
      <c r="P110" s="268">
        <f t="shared" si="19"/>
        <v>1271768.7499999993</v>
      </c>
    </row>
    <row r="111" spans="1:16" hidden="1" x14ac:dyDescent="0.2">
      <c r="B111" s="253" t="s">
        <v>188</v>
      </c>
      <c r="C111" s="268"/>
      <c r="G111" s="268">
        <f t="shared" si="20"/>
        <v>4294222.9128259812</v>
      </c>
      <c r="I111" s="381">
        <v>39234</v>
      </c>
      <c r="J111" s="381">
        <v>39262</v>
      </c>
      <c r="K111" s="375">
        <f t="shared" si="15"/>
        <v>29</v>
      </c>
      <c r="L111" s="375"/>
      <c r="M111" s="380">
        <v>8.2500000000000004E-2</v>
      </c>
      <c r="N111" s="278">
        <f t="shared" si="16"/>
        <v>28147.75</v>
      </c>
      <c r="O111" s="268">
        <f t="shared" si="18"/>
        <v>28147.75</v>
      </c>
      <c r="P111" s="268">
        <f t="shared" si="19"/>
        <v>1299916.4999999993</v>
      </c>
    </row>
    <row r="112" spans="1:16" hidden="1" x14ac:dyDescent="0.2">
      <c r="C112" s="268">
        <v>-3562728.1680413913</v>
      </c>
      <c r="F112" s="268">
        <f>C112</f>
        <v>-3562728.1680413913</v>
      </c>
      <c r="G112" s="268">
        <f t="shared" si="20"/>
        <v>731494.74478458986</v>
      </c>
      <c r="I112" s="381">
        <v>39263</v>
      </c>
      <c r="J112" s="381">
        <v>39263</v>
      </c>
      <c r="K112" s="375">
        <f t="shared" si="15"/>
        <v>1</v>
      </c>
      <c r="L112" s="375"/>
      <c r="M112" s="380">
        <v>8.2500000000000004E-2</v>
      </c>
      <c r="N112" s="278">
        <f t="shared" si="16"/>
        <v>165.34</v>
      </c>
      <c r="O112" s="268">
        <f t="shared" si="18"/>
        <v>28313.09</v>
      </c>
      <c r="P112" s="268">
        <f t="shared" si="19"/>
        <v>1300081.8399999994</v>
      </c>
    </row>
    <row r="113" spans="1:16" hidden="1" x14ac:dyDescent="0.2">
      <c r="B113" s="253" t="s">
        <v>187</v>
      </c>
      <c r="C113" s="268"/>
      <c r="G113" s="268">
        <f t="shared" si="20"/>
        <v>731494.74478458986</v>
      </c>
      <c r="I113" s="381">
        <v>39264</v>
      </c>
      <c r="J113" s="381">
        <v>39293</v>
      </c>
      <c r="K113" s="375">
        <f t="shared" si="15"/>
        <v>30</v>
      </c>
      <c r="L113" s="375"/>
      <c r="M113" s="380">
        <v>8.2500000000000004E-2</v>
      </c>
      <c r="N113" s="278">
        <f t="shared" si="16"/>
        <v>4960.1400000000003</v>
      </c>
      <c r="O113" s="268">
        <f t="shared" si="18"/>
        <v>4960.1400000000003</v>
      </c>
      <c r="P113" s="268">
        <f t="shared" si="19"/>
        <v>1305041.9799999993</v>
      </c>
    </row>
    <row r="114" spans="1:16" hidden="1" x14ac:dyDescent="0.2">
      <c r="C114" s="268">
        <v>-8578055.2410668563</v>
      </c>
      <c r="F114" s="268">
        <f>C114</f>
        <v>-8578055.2410668563</v>
      </c>
      <c r="G114" s="268">
        <f t="shared" si="20"/>
        <v>-7846560.4962822665</v>
      </c>
      <c r="I114" s="381">
        <v>39294</v>
      </c>
      <c r="J114" s="381">
        <v>39294</v>
      </c>
      <c r="K114" s="375">
        <f t="shared" si="15"/>
        <v>1</v>
      </c>
      <c r="L114" s="375"/>
      <c r="M114" s="380">
        <v>8.2500000000000004E-2</v>
      </c>
      <c r="N114" s="278">
        <f t="shared" si="16"/>
        <v>-1773.54</v>
      </c>
      <c r="O114" s="268">
        <f t="shared" si="18"/>
        <v>3186.6000000000004</v>
      </c>
      <c r="P114" s="268">
        <f t="shared" si="19"/>
        <v>1303268.4399999992</v>
      </c>
    </row>
    <row r="115" spans="1:16" hidden="1" x14ac:dyDescent="0.2">
      <c r="B115" s="253" t="s">
        <v>186</v>
      </c>
      <c r="C115" s="268"/>
      <c r="G115" s="268">
        <f t="shared" si="20"/>
        <v>-7846560.4962822665</v>
      </c>
      <c r="I115" s="381">
        <v>39295</v>
      </c>
      <c r="J115" s="381">
        <v>39324</v>
      </c>
      <c r="K115" s="375">
        <f t="shared" si="15"/>
        <v>30</v>
      </c>
      <c r="L115" s="375"/>
      <c r="M115" s="380">
        <v>8.2500000000000004E-2</v>
      </c>
      <c r="N115" s="278">
        <f t="shared" si="16"/>
        <v>-53206.13</v>
      </c>
      <c r="O115" s="268">
        <f t="shared" si="18"/>
        <v>-53206.13</v>
      </c>
      <c r="P115" s="268">
        <f t="shared" si="19"/>
        <v>1250062.3099999994</v>
      </c>
    </row>
    <row r="116" spans="1:16" hidden="1" x14ac:dyDescent="0.2">
      <c r="C116" s="268">
        <v>-3112395.4220868051</v>
      </c>
      <c r="F116" s="268">
        <f>C116</f>
        <v>-3112395.4220868051</v>
      </c>
      <c r="G116" s="268">
        <f t="shared" si="20"/>
        <v>-10958955.918369072</v>
      </c>
      <c r="I116" s="381">
        <v>39325</v>
      </c>
      <c r="J116" s="381">
        <v>39325</v>
      </c>
      <c r="K116" s="375">
        <f t="shared" si="15"/>
        <v>1</v>
      </c>
      <c r="L116" s="375"/>
      <c r="M116" s="380">
        <v>8.2500000000000004E-2</v>
      </c>
      <c r="N116" s="278">
        <f t="shared" si="16"/>
        <v>-2477.02</v>
      </c>
      <c r="O116" s="268">
        <f t="shared" si="18"/>
        <v>-55683.149999999994</v>
      </c>
      <c r="P116" s="268">
        <f t="shared" si="19"/>
        <v>1247585.2899999993</v>
      </c>
    </row>
    <row r="117" spans="1:16" hidden="1" x14ac:dyDescent="0.2">
      <c r="B117" s="253" t="s">
        <v>185</v>
      </c>
      <c r="C117" s="268"/>
      <c r="G117" s="268">
        <f t="shared" si="20"/>
        <v>-10958955.918369072</v>
      </c>
      <c r="I117" s="381">
        <v>39326</v>
      </c>
      <c r="J117" s="381">
        <v>39354</v>
      </c>
      <c r="K117" s="375">
        <f t="shared" si="15"/>
        <v>29</v>
      </c>
      <c r="L117" s="375"/>
      <c r="M117" s="380">
        <v>8.2500000000000004E-2</v>
      </c>
      <c r="N117" s="278">
        <f t="shared" si="16"/>
        <v>-71833.7</v>
      </c>
      <c r="O117" s="268">
        <f t="shared" si="18"/>
        <v>-71833.7</v>
      </c>
      <c r="P117" s="268">
        <f t="shared" si="19"/>
        <v>1175751.5899999994</v>
      </c>
    </row>
    <row r="118" spans="1:16" hidden="1" x14ac:dyDescent="0.2">
      <c r="C118" s="268">
        <v>1703889.809350837</v>
      </c>
      <c r="F118" s="268">
        <f>C118</f>
        <v>1703889.809350837</v>
      </c>
      <c r="G118" s="268">
        <f t="shared" si="20"/>
        <v>-9255066.1090182345</v>
      </c>
      <c r="I118" s="381">
        <v>39355</v>
      </c>
      <c r="J118" s="381">
        <v>39355</v>
      </c>
      <c r="K118" s="375">
        <f t="shared" si="15"/>
        <v>1</v>
      </c>
      <c r="L118" s="375"/>
      <c r="M118" s="380">
        <v>8.2500000000000004E-2</v>
      </c>
      <c r="N118" s="278">
        <f t="shared" si="16"/>
        <v>-2091.9</v>
      </c>
      <c r="O118" s="268">
        <f t="shared" si="18"/>
        <v>-73925.599999999991</v>
      </c>
      <c r="P118" s="268">
        <f t="shared" si="19"/>
        <v>1173659.6899999995</v>
      </c>
    </row>
    <row r="119" spans="1:16" hidden="1" x14ac:dyDescent="0.2">
      <c r="B119" s="253" t="s">
        <v>184</v>
      </c>
      <c r="C119" s="268"/>
      <c r="G119" s="268">
        <f t="shared" si="20"/>
        <v>-9255066.1090182345</v>
      </c>
      <c r="I119" s="381">
        <v>39356</v>
      </c>
      <c r="J119" s="381">
        <v>39385</v>
      </c>
      <c r="K119" s="375">
        <f t="shared" si="15"/>
        <v>30</v>
      </c>
      <c r="L119" s="375"/>
      <c r="M119" s="380">
        <v>8.2500000000000004E-2</v>
      </c>
      <c r="N119" s="278">
        <f t="shared" si="16"/>
        <v>-62756.959999999999</v>
      </c>
      <c r="O119" s="268">
        <f t="shared" si="18"/>
        <v>-62756.959999999999</v>
      </c>
      <c r="P119" s="268">
        <f t="shared" si="19"/>
        <v>1110902.7299999995</v>
      </c>
    </row>
    <row r="120" spans="1:16" hidden="1" x14ac:dyDescent="0.2">
      <c r="C120" s="268">
        <v>3938892.4819418266</v>
      </c>
      <c r="F120" s="268">
        <f>C120</f>
        <v>3938892.4819418266</v>
      </c>
      <c r="G120" s="268">
        <f t="shared" si="20"/>
        <v>-5316173.6270764079</v>
      </c>
      <c r="I120" s="381">
        <v>39386</v>
      </c>
      <c r="J120" s="381">
        <v>39386</v>
      </c>
      <c r="K120" s="375">
        <f t="shared" si="15"/>
        <v>1</v>
      </c>
      <c r="L120" s="375"/>
      <c r="M120" s="380">
        <v>8.2500000000000004E-2</v>
      </c>
      <c r="N120" s="278">
        <f t="shared" si="16"/>
        <v>-1201.5999999999999</v>
      </c>
      <c r="O120" s="268">
        <f t="shared" si="18"/>
        <v>-63958.559999999998</v>
      </c>
      <c r="P120" s="268">
        <f t="shared" si="19"/>
        <v>1109701.1299999994</v>
      </c>
    </row>
    <row r="121" spans="1:16" hidden="1" x14ac:dyDescent="0.2">
      <c r="B121" s="253" t="s">
        <v>183</v>
      </c>
      <c r="C121" s="268"/>
      <c r="G121" s="268">
        <f t="shared" si="20"/>
        <v>-5316173.6270764079</v>
      </c>
      <c r="I121" s="381">
        <v>39387</v>
      </c>
      <c r="J121" s="381">
        <v>39415</v>
      </c>
      <c r="K121" s="375">
        <f t="shared" si="15"/>
        <v>29</v>
      </c>
      <c r="L121" s="375"/>
      <c r="M121" s="380">
        <v>8.2500000000000004E-2</v>
      </c>
      <c r="N121" s="278">
        <f t="shared" si="16"/>
        <v>-34846.43</v>
      </c>
      <c r="O121" s="268">
        <f t="shared" si="18"/>
        <v>-34846.43</v>
      </c>
      <c r="P121" s="268">
        <f t="shared" si="19"/>
        <v>1074854.6999999995</v>
      </c>
    </row>
    <row r="122" spans="1:16" hidden="1" x14ac:dyDescent="0.2">
      <c r="C122" s="268">
        <v>1967072.8264042512</v>
      </c>
      <c r="F122" s="268">
        <f>C122</f>
        <v>1967072.8264042512</v>
      </c>
      <c r="G122" s="268">
        <f t="shared" si="20"/>
        <v>-3349100.8006721567</v>
      </c>
      <c r="I122" s="381">
        <v>39416</v>
      </c>
      <c r="J122" s="381">
        <v>39416</v>
      </c>
      <c r="K122" s="375">
        <f t="shared" si="15"/>
        <v>1</v>
      </c>
      <c r="L122" s="375"/>
      <c r="M122" s="380">
        <v>8.2500000000000004E-2</v>
      </c>
      <c r="N122" s="278">
        <f t="shared" si="16"/>
        <v>-756.99</v>
      </c>
      <c r="O122" s="268">
        <f t="shared" si="18"/>
        <v>-35603.42</v>
      </c>
      <c r="P122" s="268">
        <f t="shared" si="19"/>
        <v>1074097.7099999995</v>
      </c>
    </row>
    <row r="123" spans="1:16" hidden="1" x14ac:dyDescent="0.2">
      <c r="B123" s="253" t="s">
        <v>182</v>
      </c>
      <c r="C123" s="268"/>
      <c r="G123" s="268">
        <f t="shared" si="20"/>
        <v>-3349100.8006721567</v>
      </c>
      <c r="I123" s="381">
        <v>39417</v>
      </c>
      <c r="J123" s="381">
        <v>39446</v>
      </c>
      <c r="K123" s="375">
        <f t="shared" si="15"/>
        <v>30</v>
      </c>
      <c r="L123" s="375"/>
      <c r="M123" s="380">
        <v>8.2500000000000004E-2</v>
      </c>
      <c r="N123" s="278">
        <f t="shared" si="16"/>
        <v>-22709.66</v>
      </c>
      <c r="O123" s="268">
        <f t="shared" si="18"/>
        <v>-22709.66</v>
      </c>
      <c r="P123" s="268">
        <f t="shared" si="19"/>
        <v>1051388.0499999996</v>
      </c>
    </row>
    <row r="124" spans="1:16" hidden="1" x14ac:dyDescent="0.2">
      <c r="C124" s="268">
        <v>3018426.460826423</v>
      </c>
      <c r="F124" s="268">
        <f>C124</f>
        <v>3018426.460826423</v>
      </c>
      <c r="G124" s="268">
        <f t="shared" si="20"/>
        <v>-330674.33984573372</v>
      </c>
      <c r="I124" s="381">
        <v>39447</v>
      </c>
      <c r="J124" s="381">
        <v>39447</v>
      </c>
      <c r="K124" s="375">
        <f t="shared" si="15"/>
        <v>1</v>
      </c>
      <c r="L124" s="375"/>
      <c r="M124" s="380">
        <v>8.2500000000000004E-2</v>
      </c>
      <c r="N124" s="278">
        <f t="shared" si="16"/>
        <v>-74.739999999999995</v>
      </c>
      <c r="O124" s="268">
        <f t="shared" si="18"/>
        <v>-22784.400000000001</v>
      </c>
      <c r="P124" s="268">
        <f t="shared" si="19"/>
        <v>1051313.3099999996</v>
      </c>
    </row>
    <row r="125" spans="1:16" hidden="1" x14ac:dyDescent="0.2">
      <c r="A125" s="253" t="s">
        <v>252</v>
      </c>
      <c r="B125" s="253" t="s">
        <v>193</v>
      </c>
      <c r="G125" s="268">
        <f t="shared" si="20"/>
        <v>-330674.33984573372</v>
      </c>
      <c r="I125" s="381">
        <v>39448</v>
      </c>
      <c r="J125" s="381">
        <v>39477</v>
      </c>
      <c r="K125" s="375">
        <f t="shared" si="15"/>
        <v>30</v>
      </c>
      <c r="L125" s="375"/>
      <c r="M125" s="380">
        <v>7.7600000000000002E-2</v>
      </c>
      <c r="N125" s="278">
        <f t="shared" si="16"/>
        <v>-2109.0700000000002</v>
      </c>
      <c r="O125" s="268">
        <f t="shared" si="18"/>
        <v>-2109.0700000000002</v>
      </c>
      <c r="P125" s="268">
        <f t="shared" si="19"/>
        <v>1049204.2399999995</v>
      </c>
    </row>
    <row r="126" spans="1:16" hidden="1" x14ac:dyDescent="0.2">
      <c r="A126" s="382" t="s">
        <v>251</v>
      </c>
      <c r="C126" s="268">
        <v>0</v>
      </c>
      <c r="F126" s="268">
        <f>C126</f>
        <v>0</v>
      </c>
      <c r="G126" s="268">
        <f t="shared" si="20"/>
        <v>-330674.33984573372</v>
      </c>
      <c r="I126" s="381">
        <v>39478</v>
      </c>
      <c r="J126" s="381">
        <v>39478</v>
      </c>
      <c r="K126" s="375">
        <f t="shared" si="15"/>
        <v>1</v>
      </c>
      <c r="L126" s="375"/>
      <c r="M126" s="380">
        <v>7.7600000000000002E-2</v>
      </c>
      <c r="N126" s="278">
        <f t="shared" si="16"/>
        <v>-70.3</v>
      </c>
      <c r="O126" s="268">
        <f t="shared" si="18"/>
        <v>-2179.3700000000003</v>
      </c>
      <c r="P126" s="268">
        <f t="shared" si="19"/>
        <v>1049133.9399999995</v>
      </c>
    </row>
    <row r="127" spans="1:16" hidden="1" x14ac:dyDescent="0.2">
      <c r="B127" s="253" t="s">
        <v>192</v>
      </c>
      <c r="C127" s="268"/>
      <c r="G127" s="268">
        <f t="shared" si="20"/>
        <v>-330674.33984573372</v>
      </c>
      <c r="I127" s="381">
        <v>39479</v>
      </c>
      <c r="J127" s="381">
        <v>39506</v>
      </c>
      <c r="K127" s="375">
        <f t="shared" si="15"/>
        <v>28</v>
      </c>
      <c r="L127" s="375"/>
      <c r="M127" s="380">
        <v>7.7600000000000002E-2</v>
      </c>
      <c r="N127" s="278">
        <f t="shared" si="16"/>
        <v>-1968.46</v>
      </c>
      <c r="O127" s="268">
        <f t="shared" si="18"/>
        <v>-1968.46</v>
      </c>
      <c r="P127" s="268">
        <f t="shared" si="19"/>
        <v>1047165.4799999995</v>
      </c>
    </row>
    <row r="128" spans="1:16" hidden="1" x14ac:dyDescent="0.2">
      <c r="C128" s="268">
        <v>0</v>
      </c>
      <c r="F128" s="268">
        <f>C128</f>
        <v>0</v>
      </c>
      <c r="G128" s="268">
        <f t="shared" si="20"/>
        <v>-330674.33984573372</v>
      </c>
      <c r="I128" s="381">
        <v>39507</v>
      </c>
      <c r="J128" s="381">
        <v>39507</v>
      </c>
      <c r="K128" s="375">
        <f t="shared" si="15"/>
        <v>1</v>
      </c>
      <c r="L128" s="375"/>
      <c r="M128" s="380">
        <v>7.7600000000000002E-2</v>
      </c>
      <c r="N128" s="278">
        <f t="shared" si="16"/>
        <v>-70.3</v>
      </c>
      <c r="O128" s="268">
        <f t="shared" si="18"/>
        <v>-2038.76</v>
      </c>
      <c r="P128" s="268">
        <f t="shared" si="19"/>
        <v>1047095.1799999995</v>
      </c>
    </row>
    <row r="129" spans="2:16" hidden="1" x14ac:dyDescent="0.2">
      <c r="B129" s="253" t="s">
        <v>191</v>
      </c>
      <c r="C129" s="268"/>
      <c r="G129" s="268">
        <f t="shared" si="20"/>
        <v>-330674.33984573372</v>
      </c>
      <c r="I129" s="381">
        <v>39508</v>
      </c>
      <c r="J129" s="381">
        <v>39537</v>
      </c>
      <c r="K129" s="375">
        <f t="shared" si="15"/>
        <v>30</v>
      </c>
      <c r="L129" s="375"/>
      <c r="M129" s="380">
        <v>7.7600000000000002E-2</v>
      </c>
      <c r="N129" s="278">
        <f t="shared" si="16"/>
        <v>-2109.0700000000002</v>
      </c>
      <c r="O129" s="268">
        <f t="shared" si="18"/>
        <v>-2109.0700000000002</v>
      </c>
      <c r="P129" s="268">
        <f t="shared" si="19"/>
        <v>1044986.1099999995</v>
      </c>
    </row>
    <row r="130" spans="2:16" hidden="1" x14ac:dyDescent="0.2">
      <c r="C130" s="268">
        <v>0</v>
      </c>
      <c r="F130" s="268">
        <f>C130</f>
        <v>0</v>
      </c>
      <c r="G130" s="268">
        <f t="shared" si="20"/>
        <v>-330674.33984573372</v>
      </c>
      <c r="I130" s="381">
        <v>39538</v>
      </c>
      <c r="J130" s="381">
        <v>39538</v>
      </c>
      <c r="K130" s="375">
        <f t="shared" si="15"/>
        <v>1</v>
      </c>
      <c r="L130" s="375"/>
      <c r="M130" s="380">
        <v>7.7600000000000002E-2</v>
      </c>
      <c r="N130" s="278">
        <f t="shared" si="16"/>
        <v>-70.3</v>
      </c>
      <c r="O130" s="268">
        <f t="shared" si="18"/>
        <v>-2179.3700000000003</v>
      </c>
      <c r="P130" s="268">
        <f t="shared" si="19"/>
        <v>1044915.8099999995</v>
      </c>
    </row>
    <row r="131" spans="2:16" hidden="1" x14ac:dyDescent="0.2">
      <c r="B131" s="253" t="s">
        <v>190</v>
      </c>
      <c r="C131" s="268"/>
      <c r="G131" s="268">
        <f t="shared" si="20"/>
        <v>-330674.33984573372</v>
      </c>
      <c r="I131" s="381">
        <v>39539</v>
      </c>
      <c r="J131" s="381">
        <v>39567</v>
      </c>
      <c r="K131" s="375">
        <f t="shared" si="15"/>
        <v>29</v>
      </c>
      <c r="L131" s="375"/>
      <c r="M131" s="380">
        <v>6.7699999999999996E-2</v>
      </c>
      <c r="N131" s="278">
        <f t="shared" si="16"/>
        <v>-1778.67</v>
      </c>
      <c r="O131" s="268">
        <f t="shared" si="18"/>
        <v>-1778.67</v>
      </c>
      <c r="P131" s="268">
        <f t="shared" si="19"/>
        <v>1043137.1399999994</v>
      </c>
    </row>
    <row r="132" spans="2:16" hidden="1" x14ac:dyDescent="0.2">
      <c r="C132" s="268">
        <v>0</v>
      </c>
      <c r="F132" s="268">
        <f>C132</f>
        <v>0</v>
      </c>
      <c r="G132" s="268">
        <f t="shared" si="20"/>
        <v>-330674.33984573372</v>
      </c>
      <c r="I132" s="381">
        <v>39568</v>
      </c>
      <c r="J132" s="381">
        <v>39568</v>
      </c>
      <c r="K132" s="375">
        <f t="shared" si="15"/>
        <v>1</v>
      </c>
      <c r="L132" s="375"/>
      <c r="M132" s="380">
        <v>6.7699999999999996E-2</v>
      </c>
      <c r="N132" s="278">
        <f t="shared" si="16"/>
        <v>-61.33</v>
      </c>
      <c r="O132" s="268">
        <f t="shared" si="18"/>
        <v>-1840</v>
      </c>
      <c r="P132" s="268">
        <f t="shared" si="19"/>
        <v>1043075.8099999995</v>
      </c>
    </row>
    <row r="133" spans="2:16" hidden="1" x14ac:dyDescent="0.2">
      <c r="B133" s="253" t="s">
        <v>189</v>
      </c>
      <c r="C133" s="268"/>
      <c r="G133" s="268">
        <f t="shared" si="20"/>
        <v>-330674.33984573372</v>
      </c>
      <c r="I133" s="381">
        <v>39569</v>
      </c>
      <c r="J133" s="381">
        <v>39598</v>
      </c>
      <c r="K133" s="375">
        <f t="shared" si="15"/>
        <v>30</v>
      </c>
      <c r="L133" s="375"/>
      <c r="M133" s="380">
        <v>6.7699999999999996E-2</v>
      </c>
      <c r="N133" s="278">
        <f t="shared" si="16"/>
        <v>-1840</v>
      </c>
      <c r="O133" s="268">
        <f t="shared" si="18"/>
        <v>-1840</v>
      </c>
      <c r="P133" s="268">
        <f t="shared" si="19"/>
        <v>1041235.8099999995</v>
      </c>
    </row>
    <row r="134" spans="2:16" hidden="1" x14ac:dyDescent="0.2">
      <c r="C134" s="268">
        <v>-1097249.0278440118</v>
      </c>
      <c r="F134" s="268">
        <f>C134</f>
        <v>-1097249.0278440118</v>
      </c>
      <c r="G134" s="268">
        <f t="shared" si="20"/>
        <v>-1427923.3676897455</v>
      </c>
      <c r="I134" s="381">
        <v>39599</v>
      </c>
      <c r="J134" s="381">
        <v>39599</v>
      </c>
      <c r="K134" s="375">
        <f t="shared" si="15"/>
        <v>1</v>
      </c>
      <c r="L134" s="375"/>
      <c r="M134" s="380">
        <v>6.7699999999999996E-2</v>
      </c>
      <c r="N134" s="278">
        <f t="shared" si="16"/>
        <v>-264.85000000000002</v>
      </c>
      <c r="O134" s="268">
        <f t="shared" si="18"/>
        <v>-2104.85</v>
      </c>
      <c r="P134" s="268">
        <f t="shared" si="19"/>
        <v>1040970.9599999995</v>
      </c>
    </row>
    <row r="135" spans="2:16" hidden="1" x14ac:dyDescent="0.2">
      <c r="B135" s="253" t="s">
        <v>188</v>
      </c>
      <c r="C135" s="268"/>
      <c r="G135" s="268">
        <f t="shared" si="20"/>
        <v>-1427923.3676897455</v>
      </c>
      <c r="I135" s="381">
        <v>39600</v>
      </c>
      <c r="J135" s="381">
        <v>39628</v>
      </c>
      <c r="K135" s="375">
        <f t="shared" si="15"/>
        <v>29</v>
      </c>
      <c r="L135" s="375"/>
      <c r="M135" s="380">
        <v>6.7699999999999996E-2</v>
      </c>
      <c r="N135" s="278">
        <f t="shared" si="16"/>
        <v>-7680.66</v>
      </c>
      <c r="O135" s="268">
        <f t="shared" si="18"/>
        <v>-7680.66</v>
      </c>
      <c r="P135" s="268">
        <f t="shared" si="19"/>
        <v>1033290.2999999995</v>
      </c>
    </row>
    <row r="136" spans="2:16" hidden="1" x14ac:dyDescent="0.2">
      <c r="C136" s="268">
        <v>-4177912.5488511175</v>
      </c>
      <c r="F136" s="268">
        <f>C136</f>
        <v>-4177912.5488511175</v>
      </c>
      <c r="G136" s="268">
        <f t="shared" si="20"/>
        <v>-5605835.916540863</v>
      </c>
      <c r="I136" s="381">
        <v>39629</v>
      </c>
      <c r="J136" s="381">
        <v>39629</v>
      </c>
      <c r="K136" s="375">
        <f t="shared" si="15"/>
        <v>1</v>
      </c>
      <c r="L136" s="375"/>
      <c r="M136" s="380">
        <v>6.7699999999999996E-2</v>
      </c>
      <c r="N136" s="278">
        <f t="shared" si="16"/>
        <v>-1039.77</v>
      </c>
      <c r="O136" s="268">
        <f t="shared" si="18"/>
        <v>-8720.43</v>
      </c>
      <c r="P136" s="268">
        <f t="shared" si="19"/>
        <v>1032250.5299999994</v>
      </c>
    </row>
    <row r="137" spans="2:16" hidden="1" x14ac:dyDescent="0.2">
      <c r="B137" s="253" t="s">
        <v>187</v>
      </c>
      <c r="C137" s="268"/>
      <c r="G137" s="268">
        <f t="shared" si="20"/>
        <v>-5605835.916540863</v>
      </c>
      <c r="I137" s="381">
        <v>39630</v>
      </c>
      <c r="J137" s="381">
        <v>39659</v>
      </c>
      <c r="K137" s="375">
        <f t="shared" si="15"/>
        <v>30</v>
      </c>
      <c r="L137" s="375"/>
      <c r="M137" s="380">
        <v>5.2999999999999999E-2</v>
      </c>
      <c r="N137" s="278">
        <f t="shared" si="16"/>
        <v>-24419.94</v>
      </c>
      <c r="O137" s="268">
        <f t="shared" si="18"/>
        <v>-24419.94</v>
      </c>
      <c r="P137" s="268">
        <f t="shared" si="19"/>
        <v>1007830.5899999995</v>
      </c>
    </row>
    <row r="138" spans="2:16" hidden="1" x14ac:dyDescent="0.2">
      <c r="C138" s="268">
        <v>-4614015.4698272869</v>
      </c>
      <c r="F138" s="268">
        <f>C138</f>
        <v>-4614015.4698272869</v>
      </c>
      <c r="G138" s="268">
        <f t="shared" si="20"/>
        <v>-10219851.38636815</v>
      </c>
      <c r="I138" s="381">
        <v>39660</v>
      </c>
      <c r="J138" s="381">
        <v>39660</v>
      </c>
      <c r="K138" s="375">
        <f t="shared" si="15"/>
        <v>1</v>
      </c>
      <c r="L138" s="375"/>
      <c r="M138" s="380">
        <v>5.2999999999999999E-2</v>
      </c>
      <c r="N138" s="278">
        <f t="shared" si="16"/>
        <v>-1483.98</v>
      </c>
      <c r="O138" s="268">
        <f t="shared" si="18"/>
        <v>-25903.919999999998</v>
      </c>
      <c r="P138" s="268">
        <f t="shared" si="19"/>
        <v>1006346.6099999995</v>
      </c>
    </row>
    <row r="139" spans="2:16" hidden="1" x14ac:dyDescent="0.2">
      <c r="B139" s="253" t="s">
        <v>186</v>
      </c>
      <c r="C139" s="268"/>
      <c r="G139" s="268">
        <f t="shared" si="20"/>
        <v>-10219851.38636815</v>
      </c>
      <c r="I139" s="381">
        <v>39661</v>
      </c>
      <c r="J139" s="381">
        <v>39690</v>
      </c>
      <c r="K139" s="375">
        <f t="shared" si="15"/>
        <v>30</v>
      </c>
      <c r="L139" s="375"/>
      <c r="M139" s="380">
        <v>5.2999999999999999E-2</v>
      </c>
      <c r="N139" s="278">
        <f t="shared" si="16"/>
        <v>-44519.35</v>
      </c>
      <c r="O139" s="268">
        <f t="shared" si="18"/>
        <v>-44519.35</v>
      </c>
      <c r="P139" s="268">
        <f t="shared" si="19"/>
        <v>961827.25999999954</v>
      </c>
    </row>
    <row r="140" spans="2:16" hidden="1" x14ac:dyDescent="0.2">
      <c r="C140" s="268">
        <v>1426396.5385594778</v>
      </c>
      <c r="F140" s="268">
        <f>C140</f>
        <v>1426396.5385594778</v>
      </c>
      <c r="G140" s="268">
        <f t="shared" si="20"/>
        <v>-8793454.8478086721</v>
      </c>
      <c r="I140" s="381">
        <v>39691</v>
      </c>
      <c r="J140" s="381">
        <v>39691</v>
      </c>
      <c r="K140" s="375">
        <f t="shared" si="15"/>
        <v>1</v>
      </c>
      <c r="L140" s="375"/>
      <c r="M140" s="380">
        <v>5.2999999999999999E-2</v>
      </c>
      <c r="N140" s="278">
        <f t="shared" si="16"/>
        <v>-1276.8599999999999</v>
      </c>
      <c r="O140" s="268">
        <f t="shared" si="18"/>
        <v>-45796.21</v>
      </c>
      <c r="P140" s="268">
        <f t="shared" si="19"/>
        <v>960550.39999999956</v>
      </c>
    </row>
    <row r="141" spans="2:16" hidden="1" x14ac:dyDescent="0.2">
      <c r="B141" s="253" t="s">
        <v>185</v>
      </c>
      <c r="C141" s="268"/>
      <c r="G141" s="268">
        <f t="shared" si="20"/>
        <v>-8793454.8478086721</v>
      </c>
      <c r="I141" s="381">
        <v>39692</v>
      </c>
      <c r="J141" s="381">
        <v>39720</v>
      </c>
      <c r="K141" s="375">
        <f t="shared" si="15"/>
        <v>29</v>
      </c>
      <c r="L141" s="375"/>
      <c r="M141" s="380">
        <v>5.2999999999999999E-2</v>
      </c>
      <c r="N141" s="278">
        <f t="shared" si="16"/>
        <v>-37028.879999999997</v>
      </c>
      <c r="O141" s="268">
        <f t="shared" si="18"/>
        <v>-37028.879999999997</v>
      </c>
      <c r="P141" s="268">
        <f t="shared" si="19"/>
        <v>923521.51999999955</v>
      </c>
    </row>
    <row r="142" spans="2:16" hidden="1" x14ac:dyDescent="0.2">
      <c r="C142" s="268">
        <v>6378284.9512960985</v>
      </c>
      <c r="F142" s="268">
        <f>C142</f>
        <v>6378284.9512960985</v>
      </c>
      <c r="G142" s="268">
        <f t="shared" si="20"/>
        <v>-2415169.8965125736</v>
      </c>
      <c r="I142" s="381">
        <v>39721</v>
      </c>
      <c r="J142" s="381">
        <v>39721</v>
      </c>
      <c r="K142" s="375">
        <f t="shared" si="15"/>
        <v>1</v>
      </c>
      <c r="L142" s="375"/>
      <c r="M142" s="380">
        <v>5.2999999999999999E-2</v>
      </c>
      <c r="N142" s="278">
        <f t="shared" si="16"/>
        <v>-350.7</v>
      </c>
      <c r="O142" s="268">
        <f t="shared" si="18"/>
        <v>-37379.579999999994</v>
      </c>
      <c r="P142" s="268">
        <f t="shared" si="19"/>
        <v>923170.8199999996</v>
      </c>
    </row>
    <row r="143" spans="2:16" hidden="1" x14ac:dyDescent="0.2">
      <c r="B143" s="253" t="s">
        <v>184</v>
      </c>
      <c r="C143" s="268"/>
      <c r="G143" s="268">
        <f t="shared" si="20"/>
        <v>-2415169.8965125736</v>
      </c>
      <c r="I143" s="381">
        <v>39722</v>
      </c>
      <c r="J143" s="381">
        <v>39751</v>
      </c>
      <c r="K143" s="375">
        <f t="shared" si="15"/>
        <v>30</v>
      </c>
      <c r="L143" s="375"/>
      <c r="M143" s="380">
        <v>0.05</v>
      </c>
      <c r="N143" s="278">
        <f t="shared" si="16"/>
        <v>-9925.36</v>
      </c>
      <c r="O143" s="268">
        <f t="shared" si="18"/>
        <v>-9925.36</v>
      </c>
      <c r="P143" s="268">
        <f t="shared" si="19"/>
        <v>913245.45999999961</v>
      </c>
    </row>
    <row r="144" spans="2:16" hidden="1" x14ac:dyDescent="0.2">
      <c r="C144" s="268">
        <v>2084495.5566668399</v>
      </c>
      <c r="F144" s="268">
        <f>C144</f>
        <v>2084495.5566668399</v>
      </c>
      <c r="G144" s="268">
        <f t="shared" si="20"/>
        <v>-330674.33984573372</v>
      </c>
      <c r="I144" s="381">
        <v>39752</v>
      </c>
      <c r="J144" s="381">
        <v>39752</v>
      </c>
      <c r="K144" s="375">
        <f t="shared" si="15"/>
        <v>1</v>
      </c>
      <c r="L144" s="375"/>
      <c r="M144" s="380">
        <v>0.05</v>
      </c>
      <c r="N144" s="278">
        <f t="shared" si="16"/>
        <v>-45.3</v>
      </c>
      <c r="O144" s="268">
        <f t="shared" si="18"/>
        <v>-9970.66</v>
      </c>
      <c r="P144" s="268">
        <f t="shared" si="19"/>
        <v>913200.15999999957</v>
      </c>
    </row>
    <row r="145" spans="1:16" hidden="1" x14ac:dyDescent="0.2">
      <c r="B145" s="253" t="s">
        <v>183</v>
      </c>
      <c r="C145" s="268"/>
      <c r="G145" s="268">
        <f t="shared" si="20"/>
        <v>-330674.33984573372</v>
      </c>
      <c r="I145" s="381">
        <v>39753</v>
      </c>
      <c r="J145" s="381">
        <v>39781</v>
      </c>
      <c r="K145" s="375">
        <f t="shared" si="15"/>
        <v>29</v>
      </c>
      <c r="L145" s="375"/>
      <c r="M145" s="380">
        <v>0.05</v>
      </c>
      <c r="N145" s="278">
        <f t="shared" si="16"/>
        <v>-1313.64</v>
      </c>
      <c r="O145" s="268">
        <f t="shared" si="18"/>
        <v>-1313.64</v>
      </c>
      <c r="P145" s="268">
        <f t="shared" si="19"/>
        <v>911886.51999999955</v>
      </c>
    </row>
    <row r="146" spans="1:16" hidden="1" x14ac:dyDescent="0.2">
      <c r="C146" s="268">
        <v>0</v>
      </c>
      <c r="F146" s="268">
        <f>C146</f>
        <v>0</v>
      </c>
      <c r="G146" s="268">
        <f t="shared" si="20"/>
        <v>-330674.33984573372</v>
      </c>
      <c r="I146" s="381">
        <v>39782</v>
      </c>
      <c r="J146" s="381">
        <v>39782</v>
      </c>
      <c r="K146" s="375">
        <f t="shared" si="15"/>
        <v>1</v>
      </c>
      <c r="L146" s="375"/>
      <c r="M146" s="380">
        <v>0.05</v>
      </c>
      <c r="N146" s="278">
        <f t="shared" si="16"/>
        <v>-45.3</v>
      </c>
      <c r="O146" s="268">
        <f t="shared" si="18"/>
        <v>-1358.94</v>
      </c>
      <c r="P146" s="268">
        <f t="shared" si="19"/>
        <v>911841.21999999951</v>
      </c>
    </row>
    <row r="147" spans="1:16" hidden="1" x14ac:dyDescent="0.2">
      <c r="B147" s="253" t="s">
        <v>182</v>
      </c>
      <c r="C147" s="268"/>
      <c r="G147" s="268">
        <f t="shared" si="20"/>
        <v>-330674.33984573372</v>
      </c>
      <c r="I147" s="381">
        <v>39783</v>
      </c>
      <c r="J147" s="381">
        <v>39812</v>
      </c>
      <c r="K147" s="375">
        <f t="shared" si="15"/>
        <v>30</v>
      </c>
      <c r="L147" s="375"/>
      <c r="M147" s="380">
        <v>0.05</v>
      </c>
      <c r="N147" s="278">
        <f t="shared" si="16"/>
        <v>-1358.94</v>
      </c>
      <c r="O147" s="268">
        <f t="shared" si="18"/>
        <v>-1358.94</v>
      </c>
      <c r="P147" s="268">
        <f t="shared" si="19"/>
        <v>910482.27999999956</v>
      </c>
    </row>
    <row r="148" spans="1:16" hidden="1" x14ac:dyDescent="0.2">
      <c r="C148" s="268">
        <v>0</v>
      </c>
      <c r="F148" s="268">
        <f>C148</f>
        <v>0</v>
      </c>
      <c r="G148" s="268">
        <f t="shared" si="20"/>
        <v>-330674.33984573372</v>
      </c>
      <c r="I148" s="381">
        <v>39813</v>
      </c>
      <c r="J148" s="381">
        <v>39813</v>
      </c>
      <c r="K148" s="375">
        <f t="shared" ref="K148:K211" si="21">+IF(+J148="","",+J148-(I148-1))</f>
        <v>1</v>
      </c>
      <c r="L148" s="375"/>
      <c r="M148" s="380">
        <v>0.05</v>
      </c>
      <c r="N148" s="278">
        <f t="shared" si="16"/>
        <v>-45.3</v>
      </c>
      <c r="O148" s="268">
        <f t="shared" si="18"/>
        <v>-1404.24</v>
      </c>
      <c r="P148" s="268">
        <f t="shared" si="19"/>
        <v>910436.97999999952</v>
      </c>
    </row>
    <row r="149" spans="1:16" hidden="1" x14ac:dyDescent="0.2">
      <c r="A149" s="253" t="s">
        <v>250</v>
      </c>
      <c r="B149" s="253" t="s">
        <v>193</v>
      </c>
      <c r="G149" s="268">
        <f t="shared" si="20"/>
        <v>-330674.33984573372</v>
      </c>
      <c r="I149" s="381">
        <v>39814</v>
      </c>
      <c r="J149" s="381">
        <v>39843</v>
      </c>
      <c r="K149" s="375">
        <f t="shared" si="21"/>
        <v>30</v>
      </c>
      <c r="L149" s="375"/>
      <c r="M149" s="380">
        <v>4.5199999999999997E-2</v>
      </c>
      <c r="N149" s="278">
        <f t="shared" si="16"/>
        <v>-1228.48</v>
      </c>
      <c r="O149" s="268">
        <f t="shared" si="18"/>
        <v>-1228.48</v>
      </c>
      <c r="P149" s="268">
        <f t="shared" si="19"/>
        <v>909208.49999999953</v>
      </c>
    </row>
    <row r="150" spans="1:16" hidden="1" x14ac:dyDescent="0.2">
      <c r="A150" s="382" t="s">
        <v>249</v>
      </c>
      <c r="C150" s="268">
        <v>0</v>
      </c>
      <c r="F150" s="268">
        <f>C150</f>
        <v>0</v>
      </c>
      <c r="G150" s="268">
        <f t="shared" si="20"/>
        <v>-330674.33984573372</v>
      </c>
      <c r="I150" s="381">
        <v>39844</v>
      </c>
      <c r="J150" s="381">
        <v>39844</v>
      </c>
      <c r="K150" s="375">
        <f t="shared" si="21"/>
        <v>1</v>
      </c>
      <c r="L150" s="375"/>
      <c r="M150" s="380">
        <v>4.5199999999999997E-2</v>
      </c>
      <c r="N150" s="278">
        <f t="shared" si="16"/>
        <v>-40.950000000000003</v>
      </c>
      <c r="O150" s="268">
        <f t="shared" si="18"/>
        <v>-1269.43</v>
      </c>
      <c r="P150" s="268">
        <f t="shared" si="19"/>
        <v>909167.54999999958</v>
      </c>
    </row>
    <row r="151" spans="1:16" hidden="1" x14ac:dyDescent="0.2">
      <c r="B151" s="253" t="s">
        <v>192</v>
      </c>
      <c r="C151" s="268"/>
      <c r="G151" s="268">
        <f t="shared" si="20"/>
        <v>-330674.33984573372</v>
      </c>
      <c r="I151" s="381">
        <v>39845</v>
      </c>
      <c r="J151" s="381">
        <v>39871</v>
      </c>
      <c r="K151" s="375">
        <f t="shared" si="21"/>
        <v>27</v>
      </c>
      <c r="L151" s="375"/>
      <c r="M151" s="380">
        <v>4.5199999999999997E-2</v>
      </c>
      <c r="N151" s="278">
        <f t="shared" si="16"/>
        <v>-1105.6300000000001</v>
      </c>
      <c r="O151" s="268">
        <f t="shared" si="18"/>
        <v>-1105.6300000000001</v>
      </c>
      <c r="P151" s="268">
        <f t="shared" si="19"/>
        <v>908061.91999999958</v>
      </c>
    </row>
    <row r="152" spans="1:16" hidden="1" x14ac:dyDescent="0.2">
      <c r="C152" s="268">
        <v>0</v>
      </c>
      <c r="F152" s="268">
        <f>C152</f>
        <v>0</v>
      </c>
      <c r="G152" s="268">
        <f t="shared" si="20"/>
        <v>-330674.33984573372</v>
      </c>
      <c r="I152" s="381">
        <v>39872</v>
      </c>
      <c r="J152" s="381">
        <v>39872</v>
      </c>
      <c r="K152" s="375">
        <f t="shared" si="21"/>
        <v>1</v>
      </c>
      <c r="L152" s="375"/>
      <c r="M152" s="380">
        <v>4.5199999999999997E-2</v>
      </c>
      <c r="N152" s="278">
        <f t="shared" ref="N152:N215" si="22">+IF(+K152&lt;&gt;" ", ROUND(M152*(K152/365)*G152,2),0)</f>
        <v>-40.950000000000003</v>
      </c>
      <c r="O152" s="268">
        <f t="shared" si="18"/>
        <v>-1146.5800000000002</v>
      </c>
      <c r="P152" s="268">
        <f t="shared" si="19"/>
        <v>908020.96999999962</v>
      </c>
    </row>
    <row r="153" spans="1:16" hidden="1" x14ac:dyDescent="0.2">
      <c r="B153" s="253" t="s">
        <v>191</v>
      </c>
      <c r="C153" s="268"/>
      <c r="G153" s="268">
        <f t="shared" si="20"/>
        <v>-330674.33984573372</v>
      </c>
      <c r="I153" s="381">
        <v>39873</v>
      </c>
      <c r="J153" s="381">
        <v>39902</v>
      </c>
      <c r="K153" s="375">
        <f t="shared" si="21"/>
        <v>30</v>
      </c>
      <c r="L153" s="375"/>
      <c r="M153" s="380">
        <v>4.5199999999999997E-2</v>
      </c>
      <c r="N153" s="278">
        <f t="shared" si="22"/>
        <v>-1228.48</v>
      </c>
      <c r="O153" s="268">
        <f t="shared" si="18"/>
        <v>-1228.48</v>
      </c>
      <c r="P153" s="268">
        <f t="shared" si="19"/>
        <v>906792.48999999964</v>
      </c>
    </row>
    <row r="154" spans="1:16" hidden="1" x14ac:dyDescent="0.2">
      <c r="C154" s="268">
        <v>0</v>
      </c>
      <c r="F154" s="268">
        <f>C154</f>
        <v>0</v>
      </c>
      <c r="G154" s="268">
        <f t="shared" si="20"/>
        <v>-330674.33984573372</v>
      </c>
      <c r="I154" s="381">
        <v>39903</v>
      </c>
      <c r="J154" s="381">
        <v>39903</v>
      </c>
      <c r="K154" s="375">
        <f t="shared" si="21"/>
        <v>1</v>
      </c>
      <c r="L154" s="375"/>
      <c r="M154" s="380">
        <v>4.5199999999999997E-2</v>
      </c>
      <c r="N154" s="278">
        <f t="shared" si="22"/>
        <v>-40.950000000000003</v>
      </c>
      <c r="O154" s="268">
        <f t="shared" ref="O154:O217" si="23">IF(MONTH(+I154)&lt;&gt;MONTH(+I153),N154,+O153+N154)</f>
        <v>-1269.43</v>
      </c>
      <c r="P154" s="268">
        <f t="shared" si="19"/>
        <v>906751.53999999969</v>
      </c>
    </row>
    <row r="155" spans="1:16" hidden="1" x14ac:dyDescent="0.2">
      <c r="B155" s="253" t="s">
        <v>190</v>
      </c>
      <c r="C155" s="268"/>
      <c r="G155" s="268">
        <f t="shared" si="20"/>
        <v>-330674.33984573372</v>
      </c>
      <c r="I155" s="381">
        <v>39904</v>
      </c>
      <c r="J155" s="381">
        <v>39932</v>
      </c>
      <c r="K155" s="375">
        <f t="shared" si="21"/>
        <v>29</v>
      </c>
      <c r="L155" s="375"/>
      <c r="M155" s="380">
        <v>3.3700000000000001E-2</v>
      </c>
      <c r="N155" s="278">
        <f t="shared" si="22"/>
        <v>-885.39</v>
      </c>
      <c r="O155" s="268">
        <f t="shared" si="23"/>
        <v>-885.39</v>
      </c>
      <c r="P155" s="268">
        <f t="shared" ref="P155:P218" si="24">P154+N155</f>
        <v>905866.14999999967</v>
      </c>
    </row>
    <row r="156" spans="1:16" hidden="1" x14ac:dyDescent="0.2">
      <c r="C156" s="268">
        <v>0</v>
      </c>
      <c r="F156" s="268">
        <f>C156</f>
        <v>0</v>
      </c>
      <c r="G156" s="268">
        <f t="shared" si="20"/>
        <v>-330674.33984573372</v>
      </c>
      <c r="I156" s="381">
        <v>39933</v>
      </c>
      <c r="J156" s="381">
        <v>39933</v>
      </c>
      <c r="K156" s="375">
        <f t="shared" si="21"/>
        <v>1</v>
      </c>
      <c r="L156" s="375"/>
      <c r="M156" s="380">
        <v>3.3700000000000001E-2</v>
      </c>
      <c r="N156" s="278">
        <f t="shared" si="22"/>
        <v>-30.53</v>
      </c>
      <c r="O156" s="268">
        <f t="shared" si="23"/>
        <v>-915.92</v>
      </c>
      <c r="P156" s="268">
        <f t="shared" si="24"/>
        <v>905835.61999999965</v>
      </c>
    </row>
    <row r="157" spans="1:16" hidden="1" x14ac:dyDescent="0.2">
      <c r="B157" s="253" t="s">
        <v>189</v>
      </c>
      <c r="C157" s="268"/>
      <c r="G157" s="268">
        <f t="shared" si="20"/>
        <v>-330674.33984573372</v>
      </c>
      <c r="I157" s="381">
        <v>39934</v>
      </c>
      <c r="J157" s="381">
        <v>39963</v>
      </c>
      <c r="K157" s="375">
        <f t="shared" si="21"/>
        <v>30</v>
      </c>
      <c r="L157" s="375"/>
      <c r="M157" s="380">
        <v>3.3700000000000001E-2</v>
      </c>
      <c r="N157" s="278">
        <f t="shared" si="22"/>
        <v>-915.92</v>
      </c>
      <c r="O157" s="268">
        <f t="shared" si="23"/>
        <v>-915.92</v>
      </c>
      <c r="P157" s="268">
        <f t="shared" si="24"/>
        <v>904919.6999999996</v>
      </c>
    </row>
    <row r="158" spans="1:16" hidden="1" x14ac:dyDescent="0.2">
      <c r="C158" s="268">
        <v>-635934.09108923934</v>
      </c>
      <c r="F158" s="268">
        <f>C158</f>
        <v>-635934.09108923934</v>
      </c>
      <c r="G158" s="268">
        <f t="shared" si="20"/>
        <v>-966608.43093497306</v>
      </c>
      <c r="I158" s="381">
        <v>39964</v>
      </c>
      <c r="J158" s="381">
        <v>39964</v>
      </c>
      <c r="K158" s="375">
        <f t="shared" si="21"/>
        <v>1</v>
      </c>
      <c r="L158" s="375"/>
      <c r="M158" s="380">
        <v>3.3700000000000001E-2</v>
      </c>
      <c r="N158" s="278">
        <f t="shared" si="22"/>
        <v>-89.25</v>
      </c>
      <c r="O158" s="268">
        <f t="shared" si="23"/>
        <v>-1005.17</v>
      </c>
      <c r="P158" s="268">
        <f t="shared" si="24"/>
        <v>904830.4499999996</v>
      </c>
    </row>
    <row r="159" spans="1:16" hidden="1" x14ac:dyDescent="0.2">
      <c r="B159" s="253" t="s">
        <v>188</v>
      </c>
      <c r="C159" s="268"/>
      <c r="G159" s="268">
        <f t="shared" si="20"/>
        <v>-966608.43093497306</v>
      </c>
      <c r="I159" s="381">
        <v>39965</v>
      </c>
      <c r="J159" s="381">
        <v>39993</v>
      </c>
      <c r="K159" s="375">
        <f t="shared" si="21"/>
        <v>29</v>
      </c>
      <c r="L159" s="375"/>
      <c r="M159" s="380">
        <v>3.3700000000000001E-2</v>
      </c>
      <c r="N159" s="278">
        <f t="shared" si="22"/>
        <v>-2588.13</v>
      </c>
      <c r="O159" s="268">
        <f t="shared" si="23"/>
        <v>-2588.13</v>
      </c>
      <c r="P159" s="268">
        <f t="shared" si="24"/>
        <v>902242.3199999996</v>
      </c>
    </row>
    <row r="160" spans="1:16" hidden="1" x14ac:dyDescent="0.2">
      <c r="C160" s="268">
        <v>-548523.69778162427</v>
      </c>
      <c r="F160" s="268">
        <f>C160</f>
        <v>-548523.69778162427</v>
      </c>
      <c r="G160" s="268">
        <f t="shared" si="20"/>
        <v>-1515132.1287165973</v>
      </c>
      <c r="I160" s="381">
        <v>39994</v>
      </c>
      <c r="J160" s="381">
        <v>39994</v>
      </c>
      <c r="K160" s="375">
        <f t="shared" si="21"/>
        <v>1</v>
      </c>
      <c r="L160" s="375"/>
      <c r="M160" s="380">
        <v>3.3700000000000001E-2</v>
      </c>
      <c r="N160" s="278">
        <f t="shared" si="22"/>
        <v>-139.88999999999999</v>
      </c>
      <c r="O160" s="268">
        <f t="shared" si="23"/>
        <v>-2728.02</v>
      </c>
      <c r="P160" s="268">
        <f t="shared" si="24"/>
        <v>902102.42999999959</v>
      </c>
    </row>
    <row r="161" spans="1:16" hidden="1" x14ac:dyDescent="0.2">
      <c r="B161" s="253" t="s">
        <v>187</v>
      </c>
      <c r="C161" s="268"/>
      <c r="G161" s="268">
        <f t="shared" si="20"/>
        <v>-1515132.1287165973</v>
      </c>
      <c r="I161" s="381">
        <v>39995</v>
      </c>
      <c r="J161" s="381">
        <v>40024</v>
      </c>
      <c r="K161" s="375">
        <f t="shared" si="21"/>
        <v>30</v>
      </c>
      <c r="L161" s="375"/>
      <c r="M161" s="380">
        <v>3.2500000000000001E-2</v>
      </c>
      <c r="N161" s="278">
        <f t="shared" si="22"/>
        <v>-4047.27</v>
      </c>
      <c r="O161" s="268">
        <f t="shared" si="23"/>
        <v>-4047.27</v>
      </c>
      <c r="P161" s="268">
        <f t="shared" si="24"/>
        <v>898055.15999999957</v>
      </c>
    </row>
    <row r="162" spans="1:16" hidden="1" x14ac:dyDescent="0.2">
      <c r="C162" s="268">
        <v>-1403246.0013056528</v>
      </c>
      <c r="F162" s="268">
        <f>C162</f>
        <v>-1403246.0013056528</v>
      </c>
      <c r="G162" s="268">
        <f t="shared" si="20"/>
        <v>-2918378.1300222501</v>
      </c>
      <c r="I162" s="381">
        <v>40025</v>
      </c>
      <c r="J162" s="381">
        <v>40025</v>
      </c>
      <c r="K162" s="375">
        <f t="shared" si="21"/>
        <v>1</v>
      </c>
      <c r="L162" s="375"/>
      <c r="M162" s="380">
        <v>3.2500000000000001E-2</v>
      </c>
      <c r="N162" s="278">
        <f t="shared" si="22"/>
        <v>-259.86</v>
      </c>
      <c r="O162" s="268">
        <f t="shared" si="23"/>
        <v>-4307.13</v>
      </c>
      <c r="P162" s="268">
        <f t="shared" si="24"/>
        <v>897795.29999999958</v>
      </c>
    </row>
    <row r="163" spans="1:16" hidden="1" x14ac:dyDescent="0.2">
      <c r="B163" s="253" t="s">
        <v>186</v>
      </c>
      <c r="C163" s="268"/>
      <c r="G163" s="268">
        <f t="shared" si="20"/>
        <v>-2918378.1300222501</v>
      </c>
      <c r="I163" s="381">
        <v>40026</v>
      </c>
      <c r="J163" s="381">
        <v>40055</v>
      </c>
      <c r="K163" s="375">
        <f t="shared" si="21"/>
        <v>30</v>
      </c>
      <c r="L163" s="375"/>
      <c r="M163" s="380">
        <v>3.2500000000000001E-2</v>
      </c>
      <c r="N163" s="278">
        <f t="shared" si="22"/>
        <v>-7795.67</v>
      </c>
      <c r="O163" s="268">
        <f t="shared" si="23"/>
        <v>-7795.67</v>
      </c>
      <c r="P163" s="268">
        <f t="shared" si="24"/>
        <v>889999.62999999954</v>
      </c>
    </row>
    <row r="164" spans="1:16" hidden="1" x14ac:dyDescent="0.2">
      <c r="C164" s="268">
        <v>608624.51344915107</v>
      </c>
      <c r="F164" s="268">
        <f>C164</f>
        <v>608624.51344915107</v>
      </c>
      <c r="G164" s="268">
        <f t="shared" si="20"/>
        <v>-2309753.616573099</v>
      </c>
      <c r="I164" s="381">
        <v>40056</v>
      </c>
      <c r="J164" s="381">
        <v>40056</v>
      </c>
      <c r="K164" s="375">
        <f t="shared" si="21"/>
        <v>1</v>
      </c>
      <c r="L164" s="375"/>
      <c r="M164" s="380">
        <v>3.2500000000000001E-2</v>
      </c>
      <c r="N164" s="278">
        <f t="shared" si="22"/>
        <v>-205.66</v>
      </c>
      <c r="O164" s="268">
        <f t="shared" si="23"/>
        <v>-8001.33</v>
      </c>
      <c r="P164" s="268">
        <f t="shared" si="24"/>
        <v>889793.96999999951</v>
      </c>
    </row>
    <row r="165" spans="1:16" hidden="1" x14ac:dyDescent="0.2">
      <c r="B165" s="253" t="s">
        <v>185</v>
      </c>
      <c r="C165" s="268"/>
      <c r="G165" s="268">
        <f t="shared" si="20"/>
        <v>-2309753.616573099</v>
      </c>
      <c r="I165" s="381">
        <v>40057</v>
      </c>
      <c r="J165" s="381">
        <v>40085</v>
      </c>
      <c r="K165" s="375">
        <f t="shared" si="21"/>
        <v>29</v>
      </c>
      <c r="L165" s="375"/>
      <c r="M165" s="380">
        <v>3.2500000000000001E-2</v>
      </c>
      <c r="N165" s="278">
        <f t="shared" si="22"/>
        <v>-5964.23</v>
      </c>
      <c r="O165" s="268">
        <f t="shared" si="23"/>
        <v>-5964.23</v>
      </c>
      <c r="P165" s="268">
        <f t="shared" si="24"/>
        <v>883829.73999999953</v>
      </c>
    </row>
    <row r="166" spans="1:16" hidden="1" x14ac:dyDescent="0.2">
      <c r="C166" s="268">
        <v>1979079.2767273653</v>
      </c>
      <c r="F166" s="268">
        <f>C166</f>
        <v>1979079.2767273653</v>
      </c>
      <c r="G166" s="268">
        <f t="shared" si="20"/>
        <v>-330674.33984573372</v>
      </c>
      <c r="I166" s="381">
        <v>40086</v>
      </c>
      <c r="J166" s="381">
        <v>40086</v>
      </c>
      <c r="K166" s="375">
        <f t="shared" si="21"/>
        <v>1</v>
      </c>
      <c r="L166" s="375"/>
      <c r="M166" s="380">
        <v>3.2500000000000001E-2</v>
      </c>
      <c r="N166" s="278">
        <f t="shared" si="22"/>
        <v>-29.44</v>
      </c>
      <c r="O166" s="268">
        <f t="shared" si="23"/>
        <v>-5993.6699999999992</v>
      </c>
      <c r="P166" s="268">
        <f t="shared" si="24"/>
        <v>883800.29999999958</v>
      </c>
    </row>
    <row r="167" spans="1:16" hidden="1" x14ac:dyDescent="0.2">
      <c r="B167" s="253" t="s">
        <v>184</v>
      </c>
      <c r="C167" s="268"/>
      <c r="G167" s="268">
        <f t="shared" si="20"/>
        <v>-330674.33984573372</v>
      </c>
      <c r="I167" s="381">
        <v>40087</v>
      </c>
      <c r="J167" s="381">
        <v>40116</v>
      </c>
      <c r="K167" s="375">
        <f t="shared" si="21"/>
        <v>30</v>
      </c>
      <c r="L167" s="375"/>
      <c r="M167" s="380">
        <v>3.2500000000000001E-2</v>
      </c>
      <c r="N167" s="278">
        <f t="shared" si="22"/>
        <v>-883.31</v>
      </c>
      <c r="O167" s="268">
        <f t="shared" si="23"/>
        <v>-883.31</v>
      </c>
      <c r="P167" s="268">
        <f t="shared" si="24"/>
        <v>882916.98999999953</v>
      </c>
    </row>
    <row r="168" spans="1:16" hidden="1" x14ac:dyDescent="0.2">
      <c r="C168" s="268">
        <v>0</v>
      </c>
      <c r="F168" s="268">
        <f>C168</f>
        <v>0</v>
      </c>
      <c r="G168" s="268">
        <f t="shared" si="20"/>
        <v>-330674.33984573372</v>
      </c>
      <c r="I168" s="381">
        <v>40117</v>
      </c>
      <c r="J168" s="381">
        <v>40117</v>
      </c>
      <c r="K168" s="375">
        <f t="shared" si="21"/>
        <v>1</v>
      </c>
      <c r="L168" s="375"/>
      <c r="M168" s="380">
        <v>3.2500000000000001E-2</v>
      </c>
      <c r="N168" s="278">
        <f t="shared" si="22"/>
        <v>-29.44</v>
      </c>
      <c r="O168" s="268">
        <f t="shared" si="23"/>
        <v>-912.75</v>
      </c>
      <c r="P168" s="268">
        <f t="shared" si="24"/>
        <v>882887.54999999958</v>
      </c>
    </row>
    <row r="169" spans="1:16" hidden="1" x14ac:dyDescent="0.2">
      <c r="B169" s="253" t="s">
        <v>183</v>
      </c>
      <c r="C169" s="268"/>
      <c r="G169" s="268">
        <f t="shared" si="20"/>
        <v>-330674.33984573372</v>
      </c>
      <c r="I169" s="381">
        <v>40118</v>
      </c>
      <c r="J169" s="381">
        <v>40146</v>
      </c>
      <c r="K169" s="375">
        <f t="shared" si="21"/>
        <v>29</v>
      </c>
      <c r="L169" s="375"/>
      <c r="M169" s="380">
        <v>3.2500000000000001E-2</v>
      </c>
      <c r="N169" s="278">
        <f t="shared" si="22"/>
        <v>-853.86</v>
      </c>
      <c r="O169" s="268">
        <f t="shared" si="23"/>
        <v>-853.86</v>
      </c>
      <c r="P169" s="268">
        <f t="shared" si="24"/>
        <v>882033.68999999959</v>
      </c>
    </row>
    <row r="170" spans="1:16" hidden="1" x14ac:dyDescent="0.2">
      <c r="C170" s="268">
        <v>0</v>
      </c>
      <c r="F170" s="268">
        <f>C170</f>
        <v>0</v>
      </c>
      <c r="G170" s="268">
        <f t="shared" ref="G170:G233" si="25">+G169+F170</f>
        <v>-330674.33984573372</v>
      </c>
      <c r="I170" s="381">
        <v>40147</v>
      </c>
      <c r="J170" s="381">
        <v>40147</v>
      </c>
      <c r="K170" s="375">
        <f t="shared" si="21"/>
        <v>1</v>
      </c>
      <c r="L170" s="375"/>
      <c r="M170" s="380">
        <v>3.2500000000000001E-2</v>
      </c>
      <c r="N170" s="278">
        <f t="shared" si="22"/>
        <v>-29.44</v>
      </c>
      <c r="O170" s="268">
        <f t="shared" si="23"/>
        <v>-883.30000000000007</v>
      </c>
      <c r="P170" s="268">
        <f t="shared" si="24"/>
        <v>882004.24999999965</v>
      </c>
    </row>
    <row r="171" spans="1:16" hidden="1" x14ac:dyDescent="0.2">
      <c r="B171" s="253" t="s">
        <v>182</v>
      </c>
      <c r="C171" s="268"/>
      <c r="G171" s="268">
        <f t="shared" si="25"/>
        <v>-330674.33984573372</v>
      </c>
      <c r="I171" s="381">
        <v>40148</v>
      </c>
      <c r="J171" s="381">
        <v>40177</v>
      </c>
      <c r="K171" s="375">
        <f t="shared" si="21"/>
        <v>30</v>
      </c>
      <c r="L171" s="375"/>
      <c r="M171" s="380">
        <v>3.2500000000000001E-2</v>
      </c>
      <c r="N171" s="278">
        <f t="shared" si="22"/>
        <v>-883.31</v>
      </c>
      <c r="O171" s="268">
        <f t="shared" si="23"/>
        <v>-883.31</v>
      </c>
      <c r="P171" s="268">
        <f t="shared" si="24"/>
        <v>881120.93999999959</v>
      </c>
    </row>
    <row r="172" spans="1:16" hidden="1" x14ac:dyDescent="0.2">
      <c r="C172" s="268">
        <v>5135048.7285339981</v>
      </c>
      <c r="F172" s="268">
        <f>C172</f>
        <v>5135048.7285339981</v>
      </c>
      <c r="G172" s="268">
        <f t="shared" si="25"/>
        <v>4804374.3886882644</v>
      </c>
      <c r="I172" s="381">
        <v>40178</v>
      </c>
      <c r="J172" s="381">
        <v>40178</v>
      </c>
      <c r="K172" s="375">
        <f t="shared" si="21"/>
        <v>1</v>
      </c>
      <c r="L172" s="375"/>
      <c r="M172" s="380">
        <v>3.2500000000000001E-2</v>
      </c>
      <c r="N172" s="278">
        <f t="shared" si="22"/>
        <v>427.79</v>
      </c>
      <c r="O172" s="268">
        <f t="shared" si="23"/>
        <v>-455.51999999999992</v>
      </c>
      <c r="P172" s="268">
        <f t="shared" si="24"/>
        <v>881548.72999999963</v>
      </c>
    </row>
    <row r="173" spans="1:16" hidden="1" x14ac:dyDescent="0.2">
      <c r="A173" s="253" t="s">
        <v>248</v>
      </c>
      <c r="B173" s="253" t="s">
        <v>193</v>
      </c>
      <c r="G173" s="268">
        <f t="shared" si="25"/>
        <v>4804374.3886882644</v>
      </c>
      <c r="I173" s="381">
        <v>40179</v>
      </c>
      <c r="J173" s="381">
        <v>40208</v>
      </c>
      <c r="K173" s="375">
        <f t="shared" si="21"/>
        <v>30</v>
      </c>
      <c r="L173" s="375"/>
      <c r="M173" s="380">
        <v>3.2500000000000001E-2</v>
      </c>
      <c r="N173" s="278">
        <f t="shared" si="22"/>
        <v>12833.6</v>
      </c>
      <c r="O173" s="268">
        <f t="shared" si="23"/>
        <v>12833.6</v>
      </c>
      <c r="P173" s="268">
        <f t="shared" si="24"/>
        <v>894382.32999999961</v>
      </c>
    </row>
    <row r="174" spans="1:16" hidden="1" x14ac:dyDescent="0.2">
      <c r="A174" s="382" t="s">
        <v>247</v>
      </c>
      <c r="C174" s="268">
        <v>0</v>
      </c>
      <c r="F174" s="268">
        <f>C174</f>
        <v>0</v>
      </c>
      <c r="G174" s="268">
        <f t="shared" si="25"/>
        <v>4804374.3886882644</v>
      </c>
      <c r="I174" s="381">
        <v>40209</v>
      </c>
      <c r="J174" s="381">
        <v>40209</v>
      </c>
      <c r="K174" s="375">
        <f t="shared" si="21"/>
        <v>1</v>
      </c>
      <c r="L174" s="375"/>
      <c r="M174" s="380">
        <v>3.2500000000000001E-2</v>
      </c>
      <c r="N174" s="278">
        <f t="shared" si="22"/>
        <v>427.79</v>
      </c>
      <c r="O174" s="268">
        <f t="shared" si="23"/>
        <v>13261.390000000001</v>
      </c>
      <c r="P174" s="268">
        <f t="shared" si="24"/>
        <v>894810.11999999965</v>
      </c>
    </row>
    <row r="175" spans="1:16" hidden="1" x14ac:dyDescent="0.2">
      <c r="B175" s="253" t="s">
        <v>192</v>
      </c>
      <c r="C175" s="268"/>
      <c r="G175" s="268">
        <f t="shared" si="25"/>
        <v>4804374.3886882644</v>
      </c>
      <c r="I175" s="381">
        <v>40210</v>
      </c>
      <c r="J175" s="381">
        <v>40236</v>
      </c>
      <c r="K175" s="375">
        <f t="shared" si="21"/>
        <v>27</v>
      </c>
      <c r="L175" s="375"/>
      <c r="M175" s="380">
        <v>3.2500000000000001E-2</v>
      </c>
      <c r="N175" s="278">
        <f t="shared" si="22"/>
        <v>11550.24</v>
      </c>
      <c r="O175" s="268">
        <f t="shared" si="23"/>
        <v>11550.24</v>
      </c>
      <c r="P175" s="268">
        <f t="shared" si="24"/>
        <v>906360.35999999964</v>
      </c>
    </row>
    <row r="176" spans="1:16" hidden="1" x14ac:dyDescent="0.2">
      <c r="C176" s="268">
        <v>2423631.801070381</v>
      </c>
      <c r="F176" s="268">
        <f>C176</f>
        <v>2423631.801070381</v>
      </c>
      <c r="G176" s="268">
        <f t="shared" si="25"/>
        <v>7228006.1897586454</v>
      </c>
      <c r="I176" s="381">
        <v>40237</v>
      </c>
      <c r="J176" s="381">
        <v>40237</v>
      </c>
      <c r="K176" s="375">
        <f t="shared" si="21"/>
        <v>1</v>
      </c>
      <c r="L176" s="375"/>
      <c r="M176" s="380">
        <v>3.2500000000000001E-2</v>
      </c>
      <c r="N176" s="278">
        <f t="shared" si="22"/>
        <v>643.59</v>
      </c>
      <c r="O176" s="268">
        <f t="shared" si="23"/>
        <v>12193.83</v>
      </c>
      <c r="P176" s="268">
        <f t="shared" si="24"/>
        <v>907003.9499999996</v>
      </c>
    </row>
    <row r="177" spans="2:16" hidden="1" x14ac:dyDescent="0.2">
      <c r="B177" s="253" t="s">
        <v>191</v>
      </c>
      <c r="C177" s="268"/>
      <c r="G177" s="268">
        <f t="shared" si="25"/>
        <v>7228006.1897586454</v>
      </c>
      <c r="I177" s="381">
        <v>40238</v>
      </c>
      <c r="J177" s="381">
        <v>40267</v>
      </c>
      <c r="K177" s="375">
        <f t="shared" si="21"/>
        <v>30</v>
      </c>
      <c r="L177" s="375"/>
      <c r="M177" s="380">
        <v>3.2500000000000001E-2</v>
      </c>
      <c r="N177" s="278">
        <f t="shared" si="22"/>
        <v>19307.689999999999</v>
      </c>
      <c r="O177" s="268">
        <f t="shared" si="23"/>
        <v>19307.689999999999</v>
      </c>
      <c r="P177" s="268">
        <f t="shared" si="24"/>
        <v>926311.63999999955</v>
      </c>
    </row>
    <row r="178" spans="2:16" hidden="1" x14ac:dyDescent="0.2">
      <c r="C178" s="268">
        <v>5498029.6531072073</v>
      </c>
      <c r="F178" s="268">
        <f>C178</f>
        <v>5498029.6531072073</v>
      </c>
      <c r="G178" s="268">
        <f t="shared" si="25"/>
        <v>12726035.842865853</v>
      </c>
      <c r="I178" s="381">
        <v>40268</v>
      </c>
      <c r="J178" s="381">
        <v>40268</v>
      </c>
      <c r="K178" s="375">
        <f t="shared" si="21"/>
        <v>1</v>
      </c>
      <c r="L178" s="375"/>
      <c r="M178" s="380">
        <v>3.2500000000000001E-2</v>
      </c>
      <c r="N178" s="278">
        <f t="shared" si="22"/>
        <v>1133.1400000000001</v>
      </c>
      <c r="O178" s="268">
        <f t="shared" si="23"/>
        <v>20440.829999999998</v>
      </c>
      <c r="P178" s="268">
        <f t="shared" si="24"/>
        <v>927444.77999999956</v>
      </c>
    </row>
    <row r="179" spans="2:16" hidden="1" x14ac:dyDescent="0.2">
      <c r="B179" s="253" t="s">
        <v>190</v>
      </c>
      <c r="C179" s="268"/>
      <c r="G179" s="268">
        <f t="shared" si="25"/>
        <v>12726035.842865853</v>
      </c>
      <c r="I179" s="381">
        <v>40269</v>
      </c>
      <c r="J179" s="381">
        <v>40297</v>
      </c>
      <c r="K179" s="375">
        <f t="shared" si="21"/>
        <v>29</v>
      </c>
      <c r="L179" s="375"/>
      <c r="M179" s="380">
        <v>3.2500000000000001E-2</v>
      </c>
      <c r="N179" s="278">
        <f t="shared" si="22"/>
        <v>32861.07</v>
      </c>
      <c r="O179" s="268">
        <f t="shared" si="23"/>
        <v>32861.07</v>
      </c>
      <c r="P179" s="268">
        <f t="shared" si="24"/>
        <v>960305.84999999951</v>
      </c>
    </row>
    <row r="180" spans="2:16" hidden="1" x14ac:dyDescent="0.2">
      <c r="C180" s="268">
        <v>-2907013.1197292283</v>
      </c>
      <c r="F180" s="268">
        <f>C180</f>
        <v>-2907013.1197292283</v>
      </c>
      <c r="G180" s="268">
        <f t="shared" si="25"/>
        <v>9819022.7231366243</v>
      </c>
      <c r="I180" s="381">
        <v>40298</v>
      </c>
      <c r="J180" s="381">
        <v>40298</v>
      </c>
      <c r="K180" s="375">
        <f t="shared" si="21"/>
        <v>1</v>
      </c>
      <c r="L180" s="375"/>
      <c r="M180" s="380">
        <v>3.2500000000000001E-2</v>
      </c>
      <c r="N180" s="278">
        <f t="shared" si="22"/>
        <v>874.3</v>
      </c>
      <c r="O180" s="268">
        <f t="shared" si="23"/>
        <v>33735.370000000003</v>
      </c>
      <c r="P180" s="268">
        <f t="shared" si="24"/>
        <v>961180.14999999956</v>
      </c>
    </row>
    <row r="181" spans="2:16" hidden="1" x14ac:dyDescent="0.2">
      <c r="B181" s="253" t="s">
        <v>189</v>
      </c>
      <c r="C181" s="268"/>
      <c r="G181" s="268">
        <f t="shared" si="25"/>
        <v>9819022.7231366243</v>
      </c>
      <c r="I181" s="381">
        <v>40299</v>
      </c>
      <c r="J181" s="381">
        <v>40328</v>
      </c>
      <c r="K181" s="375">
        <f t="shared" si="21"/>
        <v>30</v>
      </c>
      <c r="L181" s="375"/>
      <c r="M181" s="380">
        <v>3.2500000000000001E-2</v>
      </c>
      <c r="N181" s="278">
        <f t="shared" si="22"/>
        <v>26228.9</v>
      </c>
      <c r="O181" s="268">
        <f t="shared" si="23"/>
        <v>26228.9</v>
      </c>
      <c r="P181" s="268">
        <f t="shared" si="24"/>
        <v>987409.04999999958</v>
      </c>
    </row>
    <row r="182" spans="2:16" hidden="1" x14ac:dyDescent="0.2">
      <c r="C182" s="268">
        <v>-5014648.3344483599</v>
      </c>
      <c r="F182" s="268">
        <f>C182</f>
        <v>-5014648.3344483599</v>
      </c>
      <c r="G182" s="268">
        <f t="shared" si="25"/>
        <v>4804374.3886882644</v>
      </c>
      <c r="I182" s="381">
        <v>40329</v>
      </c>
      <c r="J182" s="381">
        <v>40329</v>
      </c>
      <c r="K182" s="375">
        <f t="shared" si="21"/>
        <v>1</v>
      </c>
      <c r="L182" s="375"/>
      <c r="M182" s="380">
        <v>3.2500000000000001E-2</v>
      </c>
      <c r="N182" s="278">
        <f t="shared" si="22"/>
        <v>427.79</v>
      </c>
      <c r="O182" s="268">
        <f t="shared" si="23"/>
        <v>26656.690000000002</v>
      </c>
      <c r="P182" s="268">
        <f t="shared" si="24"/>
        <v>987836.83999999962</v>
      </c>
    </row>
    <row r="183" spans="2:16" hidden="1" x14ac:dyDescent="0.2">
      <c r="B183" s="253" t="s">
        <v>188</v>
      </c>
      <c r="C183" s="268"/>
      <c r="G183" s="268">
        <f t="shared" si="25"/>
        <v>4804374.3886882644</v>
      </c>
      <c r="I183" s="381">
        <v>40330</v>
      </c>
      <c r="J183" s="381">
        <v>40358</v>
      </c>
      <c r="K183" s="375">
        <f t="shared" si="21"/>
        <v>29</v>
      </c>
      <c r="L183" s="375"/>
      <c r="M183" s="380">
        <v>3.2500000000000001E-2</v>
      </c>
      <c r="N183" s="278">
        <f t="shared" si="22"/>
        <v>12405.82</v>
      </c>
      <c r="O183" s="268">
        <f t="shared" si="23"/>
        <v>12405.82</v>
      </c>
      <c r="P183" s="268">
        <f t="shared" si="24"/>
        <v>1000242.6599999996</v>
      </c>
    </row>
    <row r="184" spans="2:16" hidden="1" x14ac:dyDescent="0.2">
      <c r="C184" s="268">
        <v>2907376.7569421828</v>
      </c>
      <c r="F184" s="268">
        <f>C184</f>
        <v>2907376.7569421828</v>
      </c>
      <c r="G184" s="268">
        <f t="shared" si="25"/>
        <v>7711751.1456304472</v>
      </c>
      <c r="I184" s="381">
        <v>40359</v>
      </c>
      <c r="J184" s="381">
        <v>40359</v>
      </c>
      <c r="K184" s="375">
        <f t="shared" si="21"/>
        <v>1</v>
      </c>
      <c r="L184" s="375"/>
      <c r="M184" s="380">
        <v>3.2500000000000001E-2</v>
      </c>
      <c r="N184" s="278">
        <f t="shared" si="22"/>
        <v>686.66</v>
      </c>
      <c r="O184" s="268">
        <f t="shared" si="23"/>
        <v>13092.48</v>
      </c>
      <c r="P184" s="268">
        <f t="shared" si="24"/>
        <v>1000929.3199999996</v>
      </c>
    </row>
    <row r="185" spans="2:16" hidden="1" x14ac:dyDescent="0.2">
      <c r="B185" s="253" t="s">
        <v>187</v>
      </c>
      <c r="C185" s="268"/>
      <c r="G185" s="268">
        <f t="shared" si="25"/>
        <v>7711751.1456304472</v>
      </c>
      <c r="I185" s="381">
        <v>40360</v>
      </c>
      <c r="J185" s="381">
        <v>40389</v>
      </c>
      <c r="K185" s="375">
        <f t="shared" si="21"/>
        <v>30</v>
      </c>
      <c r="L185" s="375"/>
      <c r="M185" s="380">
        <v>3.2500000000000001E-2</v>
      </c>
      <c r="N185" s="278">
        <f t="shared" si="22"/>
        <v>20599.88</v>
      </c>
      <c r="O185" s="268">
        <f t="shared" si="23"/>
        <v>20599.88</v>
      </c>
      <c r="P185" s="268">
        <f t="shared" si="24"/>
        <v>1021529.1999999996</v>
      </c>
    </row>
    <row r="186" spans="2:16" hidden="1" x14ac:dyDescent="0.2">
      <c r="C186" s="268">
        <v>-2907376.7569421828</v>
      </c>
      <c r="F186" s="268">
        <f>C186</f>
        <v>-2907376.7569421828</v>
      </c>
      <c r="G186" s="268">
        <f t="shared" si="25"/>
        <v>4804374.3886882644</v>
      </c>
      <c r="I186" s="381">
        <v>40390</v>
      </c>
      <c r="J186" s="381">
        <v>40390</v>
      </c>
      <c r="K186" s="375">
        <f t="shared" si="21"/>
        <v>1</v>
      </c>
      <c r="L186" s="375"/>
      <c r="M186" s="380">
        <v>3.2500000000000001E-2</v>
      </c>
      <c r="N186" s="278">
        <f t="shared" si="22"/>
        <v>427.79</v>
      </c>
      <c r="O186" s="268">
        <f t="shared" si="23"/>
        <v>21027.670000000002</v>
      </c>
      <c r="P186" s="268">
        <f t="shared" si="24"/>
        <v>1021956.9899999996</v>
      </c>
    </row>
    <row r="187" spans="2:16" hidden="1" x14ac:dyDescent="0.2">
      <c r="B187" s="253" t="s">
        <v>186</v>
      </c>
      <c r="C187" s="268"/>
      <c r="G187" s="268">
        <f t="shared" si="25"/>
        <v>4804374.3886882644</v>
      </c>
      <c r="I187" s="381">
        <v>40391</v>
      </c>
      <c r="J187" s="381">
        <v>40420</v>
      </c>
      <c r="K187" s="375">
        <f t="shared" si="21"/>
        <v>30</v>
      </c>
      <c r="L187" s="375"/>
      <c r="M187" s="380">
        <v>3.2500000000000001E-2</v>
      </c>
      <c r="N187" s="278">
        <f t="shared" si="22"/>
        <v>12833.6</v>
      </c>
      <c r="O187" s="268">
        <f t="shared" si="23"/>
        <v>12833.6</v>
      </c>
      <c r="P187" s="268">
        <f t="shared" si="24"/>
        <v>1034790.5899999996</v>
      </c>
    </row>
    <row r="188" spans="2:16" hidden="1" x14ac:dyDescent="0.2">
      <c r="C188" s="268">
        <v>0</v>
      </c>
      <c r="F188" s="268">
        <f>C188</f>
        <v>0</v>
      </c>
      <c r="G188" s="268">
        <f t="shared" si="25"/>
        <v>4804374.3886882644</v>
      </c>
      <c r="I188" s="381">
        <v>40421</v>
      </c>
      <c r="J188" s="381">
        <v>40421</v>
      </c>
      <c r="K188" s="375">
        <f t="shared" si="21"/>
        <v>1</v>
      </c>
      <c r="L188" s="375"/>
      <c r="M188" s="380">
        <v>3.2500000000000001E-2</v>
      </c>
      <c r="N188" s="278">
        <f t="shared" si="22"/>
        <v>427.79</v>
      </c>
      <c r="O188" s="268">
        <f t="shared" si="23"/>
        <v>13261.390000000001</v>
      </c>
      <c r="P188" s="268">
        <f t="shared" si="24"/>
        <v>1035218.3799999997</v>
      </c>
    </row>
    <row r="189" spans="2:16" hidden="1" x14ac:dyDescent="0.2">
      <c r="B189" s="253" t="s">
        <v>185</v>
      </c>
      <c r="C189" s="268"/>
      <c r="G189" s="268">
        <f t="shared" si="25"/>
        <v>4804374.3886882644</v>
      </c>
      <c r="I189" s="381">
        <v>40422</v>
      </c>
      <c r="J189" s="381">
        <v>40450</v>
      </c>
      <c r="K189" s="375">
        <f t="shared" si="21"/>
        <v>29</v>
      </c>
      <c r="L189" s="375"/>
      <c r="M189" s="380">
        <v>3.2500000000000001E-2</v>
      </c>
      <c r="N189" s="278">
        <f t="shared" si="22"/>
        <v>12405.82</v>
      </c>
      <c r="O189" s="268">
        <f t="shared" si="23"/>
        <v>12405.82</v>
      </c>
      <c r="P189" s="268">
        <f t="shared" si="24"/>
        <v>1047624.1999999996</v>
      </c>
    </row>
    <row r="190" spans="2:16" hidden="1" x14ac:dyDescent="0.2">
      <c r="C190" s="268">
        <v>940763.75851666555</v>
      </c>
      <c r="F190" s="268">
        <f>C190</f>
        <v>940763.75851666555</v>
      </c>
      <c r="G190" s="268">
        <f t="shared" si="25"/>
        <v>5745138.14720493</v>
      </c>
      <c r="I190" s="381">
        <v>40451</v>
      </c>
      <c r="J190" s="381">
        <v>40451</v>
      </c>
      <c r="K190" s="375">
        <f t="shared" si="21"/>
        <v>1</v>
      </c>
      <c r="L190" s="375"/>
      <c r="M190" s="380">
        <v>3.2500000000000001E-2</v>
      </c>
      <c r="N190" s="278">
        <f t="shared" si="22"/>
        <v>511.55</v>
      </c>
      <c r="O190" s="268">
        <f t="shared" si="23"/>
        <v>12917.369999999999</v>
      </c>
      <c r="P190" s="268">
        <f t="shared" si="24"/>
        <v>1048135.7499999997</v>
      </c>
    </row>
    <row r="191" spans="2:16" hidden="1" x14ac:dyDescent="0.2">
      <c r="B191" s="253" t="s">
        <v>184</v>
      </c>
      <c r="C191" s="268"/>
      <c r="G191" s="268">
        <f t="shared" si="25"/>
        <v>5745138.14720493</v>
      </c>
      <c r="I191" s="381">
        <v>40452</v>
      </c>
      <c r="J191" s="381">
        <v>40481</v>
      </c>
      <c r="K191" s="375">
        <f t="shared" si="21"/>
        <v>30</v>
      </c>
      <c r="L191" s="375"/>
      <c r="M191" s="380">
        <v>3.2500000000000001E-2</v>
      </c>
      <c r="N191" s="278">
        <f t="shared" si="22"/>
        <v>15346.6</v>
      </c>
      <c r="O191" s="268">
        <f t="shared" si="23"/>
        <v>15346.6</v>
      </c>
      <c r="P191" s="268">
        <f t="shared" si="24"/>
        <v>1063482.3499999996</v>
      </c>
    </row>
    <row r="192" spans="2:16" hidden="1" x14ac:dyDescent="0.2">
      <c r="C192" s="268">
        <v>2471130.3310148884</v>
      </c>
      <c r="F192" s="268">
        <f>C192</f>
        <v>2471130.3310148884</v>
      </c>
      <c r="G192" s="268">
        <f t="shared" si="25"/>
        <v>8216268.4782198183</v>
      </c>
      <c r="I192" s="381">
        <v>40482</v>
      </c>
      <c r="J192" s="381">
        <v>40482</v>
      </c>
      <c r="K192" s="375">
        <f t="shared" si="21"/>
        <v>1</v>
      </c>
      <c r="L192" s="375"/>
      <c r="M192" s="380">
        <v>3.2500000000000001E-2</v>
      </c>
      <c r="N192" s="278">
        <f t="shared" si="22"/>
        <v>731.59</v>
      </c>
      <c r="O192" s="268">
        <f t="shared" si="23"/>
        <v>16078.19</v>
      </c>
      <c r="P192" s="268">
        <f t="shared" si="24"/>
        <v>1064213.9399999997</v>
      </c>
    </row>
    <row r="193" spans="1:16" hidden="1" x14ac:dyDescent="0.2">
      <c r="B193" s="253" t="s">
        <v>183</v>
      </c>
      <c r="C193" s="268"/>
      <c r="G193" s="268">
        <f t="shared" si="25"/>
        <v>8216268.4782198183</v>
      </c>
      <c r="I193" s="381">
        <v>40483</v>
      </c>
      <c r="J193" s="381">
        <v>40511</v>
      </c>
      <c r="K193" s="375">
        <f t="shared" si="21"/>
        <v>29</v>
      </c>
      <c r="L193" s="375"/>
      <c r="M193" s="380">
        <v>3.2500000000000001E-2</v>
      </c>
      <c r="N193" s="278">
        <f t="shared" si="22"/>
        <v>21215.98</v>
      </c>
      <c r="O193" s="268">
        <f t="shared" si="23"/>
        <v>21215.98</v>
      </c>
      <c r="P193" s="268">
        <f t="shared" si="24"/>
        <v>1085429.9199999997</v>
      </c>
    </row>
    <row r="194" spans="1:16" hidden="1" x14ac:dyDescent="0.2">
      <c r="C194" s="268">
        <v>259586.59570912831</v>
      </c>
      <c r="F194" s="268">
        <f>C194</f>
        <v>259586.59570912831</v>
      </c>
      <c r="G194" s="268">
        <f t="shared" si="25"/>
        <v>8475855.0739289466</v>
      </c>
      <c r="I194" s="381">
        <v>40512</v>
      </c>
      <c r="J194" s="381">
        <v>40512</v>
      </c>
      <c r="K194" s="375">
        <f t="shared" si="21"/>
        <v>1</v>
      </c>
      <c r="L194" s="375"/>
      <c r="M194" s="380">
        <v>3.2500000000000001E-2</v>
      </c>
      <c r="N194" s="278">
        <f t="shared" si="22"/>
        <v>754.7</v>
      </c>
      <c r="O194" s="268">
        <f t="shared" si="23"/>
        <v>21970.68</v>
      </c>
      <c r="P194" s="268">
        <f t="shared" si="24"/>
        <v>1086184.6199999996</v>
      </c>
    </row>
    <row r="195" spans="1:16" hidden="1" x14ac:dyDescent="0.2">
      <c r="B195" s="253" t="s">
        <v>182</v>
      </c>
      <c r="C195" s="268"/>
      <c r="G195" s="268">
        <f t="shared" si="25"/>
        <v>8475855.0739289466</v>
      </c>
      <c r="I195" s="381">
        <v>40513</v>
      </c>
      <c r="J195" s="381">
        <v>40542</v>
      </c>
      <c r="K195" s="375">
        <f t="shared" si="21"/>
        <v>30</v>
      </c>
      <c r="L195" s="375"/>
      <c r="M195" s="380">
        <v>3.2500000000000001E-2</v>
      </c>
      <c r="N195" s="278">
        <f t="shared" si="22"/>
        <v>22640.98</v>
      </c>
      <c r="O195" s="268">
        <f t="shared" si="23"/>
        <v>22640.98</v>
      </c>
      <c r="P195" s="268">
        <f t="shared" si="24"/>
        <v>1108825.5999999996</v>
      </c>
    </row>
    <row r="196" spans="1:16" hidden="1" x14ac:dyDescent="0.2">
      <c r="C196" s="268">
        <v>4410283.4311429486</v>
      </c>
      <c r="F196" s="268">
        <f>C196</f>
        <v>4410283.4311429486</v>
      </c>
      <c r="G196" s="268">
        <f t="shared" si="25"/>
        <v>12886138.505071895</v>
      </c>
      <c r="I196" s="381">
        <v>40543</v>
      </c>
      <c r="J196" s="381">
        <v>40543</v>
      </c>
      <c r="K196" s="375">
        <f t="shared" si="21"/>
        <v>1</v>
      </c>
      <c r="L196" s="375"/>
      <c r="M196" s="380">
        <v>3.2500000000000001E-2</v>
      </c>
      <c r="N196" s="278">
        <f t="shared" si="22"/>
        <v>1147.4000000000001</v>
      </c>
      <c r="O196" s="268">
        <f t="shared" si="23"/>
        <v>23788.38</v>
      </c>
      <c r="P196" s="268">
        <f t="shared" si="24"/>
        <v>1109972.9999999995</v>
      </c>
    </row>
    <row r="197" spans="1:16" hidden="1" x14ac:dyDescent="0.2">
      <c r="A197" s="253" t="s">
        <v>246</v>
      </c>
      <c r="B197" s="253" t="s">
        <v>193</v>
      </c>
      <c r="G197" s="268">
        <f t="shared" si="25"/>
        <v>12886138.505071895</v>
      </c>
      <c r="I197" s="381">
        <v>40544</v>
      </c>
      <c r="J197" s="381">
        <v>40573</v>
      </c>
      <c r="K197" s="375">
        <f t="shared" si="21"/>
        <v>30</v>
      </c>
      <c r="L197" s="375"/>
      <c r="M197" s="380">
        <v>3.2500000000000001E-2</v>
      </c>
      <c r="N197" s="278">
        <f t="shared" si="22"/>
        <v>34421.879999999997</v>
      </c>
      <c r="O197" s="268">
        <f t="shared" si="23"/>
        <v>34421.879999999997</v>
      </c>
      <c r="P197" s="268">
        <f t="shared" si="24"/>
        <v>1144394.8799999994</v>
      </c>
    </row>
    <row r="198" spans="1:16" hidden="1" x14ac:dyDescent="0.2">
      <c r="A198" s="382" t="s">
        <v>245</v>
      </c>
      <c r="C198" s="268">
        <v>0</v>
      </c>
      <c r="F198" s="268">
        <f>C198</f>
        <v>0</v>
      </c>
      <c r="G198" s="268">
        <f t="shared" si="25"/>
        <v>12886138.505071895</v>
      </c>
      <c r="I198" s="381">
        <v>40574</v>
      </c>
      <c r="J198" s="381">
        <v>40574</v>
      </c>
      <c r="K198" s="375">
        <f t="shared" si="21"/>
        <v>1</v>
      </c>
      <c r="L198" s="375"/>
      <c r="M198" s="380">
        <v>3.2500000000000001E-2</v>
      </c>
      <c r="N198" s="278">
        <f t="shared" si="22"/>
        <v>1147.4000000000001</v>
      </c>
      <c r="O198" s="268">
        <f t="shared" si="23"/>
        <v>35569.279999999999</v>
      </c>
      <c r="P198" s="268">
        <f t="shared" si="24"/>
        <v>1145542.2799999993</v>
      </c>
    </row>
    <row r="199" spans="1:16" hidden="1" x14ac:dyDescent="0.2">
      <c r="B199" s="253" t="s">
        <v>192</v>
      </c>
      <c r="C199" s="268"/>
      <c r="G199" s="268">
        <f t="shared" si="25"/>
        <v>12886138.505071895</v>
      </c>
      <c r="I199" s="381">
        <v>40575</v>
      </c>
      <c r="J199" s="381">
        <v>40601</v>
      </c>
      <c r="K199" s="375">
        <f t="shared" si="21"/>
        <v>27</v>
      </c>
      <c r="L199" s="375"/>
      <c r="M199" s="380">
        <v>3.2500000000000001E-2</v>
      </c>
      <c r="N199" s="278">
        <f t="shared" si="22"/>
        <v>30979.69</v>
      </c>
      <c r="O199" s="268">
        <f t="shared" si="23"/>
        <v>30979.69</v>
      </c>
      <c r="P199" s="268">
        <f t="shared" si="24"/>
        <v>1176521.9699999993</v>
      </c>
    </row>
    <row r="200" spans="1:16" hidden="1" x14ac:dyDescent="0.2">
      <c r="C200" s="268">
        <v>0</v>
      </c>
      <c r="F200" s="268">
        <f>C200</f>
        <v>0</v>
      </c>
      <c r="G200" s="268">
        <f t="shared" si="25"/>
        <v>12886138.505071895</v>
      </c>
      <c r="I200" s="381">
        <v>40602</v>
      </c>
      <c r="J200" s="381">
        <v>40602</v>
      </c>
      <c r="K200" s="375">
        <f t="shared" si="21"/>
        <v>1</v>
      </c>
      <c r="L200" s="375"/>
      <c r="M200" s="380">
        <v>3.2500000000000001E-2</v>
      </c>
      <c r="N200" s="278">
        <f t="shared" si="22"/>
        <v>1147.4000000000001</v>
      </c>
      <c r="O200" s="268">
        <f t="shared" si="23"/>
        <v>32127.09</v>
      </c>
      <c r="P200" s="268">
        <f t="shared" si="24"/>
        <v>1177669.3699999992</v>
      </c>
    </row>
    <row r="201" spans="1:16" hidden="1" x14ac:dyDescent="0.2">
      <c r="B201" s="253" t="s">
        <v>191</v>
      </c>
      <c r="C201" s="268"/>
      <c r="G201" s="268">
        <f t="shared" si="25"/>
        <v>12886138.505071895</v>
      </c>
      <c r="I201" s="381">
        <v>40603</v>
      </c>
      <c r="J201" s="381">
        <v>40632</v>
      </c>
      <c r="K201" s="375">
        <f t="shared" si="21"/>
        <v>30</v>
      </c>
      <c r="L201" s="375"/>
      <c r="M201" s="380">
        <v>3.2500000000000001E-2</v>
      </c>
      <c r="N201" s="278">
        <f t="shared" si="22"/>
        <v>34421.879999999997</v>
      </c>
      <c r="O201" s="268">
        <f t="shared" si="23"/>
        <v>34421.879999999997</v>
      </c>
      <c r="P201" s="268">
        <f t="shared" si="24"/>
        <v>1212091.2499999991</v>
      </c>
    </row>
    <row r="202" spans="1:16" ht="14.25" hidden="1" customHeight="1" x14ac:dyDescent="0.2">
      <c r="C202" s="268">
        <v>0</v>
      </c>
      <c r="F202" s="268">
        <f>C202</f>
        <v>0</v>
      </c>
      <c r="G202" s="268">
        <f t="shared" si="25"/>
        <v>12886138.505071895</v>
      </c>
      <c r="I202" s="381">
        <v>40633</v>
      </c>
      <c r="J202" s="381">
        <v>40633</v>
      </c>
      <c r="K202" s="375">
        <f t="shared" si="21"/>
        <v>1</v>
      </c>
      <c r="L202" s="375"/>
      <c r="M202" s="380">
        <v>3.2500000000000001E-2</v>
      </c>
      <c r="N202" s="278">
        <f t="shared" si="22"/>
        <v>1147.4000000000001</v>
      </c>
      <c r="O202" s="268">
        <f t="shared" si="23"/>
        <v>35569.279999999999</v>
      </c>
      <c r="P202" s="268">
        <f t="shared" si="24"/>
        <v>1213238.649999999</v>
      </c>
    </row>
    <row r="203" spans="1:16" hidden="1" x14ac:dyDescent="0.2">
      <c r="B203" s="253" t="s">
        <v>190</v>
      </c>
      <c r="C203" s="268"/>
      <c r="G203" s="268">
        <f t="shared" si="25"/>
        <v>12886138.505071895</v>
      </c>
      <c r="I203" s="381">
        <v>40634</v>
      </c>
      <c r="J203" s="381">
        <v>40662</v>
      </c>
      <c r="K203" s="375">
        <f t="shared" si="21"/>
        <v>29</v>
      </c>
      <c r="L203" s="375"/>
      <c r="M203" s="380">
        <v>3.2500000000000001E-2</v>
      </c>
      <c r="N203" s="278">
        <f t="shared" si="22"/>
        <v>33274.480000000003</v>
      </c>
      <c r="O203" s="268">
        <f t="shared" si="23"/>
        <v>33274.480000000003</v>
      </c>
      <c r="P203" s="268">
        <f t="shared" si="24"/>
        <v>1246513.129999999</v>
      </c>
    </row>
    <row r="204" spans="1:16" hidden="1" x14ac:dyDescent="0.2">
      <c r="C204" s="268">
        <v>0</v>
      </c>
      <c r="F204" s="268">
        <f>C204</f>
        <v>0</v>
      </c>
      <c r="G204" s="268">
        <f t="shared" si="25"/>
        <v>12886138.505071895</v>
      </c>
      <c r="I204" s="381">
        <v>40663</v>
      </c>
      <c r="J204" s="381">
        <v>40663</v>
      </c>
      <c r="K204" s="375">
        <f t="shared" si="21"/>
        <v>1</v>
      </c>
      <c r="L204" s="375"/>
      <c r="M204" s="380">
        <v>3.2500000000000001E-2</v>
      </c>
      <c r="N204" s="278">
        <f t="shared" si="22"/>
        <v>1147.4000000000001</v>
      </c>
      <c r="O204" s="268">
        <f t="shared" si="23"/>
        <v>34421.880000000005</v>
      </c>
      <c r="P204" s="268">
        <f t="shared" si="24"/>
        <v>1247660.5299999989</v>
      </c>
    </row>
    <row r="205" spans="1:16" hidden="1" x14ac:dyDescent="0.2">
      <c r="B205" s="253" t="s">
        <v>189</v>
      </c>
      <c r="C205" s="268"/>
      <c r="G205" s="268">
        <f t="shared" si="25"/>
        <v>12886138.505071895</v>
      </c>
      <c r="I205" s="381">
        <v>40664</v>
      </c>
      <c r="J205" s="381">
        <v>40693</v>
      </c>
      <c r="K205" s="375">
        <f t="shared" si="21"/>
        <v>30</v>
      </c>
      <c r="L205" s="375"/>
      <c r="M205" s="380">
        <v>3.2500000000000001E-2</v>
      </c>
      <c r="N205" s="278">
        <f t="shared" si="22"/>
        <v>34421.879999999997</v>
      </c>
      <c r="O205" s="268">
        <f t="shared" si="23"/>
        <v>34421.879999999997</v>
      </c>
      <c r="P205" s="268">
        <f t="shared" si="24"/>
        <v>1282082.4099999988</v>
      </c>
    </row>
    <row r="206" spans="1:16" hidden="1" x14ac:dyDescent="0.2">
      <c r="C206" s="268">
        <v>-6056321.5016561672</v>
      </c>
      <c r="F206" s="268">
        <f>C206</f>
        <v>-6056321.5016561672</v>
      </c>
      <c r="G206" s="268">
        <f t="shared" si="25"/>
        <v>6829817.003415728</v>
      </c>
      <c r="I206" s="381">
        <v>40694</v>
      </c>
      <c r="J206" s="381">
        <v>40694</v>
      </c>
      <c r="K206" s="375">
        <f t="shared" si="21"/>
        <v>1</v>
      </c>
      <c r="L206" s="375"/>
      <c r="M206" s="380">
        <v>3.2500000000000001E-2</v>
      </c>
      <c r="N206" s="278">
        <f t="shared" si="22"/>
        <v>608.13</v>
      </c>
      <c r="O206" s="268">
        <f t="shared" si="23"/>
        <v>35030.009999999995</v>
      </c>
      <c r="P206" s="268">
        <f t="shared" si="24"/>
        <v>1282690.5399999986</v>
      </c>
    </row>
    <row r="207" spans="1:16" hidden="1" x14ac:dyDescent="0.2">
      <c r="B207" s="253" t="s">
        <v>188</v>
      </c>
      <c r="C207" s="268"/>
      <c r="G207" s="268">
        <f t="shared" si="25"/>
        <v>6829817.003415728</v>
      </c>
      <c r="I207" s="381">
        <v>40695</v>
      </c>
      <c r="J207" s="381">
        <v>40723</v>
      </c>
      <c r="K207" s="375">
        <f t="shared" si="21"/>
        <v>29</v>
      </c>
      <c r="L207" s="375"/>
      <c r="M207" s="380">
        <v>3.2500000000000001E-2</v>
      </c>
      <c r="N207" s="278">
        <f t="shared" si="22"/>
        <v>17635.900000000001</v>
      </c>
      <c r="O207" s="268">
        <f t="shared" si="23"/>
        <v>17635.900000000001</v>
      </c>
      <c r="P207" s="268">
        <f t="shared" si="24"/>
        <v>1300326.4399999985</v>
      </c>
    </row>
    <row r="208" spans="1:16" hidden="1" x14ac:dyDescent="0.2">
      <c r="C208" s="268">
        <v>1689533.2241270356</v>
      </c>
      <c r="F208" s="268">
        <f>C208</f>
        <v>1689533.2241270356</v>
      </c>
      <c r="G208" s="268">
        <f t="shared" si="25"/>
        <v>8519350.2275427636</v>
      </c>
      <c r="I208" s="381">
        <v>40724</v>
      </c>
      <c r="J208" s="381">
        <v>40724</v>
      </c>
      <c r="K208" s="375">
        <f t="shared" si="21"/>
        <v>1</v>
      </c>
      <c r="L208" s="375"/>
      <c r="M208" s="380">
        <v>3.2500000000000001E-2</v>
      </c>
      <c r="N208" s="278">
        <f t="shared" si="22"/>
        <v>758.57</v>
      </c>
      <c r="O208" s="268">
        <f t="shared" si="23"/>
        <v>18394.47</v>
      </c>
      <c r="P208" s="268">
        <f t="shared" si="24"/>
        <v>1301085.0099999986</v>
      </c>
    </row>
    <row r="209" spans="1:16" hidden="1" x14ac:dyDescent="0.2">
      <c r="B209" s="253" t="s">
        <v>187</v>
      </c>
      <c r="C209" s="268"/>
      <c r="G209" s="268">
        <f t="shared" si="25"/>
        <v>8519350.2275427636</v>
      </c>
      <c r="I209" s="381">
        <v>40725</v>
      </c>
      <c r="J209" s="381">
        <v>40754</v>
      </c>
      <c r="K209" s="375">
        <f t="shared" si="21"/>
        <v>30</v>
      </c>
      <c r="L209" s="375"/>
      <c r="M209" s="380">
        <v>3.2500000000000001E-2</v>
      </c>
      <c r="N209" s="278">
        <f t="shared" si="22"/>
        <v>22757.17</v>
      </c>
      <c r="O209" s="268">
        <f t="shared" si="23"/>
        <v>22757.17</v>
      </c>
      <c r="P209" s="268">
        <f t="shared" si="24"/>
        <v>1323842.1799999985</v>
      </c>
    </row>
    <row r="210" spans="1:16" hidden="1" x14ac:dyDescent="0.2">
      <c r="C210" s="268">
        <v>-4967037.5397893079</v>
      </c>
      <c r="F210" s="268">
        <f>C210</f>
        <v>-4967037.5397893079</v>
      </c>
      <c r="G210" s="268">
        <f t="shared" si="25"/>
        <v>3552312.6877534557</v>
      </c>
      <c r="I210" s="381">
        <v>40755</v>
      </c>
      <c r="J210" s="381">
        <v>40755</v>
      </c>
      <c r="K210" s="375">
        <f t="shared" si="21"/>
        <v>1</v>
      </c>
      <c r="L210" s="375"/>
      <c r="M210" s="380">
        <v>3.2500000000000001E-2</v>
      </c>
      <c r="N210" s="278">
        <f t="shared" si="22"/>
        <v>316.3</v>
      </c>
      <c r="O210" s="268">
        <f t="shared" si="23"/>
        <v>23073.469999999998</v>
      </c>
      <c r="P210" s="268">
        <f t="shared" si="24"/>
        <v>1324158.4799999986</v>
      </c>
    </row>
    <row r="211" spans="1:16" hidden="1" x14ac:dyDescent="0.2">
      <c r="B211" s="253" t="s">
        <v>186</v>
      </c>
      <c r="C211" s="268"/>
      <c r="G211" s="268">
        <f t="shared" si="25"/>
        <v>3552312.6877534557</v>
      </c>
      <c r="I211" s="381">
        <v>40756</v>
      </c>
      <c r="J211" s="381">
        <v>40785</v>
      </c>
      <c r="K211" s="375">
        <f t="shared" si="21"/>
        <v>30</v>
      </c>
      <c r="L211" s="375"/>
      <c r="M211" s="380">
        <v>3.2500000000000001E-2</v>
      </c>
      <c r="N211" s="278">
        <f t="shared" si="22"/>
        <v>9489.0499999999993</v>
      </c>
      <c r="O211" s="268">
        <f t="shared" si="23"/>
        <v>9489.0499999999993</v>
      </c>
      <c r="P211" s="268">
        <f t="shared" si="24"/>
        <v>1333647.5299999986</v>
      </c>
    </row>
    <row r="212" spans="1:16" hidden="1" x14ac:dyDescent="0.2">
      <c r="C212" s="268">
        <v>-6419099.9273890406</v>
      </c>
      <c r="F212" s="268">
        <f>C212</f>
        <v>-6419099.9273890406</v>
      </c>
      <c r="G212" s="268">
        <f t="shared" si="25"/>
        <v>-2866787.2396355849</v>
      </c>
      <c r="I212" s="381">
        <v>40786</v>
      </c>
      <c r="J212" s="381">
        <v>40786</v>
      </c>
      <c r="K212" s="375">
        <f t="shared" ref="K212:K275" si="26">+IF(+J212="","",+J212-(I212-1))</f>
        <v>1</v>
      </c>
      <c r="L212" s="375"/>
      <c r="M212" s="380">
        <v>3.2500000000000001E-2</v>
      </c>
      <c r="N212" s="278">
        <f t="shared" si="22"/>
        <v>-255.26</v>
      </c>
      <c r="O212" s="268">
        <f t="shared" si="23"/>
        <v>9233.7899999999991</v>
      </c>
      <c r="P212" s="268">
        <f t="shared" si="24"/>
        <v>1333392.2699999986</v>
      </c>
    </row>
    <row r="213" spans="1:16" hidden="1" x14ac:dyDescent="0.2">
      <c r="B213" s="253" t="s">
        <v>185</v>
      </c>
      <c r="C213" s="268"/>
      <c r="G213" s="268">
        <f t="shared" si="25"/>
        <v>-2866787.2396355849</v>
      </c>
      <c r="I213" s="381">
        <v>40787</v>
      </c>
      <c r="J213" s="381">
        <v>40815</v>
      </c>
      <c r="K213" s="375">
        <f t="shared" si="26"/>
        <v>29</v>
      </c>
      <c r="L213" s="375"/>
      <c r="M213" s="380">
        <v>3.2500000000000001E-2</v>
      </c>
      <c r="N213" s="278">
        <f t="shared" si="22"/>
        <v>-7402.59</v>
      </c>
      <c r="O213" s="268">
        <f t="shared" si="23"/>
        <v>-7402.59</v>
      </c>
      <c r="P213" s="268">
        <f t="shared" si="24"/>
        <v>1325989.6799999985</v>
      </c>
    </row>
    <row r="214" spans="1:16" hidden="1" x14ac:dyDescent="0.2">
      <c r="C214" s="268">
        <v>2646758.9382936172</v>
      </c>
      <c r="F214" s="268">
        <f>C214</f>
        <v>2646758.9382936172</v>
      </c>
      <c r="G214" s="268">
        <f t="shared" si="25"/>
        <v>-220028.30134196766</v>
      </c>
      <c r="I214" s="381">
        <v>40816</v>
      </c>
      <c r="J214" s="381">
        <v>40816</v>
      </c>
      <c r="K214" s="375">
        <f t="shared" si="26"/>
        <v>1</v>
      </c>
      <c r="L214" s="375"/>
      <c r="M214" s="380">
        <v>3.2500000000000001E-2</v>
      </c>
      <c r="N214" s="278">
        <f t="shared" si="22"/>
        <v>-19.59</v>
      </c>
      <c r="O214" s="268">
        <f t="shared" si="23"/>
        <v>-7422.18</v>
      </c>
      <c r="P214" s="268">
        <f t="shared" si="24"/>
        <v>1325970.0899999985</v>
      </c>
    </row>
    <row r="215" spans="1:16" hidden="1" x14ac:dyDescent="0.2">
      <c r="B215" s="253" t="s">
        <v>184</v>
      </c>
      <c r="C215" s="268"/>
      <c r="G215" s="268">
        <f t="shared" si="25"/>
        <v>-220028.30134196766</v>
      </c>
      <c r="I215" s="381">
        <v>40817</v>
      </c>
      <c r="J215" s="381">
        <v>40846</v>
      </c>
      <c r="K215" s="375">
        <f t="shared" si="26"/>
        <v>30</v>
      </c>
      <c r="L215" s="375"/>
      <c r="M215" s="380">
        <v>3.2500000000000001E-2</v>
      </c>
      <c r="N215" s="278">
        <f t="shared" si="22"/>
        <v>-587.75</v>
      </c>
      <c r="O215" s="268">
        <f t="shared" si="23"/>
        <v>-587.75</v>
      </c>
      <c r="P215" s="268">
        <f t="shared" si="24"/>
        <v>1325382.3399999985</v>
      </c>
    </row>
    <row r="216" spans="1:16" hidden="1" x14ac:dyDescent="0.2">
      <c r="C216" s="268">
        <v>3299561.9208000563</v>
      </c>
      <c r="F216" s="268">
        <f>C216</f>
        <v>3299561.9208000563</v>
      </c>
      <c r="G216" s="268">
        <f t="shared" si="25"/>
        <v>3079533.6194580887</v>
      </c>
      <c r="I216" s="381">
        <v>40847</v>
      </c>
      <c r="J216" s="381">
        <v>40847</v>
      </c>
      <c r="K216" s="375">
        <f t="shared" si="26"/>
        <v>1</v>
      </c>
      <c r="L216" s="375"/>
      <c r="M216" s="380">
        <v>3.2500000000000001E-2</v>
      </c>
      <c r="N216" s="278">
        <f t="shared" ref="N216:N279" si="27">+IF(+K216&lt;&gt;" ", ROUND(M216*(K216/365)*G216,2),0)</f>
        <v>274.20999999999998</v>
      </c>
      <c r="O216" s="268">
        <f t="shared" si="23"/>
        <v>-313.54000000000002</v>
      </c>
      <c r="P216" s="268">
        <f t="shared" si="24"/>
        <v>1325656.5499999984</v>
      </c>
    </row>
    <row r="217" spans="1:16" hidden="1" x14ac:dyDescent="0.2">
      <c r="B217" s="253" t="s">
        <v>183</v>
      </c>
      <c r="C217" s="268"/>
      <c r="G217" s="268">
        <f t="shared" si="25"/>
        <v>3079533.6194580887</v>
      </c>
      <c r="I217" s="381">
        <v>40848</v>
      </c>
      <c r="J217" s="381">
        <v>40876</v>
      </c>
      <c r="K217" s="375">
        <f t="shared" si="26"/>
        <v>29</v>
      </c>
      <c r="L217" s="375"/>
      <c r="M217" s="380">
        <v>3.2500000000000001E-2</v>
      </c>
      <c r="N217" s="278">
        <f t="shared" si="27"/>
        <v>7951.95</v>
      </c>
      <c r="O217" s="268">
        <f t="shared" si="23"/>
        <v>7951.95</v>
      </c>
      <c r="P217" s="268">
        <f t="shared" si="24"/>
        <v>1333608.4999999984</v>
      </c>
    </row>
    <row r="218" spans="1:16" hidden="1" x14ac:dyDescent="0.2">
      <c r="C218" s="268">
        <v>1163427.2930584177</v>
      </c>
      <c r="F218" s="268">
        <f>C218</f>
        <v>1163427.2930584177</v>
      </c>
      <c r="G218" s="268">
        <f t="shared" si="25"/>
        <v>4242960.9125165064</v>
      </c>
      <c r="I218" s="381">
        <v>40877</v>
      </c>
      <c r="J218" s="381">
        <v>40877</v>
      </c>
      <c r="K218" s="375">
        <f t="shared" si="26"/>
        <v>1</v>
      </c>
      <c r="L218" s="375"/>
      <c r="M218" s="380">
        <v>3.2500000000000001E-2</v>
      </c>
      <c r="N218" s="278">
        <f t="shared" si="27"/>
        <v>377.8</v>
      </c>
      <c r="O218" s="268">
        <f t="shared" ref="O218:O281" si="28">IF(MONTH(+I218)&lt;&gt;MONTH(+I217),N218,+O217+N218)</f>
        <v>8329.75</v>
      </c>
      <c r="P218" s="268">
        <f t="shared" si="24"/>
        <v>1333986.2999999984</v>
      </c>
    </row>
    <row r="219" spans="1:16" hidden="1" x14ac:dyDescent="0.2">
      <c r="B219" s="253" t="s">
        <v>182</v>
      </c>
      <c r="C219" s="268"/>
      <c r="G219" s="268">
        <f t="shared" si="25"/>
        <v>4242960.9125165064</v>
      </c>
      <c r="I219" s="381">
        <v>40878</v>
      </c>
      <c r="J219" s="381">
        <v>40907</v>
      </c>
      <c r="K219" s="375">
        <f t="shared" si="26"/>
        <v>30</v>
      </c>
      <c r="L219" s="375"/>
      <c r="M219" s="380">
        <v>3.2500000000000001E-2</v>
      </c>
      <c r="N219" s="278">
        <f t="shared" si="27"/>
        <v>11333.94</v>
      </c>
      <c r="O219" s="268">
        <f t="shared" si="28"/>
        <v>11333.94</v>
      </c>
      <c r="P219" s="268">
        <f t="shared" ref="P219:P282" si="29">P218+N219</f>
        <v>1345320.2399999984</v>
      </c>
    </row>
    <row r="220" spans="1:16" hidden="1" x14ac:dyDescent="0.2">
      <c r="C220" s="268">
        <v>1229268.8318022862</v>
      </c>
      <c r="F220" s="268">
        <f>C220</f>
        <v>1229268.8318022862</v>
      </c>
      <c r="G220" s="268">
        <f t="shared" si="25"/>
        <v>5472229.7443187926</v>
      </c>
      <c r="I220" s="381">
        <v>40908</v>
      </c>
      <c r="J220" s="381">
        <v>40908</v>
      </c>
      <c r="K220" s="375">
        <f t="shared" si="26"/>
        <v>1</v>
      </c>
      <c r="L220" s="375"/>
      <c r="M220" s="380">
        <v>3.2500000000000001E-2</v>
      </c>
      <c r="N220" s="278">
        <f t="shared" si="27"/>
        <v>487.25</v>
      </c>
      <c r="O220" s="268">
        <f t="shared" si="28"/>
        <v>11821.19</v>
      </c>
      <c r="P220" s="268">
        <f t="shared" si="29"/>
        <v>1345807.4899999984</v>
      </c>
    </row>
    <row r="221" spans="1:16" hidden="1" x14ac:dyDescent="0.2">
      <c r="A221" s="253" t="s">
        <v>244</v>
      </c>
      <c r="B221" s="253" t="s">
        <v>193</v>
      </c>
      <c r="G221" s="268">
        <f t="shared" si="25"/>
        <v>5472229.7443187926</v>
      </c>
      <c r="I221" s="381">
        <v>40909</v>
      </c>
      <c r="J221" s="381">
        <v>40938</v>
      </c>
      <c r="K221" s="375">
        <f t="shared" si="26"/>
        <v>30</v>
      </c>
      <c r="L221" s="375"/>
      <c r="M221" s="380">
        <v>3.2500000000000001E-2</v>
      </c>
      <c r="N221" s="278">
        <f t="shared" si="27"/>
        <v>14617.6</v>
      </c>
      <c r="O221" s="268">
        <f t="shared" si="28"/>
        <v>14617.6</v>
      </c>
      <c r="P221" s="268">
        <f t="shared" si="29"/>
        <v>1360425.0899999985</v>
      </c>
    </row>
    <row r="222" spans="1:16" hidden="1" x14ac:dyDescent="0.2">
      <c r="A222" s="382" t="s">
        <v>243</v>
      </c>
      <c r="C222" s="268">
        <v>0</v>
      </c>
      <c r="F222" s="268">
        <f>C222</f>
        <v>0</v>
      </c>
      <c r="G222" s="268">
        <f t="shared" si="25"/>
        <v>5472229.7443187926</v>
      </c>
      <c r="I222" s="381">
        <v>40939</v>
      </c>
      <c r="J222" s="381">
        <v>40939</v>
      </c>
      <c r="K222" s="375">
        <f t="shared" si="26"/>
        <v>1</v>
      </c>
      <c r="L222" s="375"/>
      <c r="M222" s="380">
        <v>3.2500000000000001E-2</v>
      </c>
      <c r="N222" s="278">
        <f t="shared" si="27"/>
        <v>487.25</v>
      </c>
      <c r="O222" s="268">
        <f t="shared" si="28"/>
        <v>15104.85</v>
      </c>
      <c r="P222" s="268">
        <f t="shared" si="29"/>
        <v>1360912.3399999985</v>
      </c>
    </row>
    <row r="223" spans="1:16" hidden="1" x14ac:dyDescent="0.2">
      <c r="B223" s="253" t="s">
        <v>192</v>
      </c>
      <c r="C223" s="268"/>
      <c r="G223" s="268">
        <f t="shared" si="25"/>
        <v>5472229.7443187926</v>
      </c>
      <c r="I223" s="381">
        <v>40940</v>
      </c>
      <c r="J223" s="381">
        <v>40967</v>
      </c>
      <c r="K223" s="375">
        <f t="shared" si="26"/>
        <v>28</v>
      </c>
      <c r="L223" s="375"/>
      <c r="M223" s="380">
        <v>3.2500000000000001E-2</v>
      </c>
      <c r="N223" s="278">
        <f t="shared" si="27"/>
        <v>13643.09</v>
      </c>
      <c r="O223" s="268">
        <f t="shared" si="28"/>
        <v>13643.09</v>
      </c>
      <c r="P223" s="268">
        <f t="shared" si="29"/>
        <v>1374555.4299999985</v>
      </c>
    </row>
    <row r="224" spans="1:16" hidden="1" x14ac:dyDescent="0.2">
      <c r="C224" s="268">
        <v>0</v>
      </c>
      <c r="F224" s="268">
        <f>C224</f>
        <v>0</v>
      </c>
      <c r="G224" s="268">
        <f t="shared" si="25"/>
        <v>5472229.7443187926</v>
      </c>
      <c r="I224" s="381">
        <v>40968</v>
      </c>
      <c r="J224" s="381">
        <v>40968</v>
      </c>
      <c r="K224" s="375">
        <f t="shared" si="26"/>
        <v>1</v>
      </c>
      <c r="L224" s="375"/>
      <c r="M224" s="380">
        <v>3.2500000000000001E-2</v>
      </c>
      <c r="N224" s="278">
        <f t="shared" si="27"/>
        <v>487.25</v>
      </c>
      <c r="O224" s="268">
        <f t="shared" si="28"/>
        <v>14130.34</v>
      </c>
      <c r="P224" s="268">
        <f t="shared" si="29"/>
        <v>1375042.6799999985</v>
      </c>
    </row>
    <row r="225" spans="2:16" hidden="1" x14ac:dyDescent="0.2">
      <c r="B225" s="253" t="s">
        <v>191</v>
      </c>
      <c r="C225" s="268"/>
      <c r="G225" s="268">
        <f t="shared" si="25"/>
        <v>5472229.7443187926</v>
      </c>
      <c r="I225" s="381">
        <v>40969</v>
      </c>
      <c r="J225" s="381">
        <v>40998</v>
      </c>
      <c r="K225" s="375">
        <f t="shared" si="26"/>
        <v>30</v>
      </c>
      <c r="L225" s="375"/>
      <c r="M225" s="380">
        <v>3.2500000000000001E-2</v>
      </c>
      <c r="N225" s="278">
        <f t="shared" si="27"/>
        <v>14617.6</v>
      </c>
      <c r="O225" s="268">
        <f t="shared" si="28"/>
        <v>14617.6</v>
      </c>
      <c r="P225" s="268">
        <f t="shared" si="29"/>
        <v>1389660.2799999986</v>
      </c>
    </row>
    <row r="226" spans="2:16" ht="14.25" hidden="1" customHeight="1" x14ac:dyDescent="0.2">
      <c r="C226" s="268">
        <v>-5788844.2089271396</v>
      </c>
      <c r="F226" s="268">
        <f>C226</f>
        <v>-5788844.2089271396</v>
      </c>
      <c r="G226" s="268">
        <f t="shared" si="25"/>
        <v>-316614.46460834704</v>
      </c>
      <c r="I226" s="381">
        <v>40999</v>
      </c>
      <c r="J226" s="381">
        <v>40999</v>
      </c>
      <c r="K226" s="375">
        <f t="shared" si="26"/>
        <v>1</v>
      </c>
      <c r="L226" s="375"/>
      <c r="M226" s="380">
        <v>3.2500000000000001E-2</v>
      </c>
      <c r="N226" s="278">
        <f t="shared" si="27"/>
        <v>-28.19</v>
      </c>
      <c r="O226" s="268">
        <f t="shared" si="28"/>
        <v>14589.41</v>
      </c>
      <c r="P226" s="268">
        <f t="shared" si="29"/>
        <v>1389632.0899999987</v>
      </c>
    </row>
    <row r="227" spans="2:16" hidden="1" x14ac:dyDescent="0.2">
      <c r="B227" s="253" t="s">
        <v>190</v>
      </c>
      <c r="C227" s="268"/>
      <c r="G227" s="268">
        <f t="shared" si="25"/>
        <v>-316614.46460834704</v>
      </c>
      <c r="I227" s="381">
        <v>41000</v>
      </c>
      <c r="J227" s="381">
        <v>41028</v>
      </c>
      <c r="K227" s="375">
        <f t="shared" si="26"/>
        <v>29</v>
      </c>
      <c r="L227" s="375"/>
      <c r="M227" s="380">
        <v>3.2500000000000001E-2</v>
      </c>
      <c r="N227" s="278">
        <f t="shared" si="27"/>
        <v>-817.56</v>
      </c>
      <c r="O227" s="268">
        <f t="shared" si="28"/>
        <v>-817.56</v>
      </c>
      <c r="P227" s="268">
        <f t="shared" si="29"/>
        <v>1388814.5299999986</v>
      </c>
    </row>
    <row r="228" spans="2:16" hidden="1" x14ac:dyDescent="0.2">
      <c r="C228" s="268">
        <v>-13870205.434479572</v>
      </c>
      <c r="F228" s="268">
        <f>C228</f>
        <v>-13870205.434479572</v>
      </c>
      <c r="G228" s="268">
        <f t="shared" si="25"/>
        <v>-14186819.899087919</v>
      </c>
      <c r="I228" s="381">
        <v>41029</v>
      </c>
      <c r="J228" s="381">
        <v>41029</v>
      </c>
      <c r="K228" s="375">
        <f t="shared" si="26"/>
        <v>1</v>
      </c>
      <c r="L228" s="375"/>
      <c r="M228" s="380">
        <v>3.2500000000000001E-2</v>
      </c>
      <c r="N228" s="278">
        <f t="shared" si="27"/>
        <v>-1263.21</v>
      </c>
      <c r="O228" s="268">
        <f t="shared" si="28"/>
        <v>-2080.77</v>
      </c>
      <c r="P228" s="268">
        <f t="shared" si="29"/>
        <v>1387551.3199999987</v>
      </c>
    </row>
    <row r="229" spans="2:16" hidden="1" x14ac:dyDescent="0.2">
      <c r="B229" s="253" t="s">
        <v>189</v>
      </c>
      <c r="C229" s="268"/>
      <c r="G229" s="278">
        <f t="shared" si="25"/>
        <v>-14186819.899087919</v>
      </c>
      <c r="I229" s="381">
        <v>41030</v>
      </c>
      <c r="J229" s="381">
        <v>41059</v>
      </c>
      <c r="K229" s="375">
        <f t="shared" si="26"/>
        <v>30</v>
      </c>
      <c r="L229" s="375"/>
      <c r="M229" s="380">
        <v>3.2500000000000001E-2</v>
      </c>
      <c r="N229" s="278">
        <f t="shared" si="27"/>
        <v>-37896.300000000003</v>
      </c>
      <c r="O229" s="268">
        <f t="shared" si="28"/>
        <v>-37896.300000000003</v>
      </c>
      <c r="P229" s="268">
        <f t="shared" si="29"/>
        <v>1349655.0199999986</v>
      </c>
    </row>
    <row r="230" spans="2:16" hidden="1" x14ac:dyDescent="0.2">
      <c r="C230" s="268">
        <v>-8621582.7622564156</v>
      </c>
      <c r="F230" s="268">
        <f>C230</f>
        <v>-8621582.7622564156</v>
      </c>
      <c r="G230" s="268">
        <f t="shared" si="25"/>
        <v>-22808402.661344334</v>
      </c>
      <c r="I230" s="381">
        <v>41060</v>
      </c>
      <c r="J230" s="381">
        <v>41060</v>
      </c>
      <c r="K230" s="375">
        <f t="shared" si="26"/>
        <v>1</v>
      </c>
      <c r="L230" s="375"/>
      <c r="M230" s="380">
        <v>3.2500000000000001E-2</v>
      </c>
      <c r="N230" s="278">
        <f t="shared" si="27"/>
        <v>-2030.89</v>
      </c>
      <c r="O230" s="268">
        <f t="shared" si="28"/>
        <v>-39927.19</v>
      </c>
      <c r="P230" s="268">
        <f t="shared" si="29"/>
        <v>1347624.1299999987</v>
      </c>
    </row>
    <row r="231" spans="2:16" hidden="1" x14ac:dyDescent="0.2">
      <c r="B231" s="253" t="s">
        <v>188</v>
      </c>
      <c r="C231" s="268"/>
      <c r="G231" s="268">
        <f t="shared" si="25"/>
        <v>-22808402.661344334</v>
      </c>
      <c r="I231" s="381">
        <v>41061</v>
      </c>
      <c r="J231" s="381">
        <v>41089</v>
      </c>
      <c r="K231" s="375">
        <f t="shared" si="26"/>
        <v>29</v>
      </c>
      <c r="L231" s="375"/>
      <c r="M231" s="380">
        <v>3.2500000000000001E-2</v>
      </c>
      <c r="N231" s="278">
        <f t="shared" si="27"/>
        <v>-58895.67</v>
      </c>
      <c r="O231" s="268">
        <f t="shared" si="28"/>
        <v>-58895.67</v>
      </c>
      <c r="P231" s="268">
        <f t="shared" si="29"/>
        <v>1288728.4599999988</v>
      </c>
    </row>
    <row r="232" spans="2:16" hidden="1" x14ac:dyDescent="0.2">
      <c r="C232" s="268">
        <v>2088435.904519029</v>
      </c>
      <c r="F232" s="268">
        <f>C232</f>
        <v>2088435.904519029</v>
      </c>
      <c r="G232" s="268">
        <f t="shared" si="25"/>
        <v>-20719966.756825306</v>
      </c>
      <c r="I232" s="381">
        <v>41090</v>
      </c>
      <c r="J232" s="381">
        <v>41090</v>
      </c>
      <c r="K232" s="375">
        <f t="shared" si="26"/>
        <v>1</v>
      </c>
      <c r="L232" s="375"/>
      <c r="M232" s="380">
        <v>3.2500000000000001E-2</v>
      </c>
      <c r="N232" s="278">
        <f t="shared" si="27"/>
        <v>-1844.93</v>
      </c>
      <c r="O232" s="268">
        <f t="shared" si="28"/>
        <v>-60740.6</v>
      </c>
      <c r="P232" s="268">
        <f t="shared" si="29"/>
        <v>1286883.5299999989</v>
      </c>
    </row>
    <row r="233" spans="2:16" hidden="1" x14ac:dyDescent="0.2">
      <c r="B233" s="253" t="s">
        <v>187</v>
      </c>
      <c r="C233" s="268"/>
      <c r="G233" s="268">
        <f t="shared" si="25"/>
        <v>-20719966.756825306</v>
      </c>
      <c r="I233" s="381">
        <v>41091</v>
      </c>
      <c r="J233" s="381">
        <v>41120</v>
      </c>
      <c r="K233" s="375">
        <f t="shared" si="26"/>
        <v>30</v>
      </c>
      <c r="L233" s="375"/>
      <c r="M233" s="380">
        <v>3.2500000000000001E-2</v>
      </c>
      <c r="N233" s="278">
        <f t="shared" si="27"/>
        <v>-55347.86</v>
      </c>
      <c r="O233" s="268">
        <f t="shared" si="28"/>
        <v>-55347.86</v>
      </c>
      <c r="P233" s="268">
        <f t="shared" si="29"/>
        <v>1231535.6699999988</v>
      </c>
    </row>
    <row r="234" spans="2:16" hidden="1" x14ac:dyDescent="0.2">
      <c r="C234" s="268">
        <v>1921453.5823402256</v>
      </c>
      <c r="F234" s="268">
        <f>C234</f>
        <v>1921453.5823402256</v>
      </c>
      <c r="G234" s="268">
        <f t="shared" ref="G234:G297" si="30">+G233+F234</f>
        <v>-18798513.17448508</v>
      </c>
      <c r="I234" s="381">
        <v>41121</v>
      </c>
      <c r="J234" s="381">
        <v>41121</v>
      </c>
      <c r="K234" s="375">
        <f t="shared" si="26"/>
        <v>1</v>
      </c>
      <c r="L234" s="375"/>
      <c r="M234" s="380">
        <v>3.2500000000000001E-2</v>
      </c>
      <c r="N234" s="278">
        <f t="shared" si="27"/>
        <v>-1673.84</v>
      </c>
      <c r="O234" s="268">
        <f t="shared" si="28"/>
        <v>-57021.7</v>
      </c>
      <c r="P234" s="268">
        <f t="shared" si="29"/>
        <v>1229861.8299999987</v>
      </c>
    </row>
    <row r="235" spans="2:16" hidden="1" x14ac:dyDescent="0.2">
      <c r="B235" s="253" t="s">
        <v>186</v>
      </c>
      <c r="C235" s="268"/>
      <c r="G235" s="268">
        <f t="shared" si="30"/>
        <v>-18798513.17448508</v>
      </c>
      <c r="I235" s="381">
        <v>41122</v>
      </c>
      <c r="J235" s="381">
        <v>41151</v>
      </c>
      <c r="K235" s="375">
        <f t="shared" si="26"/>
        <v>30</v>
      </c>
      <c r="L235" s="375"/>
      <c r="M235" s="380">
        <v>3.2500000000000001E-2</v>
      </c>
      <c r="N235" s="278">
        <f t="shared" si="27"/>
        <v>-50215.21</v>
      </c>
      <c r="O235" s="268">
        <f t="shared" si="28"/>
        <v>-50215.21</v>
      </c>
      <c r="P235" s="268">
        <f t="shared" si="29"/>
        <v>1179646.6199999987</v>
      </c>
    </row>
    <row r="236" spans="2:16" hidden="1" x14ac:dyDescent="0.2">
      <c r="C236" s="268">
        <v>1889889.9711744785</v>
      </c>
      <c r="F236" s="268">
        <f>C236</f>
        <v>1889889.9711744785</v>
      </c>
      <c r="G236" s="268">
        <f t="shared" si="30"/>
        <v>-16908623.203310601</v>
      </c>
      <c r="I236" s="381">
        <v>41152</v>
      </c>
      <c r="J236" s="381">
        <v>41152</v>
      </c>
      <c r="K236" s="375">
        <f t="shared" si="26"/>
        <v>1</v>
      </c>
      <c r="L236" s="375"/>
      <c r="M236" s="380">
        <v>3.2500000000000001E-2</v>
      </c>
      <c r="N236" s="278">
        <f t="shared" si="27"/>
        <v>-1505.56</v>
      </c>
      <c r="O236" s="268">
        <f t="shared" si="28"/>
        <v>-51720.77</v>
      </c>
      <c r="P236" s="268">
        <f t="shared" si="29"/>
        <v>1178141.0599999987</v>
      </c>
    </row>
    <row r="237" spans="2:16" hidden="1" x14ac:dyDescent="0.2">
      <c r="B237" s="253" t="s">
        <v>185</v>
      </c>
      <c r="C237" s="268"/>
      <c r="G237" s="268">
        <f t="shared" si="30"/>
        <v>-16908623.203310601</v>
      </c>
      <c r="I237" s="381">
        <v>41153</v>
      </c>
      <c r="J237" s="381">
        <v>41181</v>
      </c>
      <c r="K237" s="375">
        <f t="shared" si="26"/>
        <v>29</v>
      </c>
      <c r="L237" s="375"/>
      <c r="M237" s="380">
        <v>3.2500000000000001E-2</v>
      </c>
      <c r="N237" s="278">
        <f t="shared" si="27"/>
        <v>-43661.31</v>
      </c>
      <c r="O237" s="268">
        <f t="shared" si="28"/>
        <v>-43661.31</v>
      </c>
      <c r="P237" s="268">
        <f t="shared" si="29"/>
        <v>1134479.7499999986</v>
      </c>
    </row>
    <row r="238" spans="2:16" hidden="1" x14ac:dyDescent="0.2">
      <c r="C238" s="268">
        <v>12442630.395919027</v>
      </c>
      <c r="F238" s="268">
        <f>C238</f>
        <v>12442630.395919027</v>
      </c>
      <c r="G238" s="268">
        <f t="shared" si="30"/>
        <v>-4465992.8073915746</v>
      </c>
      <c r="I238" s="381">
        <v>41182</v>
      </c>
      <c r="J238" s="381">
        <v>41182</v>
      </c>
      <c r="K238" s="375">
        <f t="shared" si="26"/>
        <v>1</v>
      </c>
      <c r="L238" s="375"/>
      <c r="M238" s="380">
        <v>3.2500000000000001E-2</v>
      </c>
      <c r="N238" s="278">
        <f t="shared" si="27"/>
        <v>-397.66</v>
      </c>
      <c r="O238" s="268">
        <f t="shared" si="28"/>
        <v>-44058.97</v>
      </c>
      <c r="P238" s="268">
        <f t="shared" si="29"/>
        <v>1134082.0899999987</v>
      </c>
    </row>
    <row r="239" spans="2:16" hidden="1" x14ac:dyDescent="0.2">
      <c r="B239" s="253" t="s">
        <v>184</v>
      </c>
      <c r="C239" s="268"/>
      <c r="G239" s="268">
        <f t="shared" si="30"/>
        <v>-4465992.8073915746</v>
      </c>
      <c r="I239" s="381">
        <v>41183</v>
      </c>
      <c r="J239" s="381">
        <v>41212</v>
      </c>
      <c r="K239" s="375">
        <f t="shared" si="26"/>
        <v>30</v>
      </c>
      <c r="L239" s="375"/>
      <c r="M239" s="380">
        <v>3.2500000000000001E-2</v>
      </c>
      <c r="N239" s="278">
        <f t="shared" si="27"/>
        <v>-11929.71</v>
      </c>
      <c r="O239" s="268">
        <f t="shared" si="28"/>
        <v>-11929.71</v>
      </c>
      <c r="P239" s="268">
        <f t="shared" si="29"/>
        <v>1122152.3799999987</v>
      </c>
    </row>
    <row r="240" spans="2:16" hidden="1" x14ac:dyDescent="0.2">
      <c r="C240" s="268">
        <v>2486148.2031997852</v>
      </c>
      <c r="F240" s="268">
        <f>C240</f>
        <v>2486148.2031997852</v>
      </c>
      <c r="G240" s="268">
        <f t="shared" si="30"/>
        <v>-1979844.6041917894</v>
      </c>
      <c r="I240" s="381">
        <v>41213</v>
      </c>
      <c r="J240" s="381">
        <v>41213</v>
      </c>
      <c r="K240" s="375">
        <f t="shared" si="26"/>
        <v>1</v>
      </c>
      <c r="L240" s="375"/>
      <c r="M240" s="380">
        <v>3.2500000000000001E-2</v>
      </c>
      <c r="N240" s="278">
        <f t="shared" si="27"/>
        <v>-176.29</v>
      </c>
      <c r="O240" s="268">
        <f t="shared" si="28"/>
        <v>-12106</v>
      </c>
      <c r="P240" s="268">
        <f t="shared" si="29"/>
        <v>1121976.0899999987</v>
      </c>
    </row>
    <row r="241" spans="1:16" hidden="1" x14ac:dyDescent="0.2">
      <c r="B241" s="253" t="s">
        <v>183</v>
      </c>
      <c r="C241" s="268"/>
      <c r="G241" s="268">
        <f t="shared" si="30"/>
        <v>-1979844.6041917894</v>
      </c>
      <c r="I241" s="381">
        <v>41214</v>
      </c>
      <c r="J241" s="381">
        <v>41242</v>
      </c>
      <c r="K241" s="375">
        <f t="shared" si="26"/>
        <v>29</v>
      </c>
      <c r="L241" s="375"/>
      <c r="M241" s="380">
        <v>3.2500000000000001E-2</v>
      </c>
      <c r="N241" s="278">
        <f t="shared" si="27"/>
        <v>-5112.34</v>
      </c>
      <c r="O241" s="268">
        <f t="shared" si="28"/>
        <v>-5112.34</v>
      </c>
      <c r="P241" s="268">
        <f t="shared" si="29"/>
        <v>1116863.7499999986</v>
      </c>
    </row>
    <row r="242" spans="1:16" hidden="1" x14ac:dyDescent="0.2">
      <c r="C242" s="268">
        <v>4293361.0231290031</v>
      </c>
      <c r="F242" s="268">
        <f>C242</f>
        <v>4293361.0231290031</v>
      </c>
      <c r="G242" s="268">
        <f t="shared" si="30"/>
        <v>2313516.4189372137</v>
      </c>
      <c r="I242" s="381">
        <v>41243</v>
      </c>
      <c r="J242" s="381">
        <v>41243</v>
      </c>
      <c r="K242" s="375">
        <f t="shared" si="26"/>
        <v>1</v>
      </c>
      <c r="L242" s="375"/>
      <c r="M242" s="380">
        <v>3.2500000000000001E-2</v>
      </c>
      <c r="N242" s="278">
        <f t="shared" si="27"/>
        <v>206</v>
      </c>
      <c r="O242" s="268">
        <f t="shared" si="28"/>
        <v>-4906.34</v>
      </c>
      <c r="P242" s="268">
        <f t="shared" si="29"/>
        <v>1117069.7499999986</v>
      </c>
    </row>
    <row r="243" spans="1:16" hidden="1" x14ac:dyDescent="0.2">
      <c r="B243" s="253" t="s">
        <v>182</v>
      </c>
      <c r="C243" s="268"/>
      <c r="G243" s="268">
        <f t="shared" si="30"/>
        <v>2313516.4189372137</v>
      </c>
      <c r="I243" s="381">
        <v>41244</v>
      </c>
      <c r="J243" s="381">
        <v>41273</v>
      </c>
      <c r="K243" s="375">
        <f t="shared" si="26"/>
        <v>30</v>
      </c>
      <c r="L243" s="375"/>
      <c r="M243" s="380">
        <v>3.2500000000000001E-2</v>
      </c>
      <c r="N243" s="278">
        <f t="shared" si="27"/>
        <v>6179.94</v>
      </c>
      <c r="O243" s="268">
        <f t="shared" si="28"/>
        <v>6179.94</v>
      </c>
      <c r="P243" s="268">
        <f t="shared" si="29"/>
        <v>1123249.6899999985</v>
      </c>
    </row>
    <row r="244" spans="1:16" hidden="1" x14ac:dyDescent="0.2">
      <c r="C244" s="268">
        <v>336431.34688021429</v>
      </c>
      <c r="F244" s="268">
        <f>C244</f>
        <v>336431.34688021429</v>
      </c>
      <c r="G244" s="268">
        <f t="shared" si="30"/>
        <v>2649947.765817428</v>
      </c>
      <c r="I244" s="381">
        <v>41274</v>
      </c>
      <c r="J244" s="381">
        <v>41274</v>
      </c>
      <c r="K244" s="375">
        <f t="shared" si="26"/>
        <v>1</v>
      </c>
      <c r="L244" s="375"/>
      <c r="M244" s="380">
        <v>3.2500000000000001E-2</v>
      </c>
      <c r="N244" s="278">
        <f t="shared" si="27"/>
        <v>235.95</v>
      </c>
      <c r="O244" s="268">
        <f t="shared" si="28"/>
        <v>6415.8899999999994</v>
      </c>
      <c r="P244" s="268">
        <f t="shared" si="29"/>
        <v>1123485.6399999985</v>
      </c>
    </row>
    <row r="245" spans="1:16" s="304" customFormat="1" hidden="1" x14ac:dyDescent="0.2">
      <c r="A245" s="304" t="s">
        <v>242</v>
      </c>
      <c r="B245" s="304" t="s">
        <v>193</v>
      </c>
      <c r="G245" s="278">
        <f t="shared" si="30"/>
        <v>2649947.765817428</v>
      </c>
      <c r="I245" s="376">
        <v>41275</v>
      </c>
      <c r="J245" s="376">
        <v>41304</v>
      </c>
      <c r="K245" s="375">
        <f t="shared" si="26"/>
        <v>30</v>
      </c>
      <c r="L245" s="375"/>
      <c r="M245" s="374">
        <v>3.2500000000000001E-2</v>
      </c>
      <c r="N245" s="278">
        <f t="shared" si="27"/>
        <v>7078.63</v>
      </c>
      <c r="O245" s="278">
        <f t="shared" si="28"/>
        <v>7078.63</v>
      </c>
      <c r="P245" s="278">
        <f t="shared" si="29"/>
        <v>1130564.2699999984</v>
      </c>
    </row>
    <row r="246" spans="1:16" s="304" customFormat="1" hidden="1" x14ac:dyDescent="0.2">
      <c r="A246" s="377" t="s">
        <v>241</v>
      </c>
      <c r="C246" s="278">
        <v>0</v>
      </c>
      <c r="F246" s="278">
        <f>C246</f>
        <v>0</v>
      </c>
      <c r="G246" s="278">
        <f t="shared" si="30"/>
        <v>2649947.765817428</v>
      </c>
      <c r="I246" s="376">
        <v>41305</v>
      </c>
      <c r="J246" s="376">
        <v>41305</v>
      </c>
      <c r="K246" s="375">
        <f t="shared" si="26"/>
        <v>1</v>
      </c>
      <c r="L246" s="375"/>
      <c r="M246" s="374">
        <v>3.2500000000000001E-2</v>
      </c>
      <c r="N246" s="278">
        <f t="shared" si="27"/>
        <v>235.95</v>
      </c>
      <c r="O246" s="278">
        <f t="shared" si="28"/>
        <v>7314.58</v>
      </c>
      <c r="P246" s="278">
        <f t="shared" si="29"/>
        <v>1130800.2199999983</v>
      </c>
    </row>
    <row r="247" spans="1:16" s="304" customFormat="1" hidden="1" x14ac:dyDescent="0.2">
      <c r="B247" s="304" t="s">
        <v>192</v>
      </c>
      <c r="C247" s="278"/>
      <c r="G247" s="278">
        <f t="shared" si="30"/>
        <v>2649947.765817428</v>
      </c>
      <c r="I247" s="376">
        <v>41306</v>
      </c>
      <c r="J247" s="376">
        <v>41332</v>
      </c>
      <c r="K247" s="375">
        <f t="shared" si="26"/>
        <v>27</v>
      </c>
      <c r="L247" s="375"/>
      <c r="M247" s="374">
        <v>3.2500000000000001E-2</v>
      </c>
      <c r="N247" s="278">
        <f t="shared" si="27"/>
        <v>6370.76</v>
      </c>
      <c r="O247" s="278">
        <f t="shared" si="28"/>
        <v>6370.76</v>
      </c>
      <c r="P247" s="278">
        <f t="shared" si="29"/>
        <v>1137170.9799999984</v>
      </c>
    </row>
    <row r="248" spans="1:16" s="304" customFormat="1" hidden="1" x14ac:dyDescent="0.2">
      <c r="C248" s="278">
        <v>0</v>
      </c>
      <c r="F248" s="278">
        <f>C248</f>
        <v>0</v>
      </c>
      <c r="G248" s="278">
        <f t="shared" si="30"/>
        <v>2649947.765817428</v>
      </c>
      <c r="I248" s="376">
        <v>41333</v>
      </c>
      <c r="J248" s="376">
        <v>41333</v>
      </c>
      <c r="K248" s="375">
        <f t="shared" si="26"/>
        <v>1</v>
      </c>
      <c r="L248" s="375"/>
      <c r="M248" s="374">
        <v>3.2500000000000001E-2</v>
      </c>
      <c r="N248" s="278">
        <f t="shared" si="27"/>
        <v>235.95</v>
      </c>
      <c r="O248" s="278">
        <f t="shared" si="28"/>
        <v>6606.71</v>
      </c>
      <c r="P248" s="278">
        <f t="shared" si="29"/>
        <v>1137406.9299999983</v>
      </c>
    </row>
    <row r="249" spans="1:16" s="304" customFormat="1" hidden="1" x14ac:dyDescent="0.2">
      <c r="B249" s="304" t="s">
        <v>191</v>
      </c>
      <c r="C249" s="278"/>
      <c r="G249" s="278">
        <f t="shared" si="30"/>
        <v>2649947.765817428</v>
      </c>
      <c r="I249" s="376">
        <v>41334</v>
      </c>
      <c r="J249" s="376">
        <v>41363</v>
      </c>
      <c r="K249" s="375">
        <f t="shared" si="26"/>
        <v>30</v>
      </c>
      <c r="L249" s="375"/>
      <c r="M249" s="374">
        <v>3.2500000000000001E-2</v>
      </c>
      <c r="N249" s="278">
        <f t="shared" si="27"/>
        <v>7078.63</v>
      </c>
      <c r="O249" s="278">
        <f t="shared" si="28"/>
        <v>7078.63</v>
      </c>
      <c r="P249" s="278">
        <f t="shared" si="29"/>
        <v>1144485.5599999982</v>
      </c>
    </row>
    <row r="250" spans="1:16" s="304" customFormat="1" ht="14.25" hidden="1" customHeight="1" x14ac:dyDescent="0.2">
      <c r="C250" s="278">
        <v>0</v>
      </c>
      <c r="F250" s="278">
        <f>C250</f>
        <v>0</v>
      </c>
      <c r="G250" s="278">
        <f t="shared" si="30"/>
        <v>2649947.765817428</v>
      </c>
      <c r="I250" s="376">
        <v>41364</v>
      </c>
      <c r="J250" s="376">
        <v>41364</v>
      </c>
      <c r="K250" s="375">
        <f t="shared" si="26"/>
        <v>1</v>
      </c>
      <c r="L250" s="375"/>
      <c r="M250" s="374">
        <v>3.2500000000000001E-2</v>
      </c>
      <c r="N250" s="278">
        <f t="shared" si="27"/>
        <v>235.95</v>
      </c>
      <c r="O250" s="278">
        <f t="shared" si="28"/>
        <v>7314.58</v>
      </c>
      <c r="P250" s="278">
        <f t="shared" si="29"/>
        <v>1144721.5099999981</v>
      </c>
    </row>
    <row r="251" spans="1:16" s="304" customFormat="1" hidden="1" x14ac:dyDescent="0.2">
      <c r="B251" s="304" t="s">
        <v>190</v>
      </c>
      <c r="C251" s="278"/>
      <c r="G251" s="278">
        <f t="shared" si="30"/>
        <v>2649947.765817428</v>
      </c>
      <c r="I251" s="376">
        <v>41365</v>
      </c>
      <c r="J251" s="376">
        <v>41393</v>
      </c>
      <c r="K251" s="375">
        <f t="shared" si="26"/>
        <v>29</v>
      </c>
      <c r="L251" s="375"/>
      <c r="M251" s="374">
        <v>3.2500000000000001E-2</v>
      </c>
      <c r="N251" s="278">
        <f t="shared" si="27"/>
        <v>6842.67</v>
      </c>
      <c r="O251" s="278">
        <f t="shared" si="28"/>
        <v>6842.67</v>
      </c>
      <c r="P251" s="278">
        <f t="shared" si="29"/>
        <v>1151564.1799999981</v>
      </c>
    </row>
    <row r="252" spans="1:16" s="304" customFormat="1" hidden="1" x14ac:dyDescent="0.2">
      <c r="C252" s="278">
        <v>-4247681.3139492068</v>
      </c>
      <c r="F252" s="278">
        <f>C252</f>
        <v>-4247681.3139492068</v>
      </c>
      <c r="G252" s="278">
        <f t="shared" si="30"/>
        <v>-1597733.5481317788</v>
      </c>
      <c r="I252" s="376">
        <v>41394</v>
      </c>
      <c r="J252" s="376">
        <v>41394</v>
      </c>
      <c r="K252" s="375">
        <f t="shared" si="26"/>
        <v>1</v>
      </c>
      <c r="L252" s="375"/>
      <c r="M252" s="374">
        <v>3.2500000000000001E-2</v>
      </c>
      <c r="N252" s="278">
        <f t="shared" si="27"/>
        <v>-142.26</v>
      </c>
      <c r="O252" s="278">
        <f t="shared" si="28"/>
        <v>6700.41</v>
      </c>
      <c r="P252" s="278">
        <f t="shared" si="29"/>
        <v>1151421.9199999981</v>
      </c>
    </row>
    <row r="253" spans="1:16" s="304" customFormat="1" hidden="1" x14ac:dyDescent="0.2">
      <c r="B253" s="304" t="s">
        <v>189</v>
      </c>
      <c r="C253" s="278"/>
      <c r="G253" s="278">
        <f t="shared" si="30"/>
        <v>-1597733.5481317788</v>
      </c>
      <c r="I253" s="376">
        <v>41395</v>
      </c>
      <c r="J253" s="376">
        <v>41424</v>
      </c>
      <c r="K253" s="375">
        <f t="shared" si="26"/>
        <v>30</v>
      </c>
      <c r="L253" s="375"/>
      <c r="M253" s="374">
        <v>3.2500000000000001E-2</v>
      </c>
      <c r="N253" s="278">
        <f t="shared" si="27"/>
        <v>-4267.92</v>
      </c>
      <c r="O253" s="278">
        <f t="shared" si="28"/>
        <v>-4267.92</v>
      </c>
      <c r="P253" s="278">
        <f t="shared" si="29"/>
        <v>1147153.9999999981</v>
      </c>
    </row>
    <row r="254" spans="1:16" s="304" customFormat="1" hidden="1" x14ac:dyDescent="0.2">
      <c r="C254" s="278">
        <v>-4194083.2077836264</v>
      </c>
      <c r="F254" s="278">
        <f>C254</f>
        <v>-4194083.2077836264</v>
      </c>
      <c r="G254" s="278">
        <f t="shared" si="30"/>
        <v>-5791816.7559154052</v>
      </c>
      <c r="I254" s="376">
        <v>41425</v>
      </c>
      <c r="J254" s="376">
        <v>41425</v>
      </c>
      <c r="K254" s="375">
        <f t="shared" si="26"/>
        <v>1</v>
      </c>
      <c r="L254" s="375"/>
      <c r="M254" s="374">
        <v>3.2500000000000001E-2</v>
      </c>
      <c r="N254" s="278">
        <f t="shared" si="27"/>
        <v>-515.71</v>
      </c>
      <c r="O254" s="278">
        <f t="shared" si="28"/>
        <v>-4783.63</v>
      </c>
      <c r="P254" s="278">
        <f t="shared" si="29"/>
        <v>1146638.2899999982</v>
      </c>
    </row>
    <row r="255" spans="1:16" s="304" customFormat="1" hidden="1" x14ac:dyDescent="0.2">
      <c r="B255" s="304" t="s">
        <v>188</v>
      </c>
      <c r="C255" s="278"/>
      <c r="G255" s="278">
        <f t="shared" si="30"/>
        <v>-5791816.7559154052</v>
      </c>
      <c r="I255" s="376">
        <v>41426</v>
      </c>
      <c r="J255" s="376">
        <v>41454</v>
      </c>
      <c r="K255" s="375">
        <f t="shared" si="26"/>
        <v>29</v>
      </c>
      <c r="L255" s="375"/>
      <c r="M255" s="374">
        <v>3.2500000000000001E-2</v>
      </c>
      <c r="N255" s="278">
        <f t="shared" si="27"/>
        <v>-14955.58</v>
      </c>
      <c r="O255" s="278">
        <f t="shared" si="28"/>
        <v>-14955.58</v>
      </c>
      <c r="P255" s="278">
        <f t="shared" si="29"/>
        <v>1131682.7099999981</v>
      </c>
    </row>
    <row r="256" spans="1:16" s="304" customFormat="1" hidden="1" x14ac:dyDescent="0.2">
      <c r="C256" s="278">
        <v>-1065512.9265041091</v>
      </c>
      <c r="F256" s="278">
        <f>C256</f>
        <v>-1065512.9265041091</v>
      </c>
      <c r="G256" s="278">
        <f t="shared" si="30"/>
        <v>-6857329.6824195143</v>
      </c>
      <c r="I256" s="376">
        <v>41455</v>
      </c>
      <c r="J256" s="376">
        <v>41455</v>
      </c>
      <c r="K256" s="375">
        <f t="shared" si="26"/>
        <v>1</v>
      </c>
      <c r="L256" s="375"/>
      <c r="M256" s="374">
        <v>3.2500000000000001E-2</v>
      </c>
      <c r="N256" s="278">
        <f t="shared" si="27"/>
        <v>-610.58000000000004</v>
      </c>
      <c r="O256" s="278">
        <f t="shared" si="28"/>
        <v>-15566.16</v>
      </c>
      <c r="P256" s="278">
        <f t="shared" si="29"/>
        <v>1131072.129999998</v>
      </c>
    </row>
    <row r="257" spans="1:16" s="304" customFormat="1" hidden="1" x14ac:dyDescent="0.2">
      <c r="B257" s="304" t="s">
        <v>187</v>
      </c>
      <c r="C257" s="278"/>
      <c r="G257" s="278">
        <f t="shared" si="30"/>
        <v>-6857329.6824195143</v>
      </c>
      <c r="I257" s="376">
        <v>41456</v>
      </c>
      <c r="J257" s="376">
        <v>41485</v>
      </c>
      <c r="K257" s="375">
        <f t="shared" si="26"/>
        <v>30</v>
      </c>
      <c r="L257" s="375"/>
      <c r="M257" s="374">
        <v>3.2500000000000001E-2</v>
      </c>
      <c r="N257" s="278">
        <f t="shared" si="27"/>
        <v>-18317.52</v>
      </c>
      <c r="O257" s="278">
        <f t="shared" si="28"/>
        <v>-18317.52</v>
      </c>
      <c r="P257" s="278">
        <f t="shared" si="29"/>
        <v>1112754.609999998</v>
      </c>
    </row>
    <row r="258" spans="1:16" s="304" customFormat="1" hidden="1" x14ac:dyDescent="0.2">
      <c r="C258" s="278">
        <v>-5433518.7040832303</v>
      </c>
      <c r="F258" s="278">
        <f>C258</f>
        <v>-5433518.7040832303</v>
      </c>
      <c r="G258" s="278">
        <f t="shared" si="30"/>
        <v>-12290848.386502745</v>
      </c>
      <c r="I258" s="376">
        <v>41486</v>
      </c>
      <c r="J258" s="376">
        <v>41486</v>
      </c>
      <c r="K258" s="375">
        <f t="shared" si="26"/>
        <v>1</v>
      </c>
      <c r="L258" s="375"/>
      <c r="M258" s="374">
        <v>3.2500000000000001E-2</v>
      </c>
      <c r="N258" s="278">
        <f t="shared" si="27"/>
        <v>-1094.3900000000001</v>
      </c>
      <c r="O258" s="278">
        <f t="shared" si="28"/>
        <v>-19411.91</v>
      </c>
      <c r="P258" s="278">
        <f t="shared" si="29"/>
        <v>1111660.2199999981</v>
      </c>
    </row>
    <row r="259" spans="1:16" s="304" customFormat="1" hidden="1" x14ac:dyDescent="0.2">
      <c r="B259" s="304" t="s">
        <v>186</v>
      </c>
      <c r="C259" s="278"/>
      <c r="G259" s="278">
        <f t="shared" si="30"/>
        <v>-12290848.386502745</v>
      </c>
      <c r="I259" s="376">
        <v>41487</v>
      </c>
      <c r="J259" s="376">
        <v>41516</v>
      </c>
      <c r="K259" s="375">
        <f t="shared" si="26"/>
        <v>30</v>
      </c>
      <c r="L259" s="375"/>
      <c r="M259" s="374">
        <v>3.2500000000000001E-2</v>
      </c>
      <c r="N259" s="278">
        <f t="shared" si="27"/>
        <v>-32831.72</v>
      </c>
      <c r="O259" s="278">
        <f t="shared" si="28"/>
        <v>-32831.72</v>
      </c>
      <c r="P259" s="278">
        <f t="shared" si="29"/>
        <v>1078828.4999999981</v>
      </c>
    </row>
    <row r="260" spans="1:16" s="304" customFormat="1" hidden="1" x14ac:dyDescent="0.2">
      <c r="C260" s="278">
        <v>-3140270.4154616632</v>
      </c>
      <c r="F260" s="278">
        <f>C260</f>
        <v>-3140270.4154616632</v>
      </c>
      <c r="G260" s="278">
        <f t="shared" si="30"/>
        <v>-15431118.801964408</v>
      </c>
      <c r="I260" s="376">
        <v>41517</v>
      </c>
      <c r="J260" s="376">
        <v>41517</v>
      </c>
      <c r="K260" s="375">
        <f t="shared" si="26"/>
        <v>1</v>
      </c>
      <c r="L260" s="375"/>
      <c r="M260" s="374">
        <v>3.2500000000000001E-2</v>
      </c>
      <c r="N260" s="278">
        <f t="shared" si="27"/>
        <v>-1374</v>
      </c>
      <c r="O260" s="278">
        <f t="shared" si="28"/>
        <v>-34205.72</v>
      </c>
      <c r="P260" s="278">
        <f t="shared" si="29"/>
        <v>1077454.4999999981</v>
      </c>
    </row>
    <row r="261" spans="1:16" s="304" customFormat="1" hidden="1" x14ac:dyDescent="0.2">
      <c r="B261" s="304" t="s">
        <v>185</v>
      </c>
      <c r="C261" s="278"/>
      <c r="G261" s="278">
        <f t="shared" si="30"/>
        <v>-15431118.801964408</v>
      </c>
      <c r="I261" s="376">
        <v>41518</v>
      </c>
      <c r="J261" s="376">
        <v>41546</v>
      </c>
      <c r="K261" s="375">
        <f t="shared" si="26"/>
        <v>29</v>
      </c>
      <c r="L261" s="375"/>
      <c r="M261" s="374">
        <v>3.2500000000000001E-2</v>
      </c>
      <c r="N261" s="278">
        <f t="shared" si="27"/>
        <v>-39846.11</v>
      </c>
      <c r="O261" s="278">
        <f t="shared" si="28"/>
        <v>-39846.11</v>
      </c>
      <c r="P261" s="278">
        <f t="shared" si="29"/>
        <v>1037608.3899999982</v>
      </c>
    </row>
    <row r="262" spans="1:16" s="304" customFormat="1" hidden="1" x14ac:dyDescent="0.2">
      <c r="C262" s="278">
        <v>-2197477.9712012503</v>
      </c>
      <c r="F262" s="278">
        <f>C262</f>
        <v>-2197477.9712012503</v>
      </c>
      <c r="G262" s="278">
        <f t="shared" si="30"/>
        <v>-17628596.773165658</v>
      </c>
      <c r="I262" s="376">
        <v>41547</v>
      </c>
      <c r="J262" s="376">
        <v>41547</v>
      </c>
      <c r="K262" s="375">
        <f t="shared" si="26"/>
        <v>1</v>
      </c>
      <c r="L262" s="375"/>
      <c r="M262" s="374">
        <v>3.2500000000000001E-2</v>
      </c>
      <c r="N262" s="278">
        <f t="shared" si="27"/>
        <v>-1569.67</v>
      </c>
      <c r="O262" s="278">
        <f t="shared" si="28"/>
        <v>-41415.78</v>
      </c>
      <c r="P262" s="278">
        <f t="shared" si="29"/>
        <v>1036038.7199999981</v>
      </c>
    </row>
    <row r="263" spans="1:16" s="304" customFormat="1" hidden="1" x14ac:dyDescent="0.2">
      <c r="B263" s="304" t="s">
        <v>184</v>
      </c>
      <c r="C263" s="278"/>
      <c r="G263" s="278">
        <f t="shared" si="30"/>
        <v>-17628596.773165658</v>
      </c>
      <c r="I263" s="376">
        <v>41548</v>
      </c>
      <c r="J263" s="376">
        <v>41577</v>
      </c>
      <c r="K263" s="375">
        <f t="shared" si="26"/>
        <v>30</v>
      </c>
      <c r="L263" s="375"/>
      <c r="M263" s="374">
        <v>3.2500000000000001E-2</v>
      </c>
      <c r="N263" s="278">
        <f t="shared" si="27"/>
        <v>-47090.09</v>
      </c>
      <c r="O263" s="278">
        <f t="shared" si="28"/>
        <v>-47090.09</v>
      </c>
      <c r="P263" s="278">
        <f t="shared" si="29"/>
        <v>988948.62999999814</v>
      </c>
    </row>
    <row r="264" spans="1:16" s="304" customFormat="1" hidden="1" x14ac:dyDescent="0.2">
      <c r="C264" s="278">
        <v>-2051019.1502261162</v>
      </c>
      <c r="F264" s="278">
        <f>C264</f>
        <v>-2051019.1502261162</v>
      </c>
      <c r="G264" s="278">
        <f t="shared" si="30"/>
        <v>-19679615.923391774</v>
      </c>
      <c r="I264" s="376">
        <v>41578</v>
      </c>
      <c r="J264" s="376">
        <v>41578</v>
      </c>
      <c r="K264" s="375">
        <f t="shared" si="26"/>
        <v>1</v>
      </c>
      <c r="L264" s="375"/>
      <c r="M264" s="374">
        <v>3.2500000000000001E-2</v>
      </c>
      <c r="N264" s="278">
        <f t="shared" si="27"/>
        <v>-1752.29</v>
      </c>
      <c r="O264" s="278">
        <f t="shared" si="28"/>
        <v>-48842.38</v>
      </c>
      <c r="P264" s="278">
        <f t="shared" si="29"/>
        <v>987196.3399999981</v>
      </c>
    </row>
    <row r="265" spans="1:16" s="304" customFormat="1" hidden="1" x14ac:dyDescent="0.2">
      <c r="B265" s="304" t="s">
        <v>183</v>
      </c>
      <c r="C265" s="278"/>
      <c r="G265" s="278">
        <f t="shared" si="30"/>
        <v>-19679615.923391774</v>
      </c>
      <c r="I265" s="376">
        <v>41579</v>
      </c>
      <c r="J265" s="376">
        <v>41607</v>
      </c>
      <c r="K265" s="375">
        <f t="shared" si="26"/>
        <v>29</v>
      </c>
      <c r="L265" s="375"/>
      <c r="M265" s="374">
        <v>3.2500000000000001E-2</v>
      </c>
      <c r="N265" s="278">
        <f t="shared" si="27"/>
        <v>-50816.54</v>
      </c>
      <c r="O265" s="278">
        <f t="shared" si="28"/>
        <v>-50816.54</v>
      </c>
      <c r="P265" s="278">
        <f t="shared" si="29"/>
        <v>936379.79999999807</v>
      </c>
    </row>
    <row r="266" spans="1:16" s="304" customFormat="1" hidden="1" x14ac:dyDescent="0.2">
      <c r="C266" s="278">
        <v>10351452.06285744</v>
      </c>
      <c r="F266" s="278">
        <f>C266</f>
        <v>10351452.06285744</v>
      </c>
      <c r="G266" s="278">
        <f t="shared" si="30"/>
        <v>-9328163.8605343346</v>
      </c>
      <c r="I266" s="376">
        <v>41608</v>
      </c>
      <c r="J266" s="376">
        <v>41608</v>
      </c>
      <c r="K266" s="375">
        <f t="shared" si="26"/>
        <v>1</v>
      </c>
      <c r="L266" s="375"/>
      <c r="M266" s="374">
        <v>3.2500000000000001E-2</v>
      </c>
      <c r="N266" s="278">
        <f t="shared" si="27"/>
        <v>-830.59</v>
      </c>
      <c r="O266" s="278">
        <f t="shared" si="28"/>
        <v>-51647.13</v>
      </c>
      <c r="P266" s="278">
        <f t="shared" si="29"/>
        <v>935549.2099999981</v>
      </c>
    </row>
    <row r="267" spans="1:16" s="304" customFormat="1" hidden="1" x14ac:dyDescent="0.2">
      <c r="B267" s="304" t="s">
        <v>182</v>
      </c>
      <c r="C267" s="278"/>
      <c r="G267" s="278">
        <f t="shared" si="30"/>
        <v>-9328163.8605343346</v>
      </c>
      <c r="I267" s="376">
        <v>41609</v>
      </c>
      <c r="J267" s="376">
        <v>41638</v>
      </c>
      <c r="K267" s="375">
        <f t="shared" si="26"/>
        <v>30</v>
      </c>
      <c r="L267" s="375"/>
      <c r="M267" s="374">
        <v>3.2500000000000001E-2</v>
      </c>
      <c r="N267" s="278">
        <f t="shared" si="27"/>
        <v>-24917.7</v>
      </c>
      <c r="O267" s="278">
        <f t="shared" si="28"/>
        <v>-24917.7</v>
      </c>
      <c r="P267" s="278">
        <f t="shared" si="29"/>
        <v>910631.50999999815</v>
      </c>
    </row>
    <row r="268" spans="1:16" s="304" customFormat="1" hidden="1" x14ac:dyDescent="0.2">
      <c r="C268" s="278">
        <v>2958670.2984363995</v>
      </c>
      <c r="F268" s="278">
        <f>C268</f>
        <v>2958670.2984363995</v>
      </c>
      <c r="G268" s="278">
        <f t="shared" si="30"/>
        <v>-6369493.562097935</v>
      </c>
      <c r="I268" s="376">
        <v>41639</v>
      </c>
      <c r="J268" s="376">
        <v>41639</v>
      </c>
      <c r="K268" s="375">
        <f t="shared" si="26"/>
        <v>1</v>
      </c>
      <c r="L268" s="375"/>
      <c r="M268" s="374">
        <v>3.2500000000000001E-2</v>
      </c>
      <c r="N268" s="278">
        <f t="shared" si="27"/>
        <v>-567.15</v>
      </c>
      <c r="O268" s="278">
        <f t="shared" si="28"/>
        <v>-25484.850000000002</v>
      </c>
      <c r="P268" s="278">
        <f t="shared" si="29"/>
        <v>910064.35999999812</v>
      </c>
    </row>
    <row r="269" spans="1:16" s="304" customFormat="1" hidden="1" x14ac:dyDescent="0.2">
      <c r="A269" s="304" t="s">
        <v>240</v>
      </c>
      <c r="B269" s="304" t="s">
        <v>193</v>
      </c>
      <c r="G269" s="278">
        <f t="shared" si="30"/>
        <v>-6369493.562097935</v>
      </c>
      <c r="I269" s="376">
        <v>41640</v>
      </c>
      <c r="J269" s="376">
        <v>41669</v>
      </c>
      <c r="K269" s="375">
        <f t="shared" si="26"/>
        <v>30</v>
      </c>
      <c r="L269" s="375"/>
      <c r="M269" s="374">
        <v>3.2500000000000001E-2</v>
      </c>
      <c r="N269" s="278">
        <f t="shared" si="27"/>
        <v>-17014.400000000001</v>
      </c>
      <c r="O269" s="278">
        <f t="shared" si="28"/>
        <v>-17014.400000000001</v>
      </c>
      <c r="P269" s="278">
        <f t="shared" si="29"/>
        <v>893049.9599999981</v>
      </c>
    </row>
    <row r="270" spans="1:16" s="304" customFormat="1" ht="13.7" hidden="1" customHeight="1" x14ac:dyDescent="0.2">
      <c r="A270" s="377" t="s">
        <v>239</v>
      </c>
      <c r="C270" s="278">
        <v>0</v>
      </c>
      <c r="F270" s="278">
        <f>C270</f>
        <v>0</v>
      </c>
      <c r="G270" s="278">
        <f t="shared" si="30"/>
        <v>-6369493.562097935</v>
      </c>
      <c r="I270" s="376">
        <v>41670</v>
      </c>
      <c r="J270" s="376">
        <v>41670</v>
      </c>
      <c r="K270" s="375">
        <f t="shared" si="26"/>
        <v>1</v>
      </c>
      <c r="L270" s="375"/>
      <c r="M270" s="374">
        <v>3.2500000000000001E-2</v>
      </c>
      <c r="N270" s="278">
        <f t="shared" si="27"/>
        <v>-567.15</v>
      </c>
      <c r="O270" s="278">
        <f t="shared" si="28"/>
        <v>-17581.550000000003</v>
      </c>
      <c r="P270" s="278">
        <f t="shared" si="29"/>
        <v>892482.80999999808</v>
      </c>
    </row>
    <row r="271" spans="1:16" s="304" customFormat="1" hidden="1" x14ac:dyDescent="0.2">
      <c r="B271" s="304" t="s">
        <v>192</v>
      </c>
      <c r="C271" s="278"/>
      <c r="G271" s="278">
        <f t="shared" si="30"/>
        <v>-6369493.562097935</v>
      </c>
      <c r="I271" s="376">
        <v>41671</v>
      </c>
      <c r="J271" s="376">
        <v>41697</v>
      </c>
      <c r="K271" s="375">
        <f t="shared" si="26"/>
        <v>27</v>
      </c>
      <c r="L271" s="375"/>
      <c r="M271" s="374">
        <v>3.2500000000000001E-2</v>
      </c>
      <c r="N271" s="278">
        <f t="shared" si="27"/>
        <v>-15312.96</v>
      </c>
      <c r="O271" s="278">
        <f t="shared" si="28"/>
        <v>-15312.96</v>
      </c>
      <c r="P271" s="278">
        <f t="shared" si="29"/>
        <v>877169.84999999811</v>
      </c>
    </row>
    <row r="272" spans="1:16" s="304" customFormat="1" hidden="1" x14ac:dyDescent="0.2">
      <c r="C272" s="278">
        <v>239948.90752594173</v>
      </c>
      <c r="F272" s="278">
        <f>C272</f>
        <v>239948.90752594173</v>
      </c>
      <c r="G272" s="278">
        <f t="shared" si="30"/>
        <v>-6129544.6545719933</v>
      </c>
      <c r="I272" s="376">
        <v>41698</v>
      </c>
      <c r="J272" s="376">
        <v>41698</v>
      </c>
      <c r="K272" s="375">
        <f t="shared" si="26"/>
        <v>1</v>
      </c>
      <c r="L272" s="375"/>
      <c r="M272" s="374">
        <v>3.2500000000000001E-2</v>
      </c>
      <c r="N272" s="278">
        <f t="shared" si="27"/>
        <v>-545.78</v>
      </c>
      <c r="O272" s="278">
        <f t="shared" si="28"/>
        <v>-15858.74</v>
      </c>
      <c r="P272" s="278">
        <f t="shared" si="29"/>
        <v>876624.06999999809</v>
      </c>
    </row>
    <row r="273" spans="2:16" s="304" customFormat="1" hidden="1" x14ac:dyDescent="0.2">
      <c r="B273" s="304" t="s">
        <v>191</v>
      </c>
      <c r="C273" s="278"/>
      <c r="G273" s="278">
        <f t="shared" si="30"/>
        <v>-6129544.6545719933</v>
      </c>
      <c r="I273" s="376">
        <v>41699</v>
      </c>
      <c r="J273" s="376">
        <v>41728</v>
      </c>
      <c r="K273" s="375">
        <f t="shared" si="26"/>
        <v>30</v>
      </c>
      <c r="L273" s="375"/>
      <c r="M273" s="374">
        <v>3.2500000000000001E-2</v>
      </c>
      <c r="N273" s="278">
        <f t="shared" si="27"/>
        <v>-16373.44</v>
      </c>
      <c r="O273" s="278">
        <f t="shared" si="28"/>
        <v>-16373.44</v>
      </c>
      <c r="P273" s="278">
        <f t="shared" si="29"/>
        <v>860250.62999999814</v>
      </c>
    </row>
    <row r="274" spans="2:16" s="304" customFormat="1" ht="14.25" hidden="1" customHeight="1" x14ac:dyDescent="0.2">
      <c r="C274" s="278">
        <v>-239948.90752594173</v>
      </c>
      <c r="F274" s="278">
        <f>C274</f>
        <v>-239948.90752594173</v>
      </c>
      <c r="G274" s="278">
        <f t="shared" si="30"/>
        <v>-6369493.562097935</v>
      </c>
      <c r="I274" s="376">
        <v>41729</v>
      </c>
      <c r="J274" s="376">
        <v>41729</v>
      </c>
      <c r="K274" s="375">
        <f t="shared" si="26"/>
        <v>1</v>
      </c>
      <c r="L274" s="375"/>
      <c r="M274" s="374">
        <v>3.2500000000000001E-2</v>
      </c>
      <c r="N274" s="278">
        <f t="shared" si="27"/>
        <v>-567.15</v>
      </c>
      <c r="O274" s="278">
        <f t="shared" si="28"/>
        <v>-16940.59</v>
      </c>
      <c r="P274" s="278">
        <f t="shared" si="29"/>
        <v>859683.47999999812</v>
      </c>
    </row>
    <row r="275" spans="2:16" s="304" customFormat="1" hidden="1" x14ac:dyDescent="0.2">
      <c r="B275" s="304" t="s">
        <v>190</v>
      </c>
      <c r="C275" s="278"/>
      <c r="G275" s="278">
        <f t="shared" si="30"/>
        <v>-6369493.562097935</v>
      </c>
      <c r="I275" s="376">
        <v>41730</v>
      </c>
      <c r="J275" s="376">
        <v>41758</v>
      </c>
      <c r="K275" s="375">
        <f t="shared" si="26"/>
        <v>29</v>
      </c>
      <c r="L275" s="375"/>
      <c r="M275" s="374">
        <v>3.2500000000000001E-2</v>
      </c>
      <c r="N275" s="278">
        <f t="shared" si="27"/>
        <v>-16447.25</v>
      </c>
      <c r="O275" s="278">
        <f t="shared" si="28"/>
        <v>-16447.25</v>
      </c>
      <c r="P275" s="278">
        <f t="shared" si="29"/>
        <v>843236.22999999812</v>
      </c>
    </row>
    <row r="276" spans="2:16" s="304" customFormat="1" hidden="1" x14ac:dyDescent="0.2">
      <c r="C276" s="278">
        <v>0</v>
      </c>
      <c r="F276" s="278">
        <f>C276</f>
        <v>0</v>
      </c>
      <c r="G276" s="278">
        <f t="shared" si="30"/>
        <v>-6369493.562097935</v>
      </c>
      <c r="I276" s="376">
        <v>41759</v>
      </c>
      <c r="J276" s="376">
        <v>41759</v>
      </c>
      <c r="K276" s="375">
        <f t="shared" ref="K276:K318" si="31">+IF(+J276="","",+J276-(I276-1))</f>
        <v>1</v>
      </c>
      <c r="L276" s="375"/>
      <c r="M276" s="374">
        <v>3.2500000000000001E-2</v>
      </c>
      <c r="N276" s="278">
        <f t="shared" si="27"/>
        <v>-567.15</v>
      </c>
      <c r="O276" s="278">
        <f t="shared" si="28"/>
        <v>-17014.400000000001</v>
      </c>
      <c r="P276" s="278">
        <f t="shared" si="29"/>
        <v>842669.0799999981</v>
      </c>
    </row>
    <row r="277" spans="2:16" s="304" customFormat="1" hidden="1" x14ac:dyDescent="0.2">
      <c r="B277" s="304" t="s">
        <v>189</v>
      </c>
      <c r="C277" s="278"/>
      <c r="G277" s="278">
        <f t="shared" si="30"/>
        <v>-6369493.562097935</v>
      </c>
      <c r="I277" s="376">
        <v>41760</v>
      </c>
      <c r="J277" s="376">
        <v>41789</v>
      </c>
      <c r="K277" s="375">
        <f t="shared" si="31"/>
        <v>30</v>
      </c>
      <c r="L277" s="375"/>
      <c r="M277" s="374">
        <v>3.2500000000000001E-2</v>
      </c>
      <c r="N277" s="278">
        <f t="shared" si="27"/>
        <v>-17014.400000000001</v>
      </c>
      <c r="O277" s="278">
        <f t="shared" si="28"/>
        <v>-17014.400000000001</v>
      </c>
      <c r="P277" s="278">
        <f t="shared" si="29"/>
        <v>825654.67999999807</v>
      </c>
    </row>
    <row r="278" spans="2:16" s="304" customFormat="1" hidden="1" x14ac:dyDescent="0.2">
      <c r="C278" s="278">
        <v>0</v>
      </c>
      <c r="F278" s="278">
        <f>C278</f>
        <v>0</v>
      </c>
      <c r="G278" s="278">
        <f t="shared" si="30"/>
        <v>-6369493.562097935</v>
      </c>
      <c r="I278" s="376">
        <v>41790</v>
      </c>
      <c r="J278" s="376">
        <v>41790</v>
      </c>
      <c r="K278" s="375">
        <f t="shared" si="31"/>
        <v>1</v>
      </c>
      <c r="L278" s="375"/>
      <c r="M278" s="374">
        <v>3.2500000000000001E-2</v>
      </c>
      <c r="N278" s="278">
        <f t="shared" si="27"/>
        <v>-567.15</v>
      </c>
      <c r="O278" s="278">
        <f t="shared" si="28"/>
        <v>-17581.550000000003</v>
      </c>
      <c r="P278" s="278">
        <f t="shared" si="29"/>
        <v>825087.52999999805</v>
      </c>
    </row>
    <row r="279" spans="2:16" s="304" customFormat="1" hidden="1" x14ac:dyDescent="0.2">
      <c r="B279" s="304" t="s">
        <v>188</v>
      </c>
      <c r="C279" s="278"/>
      <c r="G279" s="278">
        <f t="shared" si="30"/>
        <v>-6369493.562097935</v>
      </c>
      <c r="I279" s="376">
        <v>41791</v>
      </c>
      <c r="J279" s="376">
        <v>41819</v>
      </c>
      <c r="K279" s="375">
        <f t="shared" si="31"/>
        <v>29</v>
      </c>
      <c r="L279" s="375"/>
      <c r="M279" s="374">
        <v>3.2500000000000001E-2</v>
      </c>
      <c r="N279" s="278">
        <f t="shared" si="27"/>
        <v>-16447.25</v>
      </c>
      <c r="O279" s="278">
        <f t="shared" si="28"/>
        <v>-16447.25</v>
      </c>
      <c r="P279" s="278">
        <f t="shared" si="29"/>
        <v>808640.27999999805</v>
      </c>
    </row>
    <row r="280" spans="2:16" s="304" customFormat="1" hidden="1" x14ac:dyDescent="0.2">
      <c r="C280" s="278">
        <v>0</v>
      </c>
      <c r="F280" s="278">
        <f>C280</f>
        <v>0</v>
      </c>
      <c r="G280" s="278">
        <f t="shared" si="30"/>
        <v>-6369493.562097935</v>
      </c>
      <c r="I280" s="376">
        <v>41820</v>
      </c>
      <c r="J280" s="376">
        <v>41820</v>
      </c>
      <c r="K280" s="375">
        <f t="shared" si="31"/>
        <v>1</v>
      </c>
      <c r="L280" s="375"/>
      <c r="M280" s="374">
        <v>3.2500000000000001E-2</v>
      </c>
      <c r="N280" s="278">
        <f t="shared" ref="N280:N343" si="32">+IF(+K280&lt;&gt;" ", ROUND(M280*(K280/365)*G280,2),0)</f>
        <v>-567.15</v>
      </c>
      <c r="O280" s="278">
        <f t="shared" si="28"/>
        <v>-17014.400000000001</v>
      </c>
      <c r="P280" s="278">
        <f t="shared" si="29"/>
        <v>808073.12999999803</v>
      </c>
    </row>
    <row r="281" spans="2:16" s="304" customFormat="1" hidden="1" x14ac:dyDescent="0.2">
      <c r="B281" s="304" t="s">
        <v>187</v>
      </c>
      <c r="C281" s="278"/>
      <c r="G281" s="278">
        <f t="shared" si="30"/>
        <v>-6369493.562097935</v>
      </c>
      <c r="I281" s="376">
        <v>41821</v>
      </c>
      <c r="J281" s="376">
        <v>41850</v>
      </c>
      <c r="K281" s="375">
        <f t="shared" si="31"/>
        <v>30</v>
      </c>
      <c r="L281" s="375"/>
      <c r="M281" s="374">
        <v>3.2500000000000001E-2</v>
      </c>
      <c r="N281" s="278">
        <f t="shared" si="32"/>
        <v>-17014.400000000001</v>
      </c>
      <c r="O281" s="278">
        <f t="shared" si="28"/>
        <v>-17014.400000000001</v>
      </c>
      <c r="P281" s="278">
        <f t="shared" si="29"/>
        <v>791058.729999998</v>
      </c>
    </row>
    <row r="282" spans="2:16" s="304" customFormat="1" hidden="1" x14ac:dyDescent="0.2">
      <c r="C282" s="278">
        <v>0</v>
      </c>
      <c r="F282" s="278">
        <f>C282</f>
        <v>0</v>
      </c>
      <c r="G282" s="278">
        <f t="shared" si="30"/>
        <v>-6369493.562097935</v>
      </c>
      <c r="I282" s="376">
        <v>41851</v>
      </c>
      <c r="J282" s="376">
        <v>41851</v>
      </c>
      <c r="K282" s="375">
        <f t="shared" si="31"/>
        <v>1</v>
      </c>
      <c r="L282" s="375"/>
      <c r="M282" s="374">
        <v>3.2500000000000001E-2</v>
      </c>
      <c r="N282" s="278">
        <f t="shared" si="32"/>
        <v>-567.15</v>
      </c>
      <c r="O282" s="278">
        <f t="shared" ref="O282:O345" si="33">IF(MONTH(+I282)&lt;&gt;MONTH(+I281),N282,+O281+N282)</f>
        <v>-17581.550000000003</v>
      </c>
      <c r="P282" s="278">
        <f t="shared" si="29"/>
        <v>790491.57999999798</v>
      </c>
    </row>
    <row r="283" spans="2:16" s="304" customFormat="1" hidden="1" x14ac:dyDescent="0.2">
      <c r="B283" s="304" t="s">
        <v>186</v>
      </c>
      <c r="C283" s="278"/>
      <c r="G283" s="278">
        <f t="shared" si="30"/>
        <v>-6369493.562097935</v>
      </c>
      <c r="I283" s="376">
        <v>41852</v>
      </c>
      <c r="J283" s="376">
        <v>41881</v>
      </c>
      <c r="K283" s="375">
        <f t="shared" si="31"/>
        <v>30</v>
      </c>
      <c r="L283" s="375"/>
      <c r="M283" s="374">
        <v>3.2500000000000001E-2</v>
      </c>
      <c r="N283" s="278">
        <f t="shared" si="32"/>
        <v>-17014.400000000001</v>
      </c>
      <c r="O283" s="278">
        <f t="shared" si="33"/>
        <v>-17014.400000000001</v>
      </c>
      <c r="P283" s="278">
        <f t="shared" ref="P283:P346" si="34">P282+N283</f>
        <v>773477.17999999796</v>
      </c>
    </row>
    <row r="284" spans="2:16" s="304" customFormat="1" hidden="1" x14ac:dyDescent="0.2">
      <c r="C284" s="278">
        <v>0</v>
      </c>
      <c r="F284" s="278">
        <f>C284</f>
        <v>0</v>
      </c>
      <c r="G284" s="278">
        <f t="shared" si="30"/>
        <v>-6369493.562097935</v>
      </c>
      <c r="I284" s="376">
        <v>41882</v>
      </c>
      <c r="J284" s="376">
        <v>41882</v>
      </c>
      <c r="K284" s="375">
        <f t="shared" si="31"/>
        <v>1</v>
      </c>
      <c r="L284" s="375"/>
      <c r="M284" s="374">
        <v>3.2500000000000001E-2</v>
      </c>
      <c r="N284" s="278">
        <f t="shared" si="32"/>
        <v>-567.15</v>
      </c>
      <c r="O284" s="278">
        <f t="shared" si="33"/>
        <v>-17581.550000000003</v>
      </c>
      <c r="P284" s="278">
        <f t="shared" si="34"/>
        <v>772910.02999999793</v>
      </c>
    </row>
    <row r="285" spans="2:16" s="304" customFormat="1" hidden="1" x14ac:dyDescent="0.2">
      <c r="B285" s="304" t="s">
        <v>185</v>
      </c>
      <c r="C285" s="278"/>
      <c r="G285" s="278">
        <f t="shared" si="30"/>
        <v>-6369493.562097935</v>
      </c>
      <c r="I285" s="376">
        <v>41883</v>
      </c>
      <c r="J285" s="376">
        <v>41911</v>
      </c>
      <c r="K285" s="375">
        <f t="shared" si="31"/>
        <v>29</v>
      </c>
      <c r="L285" s="375"/>
      <c r="M285" s="374">
        <v>3.2500000000000001E-2</v>
      </c>
      <c r="N285" s="278">
        <f t="shared" si="32"/>
        <v>-16447.25</v>
      </c>
      <c r="O285" s="278">
        <f t="shared" si="33"/>
        <v>-16447.25</v>
      </c>
      <c r="P285" s="278">
        <f t="shared" si="34"/>
        <v>756462.77999999793</v>
      </c>
    </row>
    <row r="286" spans="2:16" s="304" customFormat="1" hidden="1" x14ac:dyDescent="0.2">
      <c r="C286" s="278">
        <v>3927930.365749184</v>
      </c>
      <c r="F286" s="278">
        <f>C286</f>
        <v>3927930.365749184</v>
      </c>
      <c r="G286" s="278">
        <f t="shared" si="30"/>
        <v>-2441563.196348751</v>
      </c>
      <c r="I286" s="376">
        <v>41912</v>
      </c>
      <c r="J286" s="376">
        <v>41912</v>
      </c>
      <c r="K286" s="375">
        <f t="shared" si="31"/>
        <v>1</v>
      </c>
      <c r="L286" s="375"/>
      <c r="M286" s="374">
        <v>3.2500000000000001E-2</v>
      </c>
      <c r="N286" s="278">
        <f t="shared" si="32"/>
        <v>-217.4</v>
      </c>
      <c r="O286" s="278">
        <f t="shared" si="33"/>
        <v>-16664.650000000001</v>
      </c>
      <c r="P286" s="278">
        <f t="shared" si="34"/>
        <v>756245.37999999791</v>
      </c>
    </row>
    <row r="287" spans="2:16" s="304" customFormat="1" hidden="1" x14ac:dyDescent="0.2">
      <c r="B287" s="304" t="s">
        <v>184</v>
      </c>
      <c r="C287" s="278"/>
      <c r="G287" s="278">
        <f t="shared" si="30"/>
        <v>-2441563.196348751</v>
      </c>
      <c r="I287" s="376">
        <v>41913</v>
      </c>
      <c r="J287" s="376">
        <v>41942</v>
      </c>
      <c r="K287" s="375">
        <f t="shared" si="31"/>
        <v>30</v>
      </c>
      <c r="L287" s="375"/>
      <c r="M287" s="374">
        <v>3.2500000000000001E-2</v>
      </c>
      <c r="N287" s="278">
        <f t="shared" si="32"/>
        <v>-6521.98</v>
      </c>
      <c r="O287" s="278">
        <f t="shared" si="33"/>
        <v>-6521.98</v>
      </c>
      <c r="P287" s="278">
        <f t="shared" si="34"/>
        <v>749723.39999999793</v>
      </c>
    </row>
    <row r="288" spans="2:16" s="304" customFormat="1" hidden="1" x14ac:dyDescent="0.2">
      <c r="C288" s="278">
        <v>2756545.3609444443</v>
      </c>
      <c r="F288" s="278">
        <f>C288</f>
        <v>2756545.3609444443</v>
      </c>
      <c r="G288" s="278">
        <f t="shared" si="30"/>
        <v>314982.16459569335</v>
      </c>
      <c r="I288" s="376">
        <v>41943</v>
      </c>
      <c r="J288" s="376">
        <v>41943</v>
      </c>
      <c r="K288" s="375">
        <f t="shared" si="31"/>
        <v>1</v>
      </c>
      <c r="L288" s="375"/>
      <c r="M288" s="374">
        <v>3.2500000000000001E-2</v>
      </c>
      <c r="N288" s="278">
        <f t="shared" si="32"/>
        <v>28.05</v>
      </c>
      <c r="O288" s="278">
        <f t="shared" si="33"/>
        <v>-6493.9299999999994</v>
      </c>
      <c r="P288" s="278">
        <f t="shared" si="34"/>
        <v>749751.44999999797</v>
      </c>
    </row>
    <row r="289" spans="1:16" s="304" customFormat="1" hidden="1" x14ac:dyDescent="0.2">
      <c r="B289" s="304" t="s">
        <v>183</v>
      </c>
      <c r="C289" s="278"/>
      <c r="G289" s="278">
        <f t="shared" si="30"/>
        <v>314982.16459569335</v>
      </c>
      <c r="I289" s="376">
        <v>41944</v>
      </c>
      <c r="J289" s="376">
        <v>41972</v>
      </c>
      <c r="K289" s="375">
        <f t="shared" si="31"/>
        <v>29</v>
      </c>
      <c r="L289" s="375"/>
      <c r="M289" s="374">
        <v>3.2500000000000001E-2</v>
      </c>
      <c r="N289" s="278">
        <f t="shared" si="32"/>
        <v>813.34</v>
      </c>
      <c r="O289" s="278">
        <f t="shared" si="33"/>
        <v>813.34</v>
      </c>
      <c r="P289" s="278">
        <f t="shared" si="34"/>
        <v>750564.78999999794</v>
      </c>
    </row>
    <row r="290" spans="1:16" s="304" customFormat="1" hidden="1" x14ac:dyDescent="0.2">
      <c r="C290" s="278">
        <v>2280585.4469123017</v>
      </c>
      <c r="F290" s="278">
        <f>C290</f>
        <v>2280585.4469123017</v>
      </c>
      <c r="G290" s="278">
        <f t="shared" si="30"/>
        <v>2595567.6115079951</v>
      </c>
      <c r="I290" s="376">
        <v>41973</v>
      </c>
      <c r="J290" s="376">
        <v>41973</v>
      </c>
      <c r="K290" s="375">
        <f t="shared" si="31"/>
        <v>1</v>
      </c>
      <c r="L290" s="375"/>
      <c r="M290" s="374">
        <v>3.2500000000000001E-2</v>
      </c>
      <c r="N290" s="278">
        <f t="shared" si="32"/>
        <v>231.11</v>
      </c>
      <c r="O290" s="278">
        <f t="shared" si="33"/>
        <v>1044.45</v>
      </c>
      <c r="P290" s="278">
        <f t="shared" si="34"/>
        <v>750795.89999999793</v>
      </c>
    </row>
    <row r="291" spans="1:16" s="304" customFormat="1" hidden="1" x14ac:dyDescent="0.2">
      <c r="B291" s="304" t="s">
        <v>182</v>
      </c>
      <c r="C291" s="278"/>
      <c r="G291" s="278">
        <f t="shared" si="30"/>
        <v>2595567.6115079951</v>
      </c>
      <c r="I291" s="376">
        <v>41974</v>
      </c>
      <c r="J291" s="376">
        <v>42003</v>
      </c>
      <c r="K291" s="375">
        <f t="shared" si="31"/>
        <v>30</v>
      </c>
      <c r="L291" s="375"/>
      <c r="M291" s="374">
        <v>3.2500000000000001E-2</v>
      </c>
      <c r="N291" s="278">
        <f t="shared" si="32"/>
        <v>6933.37</v>
      </c>
      <c r="O291" s="278">
        <f t="shared" si="33"/>
        <v>6933.37</v>
      </c>
      <c r="P291" s="278">
        <f t="shared" si="34"/>
        <v>757729.26999999792</v>
      </c>
    </row>
    <row r="292" spans="1:16" s="304" customFormat="1" hidden="1" x14ac:dyDescent="0.2">
      <c r="C292" s="278">
        <v>858775.95871226862</v>
      </c>
      <c r="F292" s="278">
        <f>C292</f>
        <v>858775.95871226862</v>
      </c>
      <c r="G292" s="278">
        <f t="shared" si="30"/>
        <v>3454343.5702202637</v>
      </c>
      <c r="I292" s="376">
        <v>42004</v>
      </c>
      <c r="J292" s="376">
        <v>42004</v>
      </c>
      <c r="K292" s="375">
        <f t="shared" si="31"/>
        <v>1</v>
      </c>
      <c r="L292" s="375"/>
      <c r="M292" s="374">
        <v>3.2500000000000001E-2</v>
      </c>
      <c r="N292" s="278">
        <f t="shared" si="32"/>
        <v>307.58</v>
      </c>
      <c r="O292" s="278">
        <f t="shared" si="33"/>
        <v>7240.95</v>
      </c>
      <c r="P292" s="278">
        <f t="shared" si="34"/>
        <v>758036.84999999788</v>
      </c>
    </row>
    <row r="293" spans="1:16" s="304" customFormat="1" hidden="1" x14ac:dyDescent="0.2">
      <c r="A293" s="304" t="s">
        <v>238</v>
      </c>
      <c r="B293" s="304" t="s">
        <v>193</v>
      </c>
      <c r="G293" s="278">
        <f t="shared" si="30"/>
        <v>3454343.5702202637</v>
      </c>
      <c r="I293" s="376">
        <v>42005</v>
      </c>
      <c r="J293" s="376">
        <v>42034</v>
      </c>
      <c r="K293" s="375">
        <f t="shared" si="31"/>
        <v>30</v>
      </c>
      <c r="L293" s="375"/>
      <c r="M293" s="374">
        <v>3.2500000000000001E-2</v>
      </c>
      <c r="N293" s="379">
        <f t="shared" si="32"/>
        <v>9227.36</v>
      </c>
      <c r="O293" s="278">
        <f t="shared" si="33"/>
        <v>9227.36</v>
      </c>
      <c r="P293" s="278">
        <f t="shared" si="34"/>
        <v>767264.20999999787</v>
      </c>
    </row>
    <row r="294" spans="1:16" s="304" customFormat="1" ht="13.7" hidden="1" customHeight="1" x14ac:dyDescent="0.2">
      <c r="A294" s="377" t="s">
        <v>237</v>
      </c>
      <c r="C294" s="278">
        <v>0</v>
      </c>
      <c r="F294" s="278">
        <f>C294</f>
        <v>0</v>
      </c>
      <c r="G294" s="278">
        <f t="shared" si="30"/>
        <v>3454343.5702202637</v>
      </c>
      <c r="I294" s="376">
        <v>42035</v>
      </c>
      <c r="J294" s="376">
        <v>42035</v>
      </c>
      <c r="K294" s="375">
        <f t="shared" si="31"/>
        <v>1</v>
      </c>
      <c r="L294" s="375"/>
      <c r="M294" s="374">
        <v>3.2500000000000001E-2</v>
      </c>
      <c r="N294" s="379">
        <f t="shared" si="32"/>
        <v>307.58</v>
      </c>
      <c r="O294" s="278">
        <f t="shared" si="33"/>
        <v>9534.94</v>
      </c>
      <c r="P294" s="278">
        <f t="shared" si="34"/>
        <v>767571.78999999783</v>
      </c>
    </row>
    <row r="295" spans="1:16" s="304" customFormat="1" hidden="1" x14ac:dyDescent="0.2">
      <c r="B295" s="304" t="s">
        <v>192</v>
      </c>
      <c r="C295" s="278"/>
      <c r="G295" s="278">
        <f t="shared" si="30"/>
        <v>3454343.5702202637</v>
      </c>
      <c r="I295" s="376">
        <v>42036</v>
      </c>
      <c r="J295" s="376">
        <v>42062</v>
      </c>
      <c r="K295" s="375">
        <f t="shared" si="31"/>
        <v>27</v>
      </c>
      <c r="L295" s="375"/>
      <c r="M295" s="374">
        <v>3.2500000000000001E-2</v>
      </c>
      <c r="N295" s="379">
        <f t="shared" si="32"/>
        <v>8304.6200000000008</v>
      </c>
      <c r="O295" s="278">
        <f t="shared" si="33"/>
        <v>8304.6200000000008</v>
      </c>
      <c r="P295" s="278">
        <f t="shared" si="34"/>
        <v>775876.40999999782</v>
      </c>
    </row>
    <row r="296" spans="1:16" s="304" customFormat="1" hidden="1" x14ac:dyDescent="0.2">
      <c r="C296" s="278">
        <v>0</v>
      </c>
      <c r="F296" s="278">
        <f>C296</f>
        <v>0</v>
      </c>
      <c r="G296" s="278">
        <f t="shared" si="30"/>
        <v>3454343.5702202637</v>
      </c>
      <c r="I296" s="376">
        <v>42063</v>
      </c>
      <c r="J296" s="376">
        <v>42063</v>
      </c>
      <c r="K296" s="375">
        <f t="shared" si="31"/>
        <v>1</v>
      </c>
      <c r="L296" s="375"/>
      <c r="M296" s="374">
        <v>3.2500000000000001E-2</v>
      </c>
      <c r="N296" s="379">
        <f t="shared" si="32"/>
        <v>307.58</v>
      </c>
      <c r="O296" s="278">
        <f t="shared" si="33"/>
        <v>8612.2000000000007</v>
      </c>
      <c r="P296" s="278">
        <f t="shared" si="34"/>
        <v>776183.98999999778</v>
      </c>
    </row>
    <row r="297" spans="1:16" s="304" customFormat="1" hidden="1" x14ac:dyDescent="0.2">
      <c r="B297" s="304" t="s">
        <v>191</v>
      </c>
      <c r="C297" s="278"/>
      <c r="G297" s="278">
        <f t="shared" si="30"/>
        <v>3454343.5702202637</v>
      </c>
      <c r="I297" s="376">
        <v>42064</v>
      </c>
      <c r="J297" s="376">
        <v>42093</v>
      </c>
      <c r="K297" s="375">
        <f t="shared" si="31"/>
        <v>30</v>
      </c>
      <c r="L297" s="375"/>
      <c r="M297" s="374">
        <v>3.2500000000000001E-2</v>
      </c>
      <c r="N297" s="379">
        <f t="shared" si="32"/>
        <v>9227.36</v>
      </c>
      <c r="O297" s="278">
        <f t="shared" si="33"/>
        <v>9227.36</v>
      </c>
      <c r="P297" s="278">
        <f t="shared" si="34"/>
        <v>785411.34999999776</v>
      </c>
    </row>
    <row r="298" spans="1:16" s="304" customFormat="1" ht="14.25" hidden="1" customHeight="1" x14ac:dyDescent="0.2">
      <c r="C298" s="278">
        <v>0</v>
      </c>
      <c r="F298" s="278">
        <f>C298</f>
        <v>0</v>
      </c>
      <c r="G298" s="278">
        <f t="shared" ref="G298:G361" si="35">+G297+F298</f>
        <v>3454343.5702202637</v>
      </c>
      <c r="I298" s="376">
        <v>42094</v>
      </c>
      <c r="J298" s="376">
        <v>42094</v>
      </c>
      <c r="K298" s="375">
        <f t="shared" si="31"/>
        <v>1</v>
      </c>
      <c r="L298" s="375"/>
      <c r="M298" s="374">
        <v>3.2500000000000001E-2</v>
      </c>
      <c r="N298" s="379">
        <f t="shared" si="32"/>
        <v>307.58</v>
      </c>
      <c r="O298" s="278">
        <f t="shared" si="33"/>
        <v>9534.94</v>
      </c>
      <c r="P298" s="278">
        <f t="shared" si="34"/>
        <v>785718.92999999772</v>
      </c>
    </row>
    <row r="299" spans="1:16" s="304" customFormat="1" hidden="1" x14ac:dyDescent="0.2">
      <c r="B299" s="304" t="s">
        <v>190</v>
      </c>
      <c r="C299" s="278"/>
      <c r="G299" s="278">
        <f t="shared" si="35"/>
        <v>3454343.5702202637</v>
      </c>
      <c r="I299" s="376">
        <v>42095</v>
      </c>
      <c r="J299" s="376">
        <v>42123</v>
      </c>
      <c r="K299" s="375">
        <f t="shared" si="31"/>
        <v>29</v>
      </c>
      <c r="L299" s="375"/>
      <c r="M299" s="374">
        <v>3.2500000000000001E-2</v>
      </c>
      <c r="N299" s="278">
        <f t="shared" si="32"/>
        <v>8919.7800000000007</v>
      </c>
      <c r="O299" s="278">
        <f t="shared" si="33"/>
        <v>8919.7800000000007</v>
      </c>
      <c r="P299" s="278">
        <f t="shared" si="34"/>
        <v>794638.70999999775</v>
      </c>
    </row>
    <row r="300" spans="1:16" s="304" customFormat="1" hidden="1" x14ac:dyDescent="0.2">
      <c r="C300" s="278">
        <v>0</v>
      </c>
      <c r="F300" s="278">
        <f>C300</f>
        <v>0</v>
      </c>
      <c r="G300" s="278">
        <f t="shared" si="35"/>
        <v>3454343.5702202637</v>
      </c>
      <c r="I300" s="376">
        <v>42124</v>
      </c>
      <c r="J300" s="376">
        <v>42124</v>
      </c>
      <c r="K300" s="375">
        <f t="shared" si="31"/>
        <v>1</v>
      </c>
      <c r="L300" s="375"/>
      <c r="M300" s="374">
        <v>3.2500000000000001E-2</v>
      </c>
      <c r="N300" s="278">
        <f t="shared" si="32"/>
        <v>307.58</v>
      </c>
      <c r="O300" s="278">
        <f t="shared" si="33"/>
        <v>9227.36</v>
      </c>
      <c r="P300" s="278">
        <f t="shared" si="34"/>
        <v>794946.28999999771</v>
      </c>
    </row>
    <row r="301" spans="1:16" s="304" customFormat="1" hidden="1" x14ac:dyDescent="0.2">
      <c r="B301" s="304" t="s">
        <v>189</v>
      </c>
      <c r="C301" s="278"/>
      <c r="G301" s="278">
        <f t="shared" si="35"/>
        <v>3454343.5702202637</v>
      </c>
      <c r="I301" s="376">
        <v>42125</v>
      </c>
      <c r="J301" s="376">
        <v>42154</v>
      </c>
      <c r="K301" s="375">
        <f t="shared" si="31"/>
        <v>30</v>
      </c>
      <c r="L301" s="375"/>
      <c r="M301" s="374">
        <v>3.2500000000000001E-2</v>
      </c>
      <c r="N301" s="278">
        <f t="shared" si="32"/>
        <v>9227.36</v>
      </c>
      <c r="O301" s="278">
        <f t="shared" si="33"/>
        <v>9227.36</v>
      </c>
      <c r="P301" s="278">
        <f t="shared" si="34"/>
        <v>804173.64999999769</v>
      </c>
    </row>
    <row r="302" spans="1:16" s="304" customFormat="1" hidden="1" x14ac:dyDescent="0.2">
      <c r="C302" s="278">
        <v>0</v>
      </c>
      <c r="F302" s="278">
        <f>C302</f>
        <v>0</v>
      </c>
      <c r="G302" s="278">
        <f t="shared" si="35"/>
        <v>3454343.5702202637</v>
      </c>
      <c r="I302" s="376">
        <v>42155</v>
      </c>
      <c r="J302" s="376">
        <v>42155</v>
      </c>
      <c r="K302" s="375">
        <f t="shared" si="31"/>
        <v>1</v>
      </c>
      <c r="L302" s="375"/>
      <c r="M302" s="374">
        <v>3.2500000000000001E-2</v>
      </c>
      <c r="N302" s="278">
        <f t="shared" si="32"/>
        <v>307.58</v>
      </c>
      <c r="O302" s="278">
        <f t="shared" si="33"/>
        <v>9534.94</v>
      </c>
      <c r="P302" s="278">
        <f t="shared" si="34"/>
        <v>804481.22999999765</v>
      </c>
    </row>
    <row r="303" spans="1:16" s="304" customFormat="1" hidden="1" x14ac:dyDescent="0.2">
      <c r="B303" s="304" t="s">
        <v>188</v>
      </c>
      <c r="C303" s="278"/>
      <c r="G303" s="278">
        <f t="shared" si="35"/>
        <v>3454343.5702202637</v>
      </c>
      <c r="I303" s="376">
        <v>42156</v>
      </c>
      <c r="J303" s="376">
        <v>42184</v>
      </c>
      <c r="K303" s="375">
        <f t="shared" si="31"/>
        <v>29</v>
      </c>
      <c r="L303" s="375"/>
      <c r="M303" s="374">
        <v>3.2500000000000001E-2</v>
      </c>
      <c r="N303" s="278">
        <f t="shared" si="32"/>
        <v>8919.7800000000007</v>
      </c>
      <c r="O303" s="278">
        <f t="shared" si="33"/>
        <v>8919.7800000000007</v>
      </c>
      <c r="P303" s="278">
        <f t="shared" si="34"/>
        <v>813401.00999999768</v>
      </c>
    </row>
    <row r="304" spans="1:16" s="304" customFormat="1" hidden="1" x14ac:dyDescent="0.2">
      <c r="C304" s="278">
        <v>0</v>
      </c>
      <c r="F304" s="278">
        <f>C304</f>
        <v>0</v>
      </c>
      <c r="G304" s="278">
        <f t="shared" si="35"/>
        <v>3454343.5702202637</v>
      </c>
      <c r="I304" s="376">
        <v>42185</v>
      </c>
      <c r="J304" s="376">
        <v>42185</v>
      </c>
      <c r="K304" s="375">
        <f t="shared" si="31"/>
        <v>1</v>
      </c>
      <c r="L304" s="375"/>
      <c r="M304" s="374">
        <v>3.2500000000000001E-2</v>
      </c>
      <c r="N304" s="278">
        <f t="shared" si="32"/>
        <v>307.58</v>
      </c>
      <c r="O304" s="278">
        <f t="shared" si="33"/>
        <v>9227.36</v>
      </c>
      <c r="P304" s="278">
        <f t="shared" si="34"/>
        <v>813708.58999999764</v>
      </c>
    </row>
    <row r="305" spans="1:16" s="304" customFormat="1" hidden="1" x14ac:dyDescent="0.2">
      <c r="B305" s="304" t="s">
        <v>187</v>
      </c>
      <c r="C305" s="278"/>
      <c r="G305" s="278">
        <f t="shared" si="35"/>
        <v>3454343.5702202637</v>
      </c>
      <c r="I305" s="376">
        <v>42186</v>
      </c>
      <c r="J305" s="376">
        <v>42215</v>
      </c>
      <c r="K305" s="375">
        <f t="shared" si="31"/>
        <v>30</v>
      </c>
      <c r="L305" s="375"/>
      <c r="M305" s="374">
        <v>3.2500000000000001E-2</v>
      </c>
      <c r="N305" s="278">
        <f t="shared" si="32"/>
        <v>9227.36</v>
      </c>
      <c r="O305" s="278">
        <f t="shared" si="33"/>
        <v>9227.36</v>
      </c>
      <c r="P305" s="278">
        <f t="shared" si="34"/>
        <v>822935.94999999763</v>
      </c>
    </row>
    <row r="306" spans="1:16" s="304" customFormat="1" hidden="1" x14ac:dyDescent="0.2">
      <c r="C306" s="278">
        <v>0</v>
      </c>
      <c r="F306" s="278">
        <f>C306</f>
        <v>0</v>
      </c>
      <c r="G306" s="278">
        <f t="shared" si="35"/>
        <v>3454343.5702202637</v>
      </c>
      <c r="I306" s="376">
        <v>42216</v>
      </c>
      <c r="J306" s="376">
        <v>42216</v>
      </c>
      <c r="K306" s="375">
        <f t="shared" si="31"/>
        <v>1</v>
      </c>
      <c r="L306" s="375"/>
      <c r="M306" s="374">
        <v>3.2500000000000001E-2</v>
      </c>
      <c r="N306" s="278">
        <f t="shared" si="32"/>
        <v>307.58</v>
      </c>
      <c r="O306" s="278">
        <f t="shared" si="33"/>
        <v>9534.94</v>
      </c>
      <c r="P306" s="278">
        <f t="shared" si="34"/>
        <v>823243.52999999758</v>
      </c>
    </row>
    <row r="307" spans="1:16" s="304" customFormat="1" hidden="1" x14ac:dyDescent="0.2">
      <c r="B307" s="304" t="s">
        <v>186</v>
      </c>
      <c r="C307" s="278"/>
      <c r="G307" s="278">
        <f t="shared" si="35"/>
        <v>3454343.5702202637</v>
      </c>
      <c r="I307" s="376">
        <v>42217</v>
      </c>
      <c r="J307" s="376">
        <v>42246</v>
      </c>
      <c r="K307" s="375">
        <f t="shared" si="31"/>
        <v>30</v>
      </c>
      <c r="L307" s="375"/>
      <c r="M307" s="374">
        <v>3.2500000000000001E-2</v>
      </c>
      <c r="N307" s="278">
        <f t="shared" si="32"/>
        <v>9227.36</v>
      </c>
      <c r="O307" s="278">
        <f t="shared" si="33"/>
        <v>9227.36</v>
      </c>
      <c r="P307" s="278">
        <f t="shared" si="34"/>
        <v>832470.88999999757</v>
      </c>
    </row>
    <row r="308" spans="1:16" s="304" customFormat="1" hidden="1" x14ac:dyDescent="0.2">
      <c r="C308" s="278">
        <v>0</v>
      </c>
      <c r="F308" s="278">
        <f>C308</f>
        <v>0</v>
      </c>
      <c r="G308" s="278">
        <f t="shared" si="35"/>
        <v>3454343.5702202637</v>
      </c>
      <c r="I308" s="376">
        <v>42247</v>
      </c>
      <c r="J308" s="376">
        <v>42247</v>
      </c>
      <c r="K308" s="375">
        <f t="shared" si="31"/>
        <v>1</v>
      </c>
      <c r="L308" s="375"/>
      <c r="M308" s="374">
        <v>3.2500000000000001E-2</v>
      </c>
      <c r="N308" s="278">
        <f t="shared" si="32"/>
        <v>307.58</v>
      </c>
      <c r="O308" s="278">
        <f t="shared" si="33"/>
        <v>9534.94</v>
      </c>
      <c r="P308" s="278">
        <f t="shared" si="34"/>
        <v>832778.46999999753</v>
      </c>
    </row>
    <row r="309" spans="1:16" s="304" customFormat="1" hidden="1" x14ac:dyDescent="0.2">
      <c r="B309" s="304" t="s">
        <v>185</v>
      </c>
      <c r="C309" s="278"/>
      <c r="G309" s="278">
        <f t="shared" si="35"/>
        <v>3454343.5702202637</v>
      </c>
      <c r="I309" s="376">
        <v>42248</v>
      </c>
      <c r="J309" s="376">
        <v>42276</v>
      </c>
      <c r="K309" s="375">
        <f t="shared" si="31"/>
        <v>29</v>
      </c>
      <c r="L309" s="375"/>
      <c r="M309" s="374">
        <v>3.2500000000000001E-2</v>
      </c>
      <c r="N309" s="278">
        <f t="shared" si="32"/>
        <v>8919.7800000000007</v>
      </c>
      <c r="O309" s="278">
        <f t="shared" si="33"/>
        <v>8919.7800000000007</v>
      </c>
      <c r="P309" s="278">
        <f t="shared" si="34"/>
        <v>841698.24999999756</v>
      </c>
    </row>
    <row r="310" spans="1:16" s="304" customFormat="1" hidden="1" x14ac:dyDescent="0.2">
      <c r="C310" s="278">
        <v>0</v>
      </c>
      <c r="F310" s="278">
        <f>C310</f>
        <v>0</v>
      </c>
      <c r="G310" s="278">
        <f t="shared" si="35"/>
        <v>3454343.5702202637</v>
      </c>
      <c r="I310" s="376">
        <v>42277</v>
      </c>
      <c r="J310" s="376">
        <v>42277</v>
      </c>
      <c r="K310" s="375">
        <f t="shared" si="31"/>
        <v>1</v>
      </c>
      <c r="L310" s="375"/>
      <c r="M310" s="374">
        <v>3.2500000000000001E-2</v>
      </c>
      <c r="N310" s="278">
        <f t="shared" si="32"/>
        <v>307.58</v>
      </c>
      <c r="O310" s="278">
        <f t="shared" si="33"/>
        <v>9227.36</v>
      </c>
      <c r="P310" s="278">
        <f t="shared" si="34"/>
        <v>842005.82999999751</v>
      </c>
    </row>
    <row r="311" spans="1:16" s="304" customFormat="1" hidden="1" x14ac:dyDescent="0.2">
      <c r="B311" s="304" t="s">
        <v>184</v>
      </c>
      <c r="C311" s="278"/>
      <c r="G311" s="278">
        <f t="shared" si="35"/>
        <v>3454343.5702202637</v>
      </c>
      <c r="I311" s="376">
        <v>42278</v>
      </c>
      <c r="J311" s="376">
        <v>42307</v>
      </c>
      <c r="K311" s="375">
        <f t="shared" si="31"/>
        <v>30</v>
      </c>
      <c r="L311" s="375"/>
      <c r="M311" s="374">
        <v>3.2500000000000001E-2</v>
      </c>
      <c r="N311" s="278">
        <f t="shared" si="32"/>
        <v>9227.36</v>
      </c>
      <c r="O311" s="278">
        <f t="shared" si="33"/>
        <v>9227.36</v>
      </c>
      <c r="P311" s="278">
        <f t="shared" si="34"/>
        <v>851233.1899999975</v>
      </c>
    </row>
    <row r="312" spans="1:16" s="304" customFormat="1" hidden="1" x14ac:dyDescent="0.2">
      <c r="C312" s="278">
        <v>0</v>
      </c>
      <c r="F312" s="278">
        <f>C312</f>
        <v>0</v>
      </c>
      <c r="G312" s="278">
        <f t="shared" si="35"/>
        <v>3454343.5702202637</v>
      </c>
      <c r="I312" s="376">
        <v>42308</v>
      </c>
      <c r="J312" s="376">
        <v>42308</v>
      </c>
      <c r="K312" s="375">
        <f t="shared" si="31"/>
        <v>1</v>
      </c>
      <c r="L312" s="375"/>
      <c r="M312" s="374">
        <v>3.2500000000000001E-2</v>
      </c>
      <c r="N312" s="278">
        <f t="shared" si="32"/>
        <v>307.58</v>
      </c>
      <c r="O312" s="278">
        <f t="shared" si="33"/>
        <v>9534.94</v>
      </c>
      <c r="P312" s="278">
        <f t="shared" si="34"/>
        <v>851540.76999999746</v>
      </c>
    </row>
    <row r="313" spans="1:16" s="304" customFormat="1" hidden="1" x14ac:dyDescent="0.2">
      <c r="B313" s="304" t="s">
        <v>183</v>
      </c>
      <c r="C313" s="278"/>
      <c r="G313" s="278">
        <f t="shared" si="35"/>
        <v>3454343.5702202637</v>
      </c>
      <c r="I313" s="376">
        <v>42309</v>
      </c>
      <c r="J313" s="376">
        <v>42337</v>
      </c>
      <c r="K313" s="375">
        <f t="shared" si="31"/>
        <v>29</v>
      </c>
      <c r="L313" s="375"/>
      <c r="M313" s="374">
        <v>3.2500000000000001E-2</v>
      </c>
      <c r="N313" s="278">
        <f t="shared" si="32"/>
        <v>8919.7800000000007</v>
      </c>
      <c r="O313" s="278">
        <f t="shared" si="33"/>
        <v>8919.7800000000007</v>
      </c>
      <c r="P313" s="278">
        <f t="shared" si="34"/>
        <v>860460.54999999749</v>
      </c>
    </row>
    <row r="314" spans="1:16" s="304" customFormat="1" hidden="1" x14ac:dyDescent="0.2">
      <c r="C314" s="278">
        <v>0</v>
      </c>
      <c r="F314" s="278">
        <f>C314</f>
        <v>0</v>
      </c>
      <c r="G314" s="278">
        <f t="shared" si="35"/>
        <v>3454343.5702202637</v>
      </c>
      <c r="I314" s="376">
        <v>42338</v>
      </c>
      <c r="J314" s="376">
        <v>42338</v>
      </c>
      <c r="K314" s="375">
        <f t="shared" si="31"/>
        <v>1</v>
      </c>
      <c r="L314" s="375"/>
      <c r="M314" s="374">
        <v>3.2500000000000001E-2</v>
      </c>
      <c r="N314" s="278">
        <f t="shared" si="32"/>
        <v>307.58</v>
      </c>
      <c r="O314" s="278">
        <f t="shared" si="33"/>
        <v>9227.36</v>
      </c>
      <c r="P314" s="278">
        <f t="shared" si="34"/>
        <v>860768.12999999744</v>
      </c>
    </row>
    <row r="315" spans="1:16" s="304" customFormat="1" hidden="1" x14ac:dyDescent="0.2">
      <c r="B315" s="304" t="s">
        <v>182</v>
      </c>
      <c r="C315" s="278"/>
      <c r="G315" s="278">
        <f t="shared" si="35"/>
        <v>3454343.5702202637</v>
      </c>
      <c r="I315" s="376">
        <v>42339</v>
      </c>
      <c r="J315" s="376">
        <v>42368</v>
      </c>
      <c r="K315" s="375">
        <f t="shared" si="31"/>
        <v>30</v>
      </c>
      <c r="L315" s="375"/>
      <c r="M315" s="374">
        <v>3.2500000000000001E-2</v>
      </c>
      <c r="N315" s="278">
        <f t="shared" si="32"/>
        <v>9227.36</v>
      </c>
      <c r="O315" s="278">
        <f t="shared" si="33"/>
        <v>9227.36</v>
      </c>
      <c r="P315" s="278">
        <f t="shared" si="34"/>
        <v>869995.48999999743</v>
      </c>
    </row>
    <row r="316" spans="1:16" s="304" customFormat="1" hidden="1" x14ac:dyDescent="0.2">
      <c r="C316" s="278">
        <v>0</v>
      </c>
      <c r="F316" s="278">
        <f>C316</f>
        <v>0</v>
      </c>
      <c r="G316" s="278">
        <f t="shared" si="35"/>
        <v>3454343.5702202637</v>
      </c>
      <c r="I316" s="376">
        <v>42369</v>
      </c>
      <c r="J316" s="376">
        <v>42369</v>
      </c>
      <c r="K316" s="375">
        <f t="shared" si="31"/>
        <v>1</v>
      </c>
      <c r="L316" s="375"/>
      <c r="M316" s="374">
        <v>3.2500000000000001E-2</v>
      </c>
      <c r="N316" s="278">
        <f t="shared" si="32"/>
        <v>307.58</v>
      </c>
      <c r="O316" s="278">
        <f t="shared" si="33"/>
        <v>9534.94</v>
      </c>
      <c r="P316" s="278">
        <f t="shared" si="34"/>
        <v>870303.06999999739</v>
      </c>
    </row>
    <row r="317" spans="1:16" s="304" customFormat="1" hidden="1" x14ac:dyDescent="0.2">
      <c r="A317" s="304" t="s">
        <v>236</v>
      </c>
      <c r="B317" s="304" t="s">
        <v>193</v>
      </c>
      <c r="G317" s="278">
        <f t="shared" si="35"/>
        <v>3454343.5702202637</v>
      </c>
      <c r="I317" s="376">
        <v>42370</v>
      </c>
      <c r="J317" s="376">
        <v>42399</v>
      </c>
      <c r="K317" s="375">
        <f t="shared" si="31"/>
        <v>30</v>
      </c>
      <c r="L317" s="375"/>
      <c r="M317" s="374">
        <v>3.2500000000000001E-2</v>
      </c>
      <c r="N317" s="278">
        <f t="shared" si="32"/>
        <v>9227.36</v>
      </c>
      <c r="O317" s="278">
        <f t="shared" si="33"/>
        <v>9227.36</v>
      </c>
      <c r="P317" s="278">
        <f t="shared" si="34"/>
        <v>879530.42999999737</v>
      </c>
    </row>
    <row r="318" spans="1:16" s="304" customFormat="1" ht="13.7" hidden="1" customHeight="1" x14ac:dyDescent="0.2">
      <c r="A318" s="377" t="s">
        <v>235</v>
      </c>
      <c r="C318" s="278">
        <v>0</v>
      </c>
      <c r="F318" s="278">
        <f>C318</f>
        <v>0</v>
      </c>
      <c r="G318" s="278">
        <f t="shared" si="35"/>
        <v>3454343.5702202637</v>
      </c>
      <c r="I318" s="376">
        <v>42400</v>
      </c>
      <c r="J318" s="376">
        <v>42400</v>
      </c>
      <c r="K318" s="375">
        <f t="shared" si="31"/>
        <v>1</v>
      </c>
      <c r="L318" s="375"/>
      <c r="M318" s="374">
        <v>3.2500000000000001E-2</v>
      </c>
      <c r="N318" s="278">
        <f t="shared" si="32"/>
        <v>307.58</v>
      </c>
      <c r="O318" s="278">
        <f t="shared" si="33"/>
        <v>9534.94</v>
      </c>
      <c r="P318" s="278">
        <f t="shared" si="34"/>
        <v>879838.00999999733</v>
      </c>
    </row>
    <row r="319" spans="1:16" s="304" customFormat="1" hidden="1" x14ac:dyDescent="0.2">
      <c r="B319" s="304" t="s">
        <v>192</v>
      </c>
      <c r="C319" s="278"/>
      <c r="G319" s="278">
        <f t="shared" si="35"/>
        <v>3454343.5702202637</v>
      </c>
      <c r="I319" s="376">
        <v>42401</v>
      </c>
      <c r="J319" s="376">
        <v>42428</v>
      </c>
      <c r="K319" s="375">
        <v>28</v>
      </c>
      <c r="L319" s="375"/>
      <c r="M319" s="374">
        <v>3.2500000000000001E-2</v>
      </c>
      <c r="N319" s="278">
        <f t="shared" si="32"/>
        <v>8612.2000000000007</v>
      </c>
      <c r="O319" s="278">
        <f t="shared" si="33"/>
        <v>8612.2000000000007</v>
      </c>
      <c r="P319" s="278">
        <f t="shared" si="34"/>
        <v>888450.20999999729</v>
      </c>
    </row>
    <row r="320" spans="1:16" s="304" customFormat="1" hidden="1" x14ac:dyDescent="0.2">
      <c r="C320" s="278">
        <v>0</v>
      </c>
      <c r="F320" s="278">
        <f>C320</f>
        <v>0</v>
      </c>
      <c r="G320" s="278">
        <f t="shared" si="35"/>
        <v>3454343.5702202637</v>
      </c>
      <c r="I320" s="376">
        <v>42429</v>
      </c>
      <c r="J320" s="376">
        <v>42429</v>
      </c>
      <c r="K320" s="375">
        <f t="shared" ref="K320:K342" si="36">+IF(+J320="","",+J320-(I320-1))</f>
        <v>1</v>
      </c>
      <c r="L320" s="375"/>
      <c r="M320" s="374">
        <v>3.2500000000000001E-2</v>
      </c>
      <c r="N320" s="278">
        <f t="shared" si="32"/>
        <v>307.58</v>
      </c>
      <c r="O320" s="278">
        <f t="shared" si="33"/>
        <v>8919.7800000000007</v>
      </c>
      <c r="P320" s="278">
        <f t="shared" si="34"/>
        <v>888757.78999999724</v>
      </c>
    </row>
    <row r="321" spans="2:16" s="304" customFormat="1" hidden="1" x14ac:dyDescent="0.2">
      <c r="B321" s="304" t="s">
        <v>191</v>
      </c>
      <c r="C321" s="278"/>
      <c r="G321" s="278">
        <f t="shared" si="35"/>
        <v>3454343.5702202637</v>
      </c>
      <c r="I321" s="376">
        <v>42430</v>
      </c>
      <c r="J321" s="376">
        <v>42459</v>
      </c>
      <c r="K321" s="375">
        <f t="shared" si="36"/>
        <v>30</v>
      </c>
      <c r="L321" s="375"/>
      <c r="M321" s="374">
        <v>3.2500000000000001E-2</v>
      </c>
      <c r="N321" s="278">
        <f t="shared" si="32"/>
        <v>9227.36</v>
      </c>
      <c r="O321" s="278">
        <f t="shared" si="33"/>
        <v>9227.36</v>
      </c>
      <c r="P321" s="278">
        <f t="shared" si="34"/>
        <v>897985.14999999723</v>
      </c>
    </row>
    <row r="322" spans="2:16" s="304" customFormat="1" ht="14.25" hidden="1" customHeight="1" x14ac:dyDescent="0.2">
      <c r="C322" s="278">
        <v>0</v>
      </c>
      <c r="F322" s="278">
        <f>C322</f>
        <v>0</v>
      </c>
      <c r="G322" s="278">
        <f t="shared" si="35"/>
        <v>3454343.5702202637</v>
      </c>
      <c r="I322" s="376">
        <v>42460</v>
      </c>
      <c r="J322" s="376">
        <v>42460</v>
      </c>
      <c r="K322" s="375">
        <f t="shared" si="36"/>
        <v>1</v>
      </c>
      <c r="L322" s="375"/>
      <c r="M322" s="374">
        <v>3.2500000000000001E-2</v>
      </c>
      <c r="N322" s="278">
        <f t="shared" si="32"/>
        <v>307.58</v>
      </c>
      <c r="O322" s="278">
        <f t="shared" si="33"/>
        <v>9534.94</v>
      </c>
      <c r="P322" s="278">
        <f t="shared" si="34"/>
        <v>898292.72999999719</v>
      </c>
    </row>
    <row r="323" spans="2:16" s="304" customFormat="1" hidden="1" x14ac:dyDescent="0.2">
      <c r="B323" s="304" t="s">
        <v>190</v>
      </c>
      <c r="C323" s="278"/>
      <c r="G323" s="278">
        <f t="shared" si="35"/>
        <v>3454343.5702202637</v>
      </c>
      <c r="I323" s="376">
        <v>42461</v>
      </c>
      <c r="J323" s="376">
        <v>42489</v>
      </c>
      <c r="K323" s="375">
        <f t="shared" si="36"/>
        <v>29</v>
      </c>
      <c r="L323" s="375"/>
      <c r="M323" s="374">
        <v>3.4599999999999999E-2</v>
      </c>
      <c r="N323" s="278">
        <f t="shared" si="32"/>
        <v>9496.1299999999992</v>
      </c>
      <c r="O323" s="278">
        <f t="shared" si="33"/>
        <v>9496.1299999999992</v>
      </c>
      <c r="P323" s="278">
        <f t="shared" si="34"/>
        <v>907788.85999999719</v>
      </c>
    </row>
    <row r="324" spans="2:16" s="304" customFormat="1" hidden="1" x14ac:dyDescent="0.2">
      <c r="C324" s="278">
        <v>0</v>
      </c>
      <c r="F324" s="278">
        <f>C324</f>
        <v>0</v>
      </c>
      <c r="G324" s="278">
        <f t="shared" si="35"/>
        <v>3454343.5702202637</v>
      </c>
      <c r="I324" s="376">
        <v>42490</v>
      </c>
      <c r="J324" s="376">
        <v>42490</v>
      </c>
      <c r="K324" s="375">
        <f t="shared" si="36"/>
        <v>1</v>
      </c>
      <c r="L324" s="375"/>
      <c r="M324" s="374">
        <v>3.4599999999999999E-2</v>
      </c>
      <c r="N324" s="278">
        <f t="shared" si="32"/>
        <v>327.45</v>
      </c>
      <c r="O324" s="278">
        <f t="shared" si="33"/>
        <v>9823.58</v>
      </c>
      <c r="P324" s="278">
        <f t="shared" si="34"/>
        <v>908116.30999999715</v>
      </c>
    </row>
    <row r="325" spans="2:16" s="304" customFormat="1" hidden="1" x14ac:dyDescent="0.2">
      <c r="B325" s="304" t="s">
        <v>189</v>
      </c>
      <c r="C325" s="278"/>
      <c r="G325" s="278">
        <f t="shared" si="35"/>
        <v>3454343.5702202637</v>
      </c>
      <c r="I325" s="376">
        <v>42491</v>
      </c>
      <c r="J325" s="376">
        <v>42520</v>
      </c>
      <c r="K325" s="375">
        <f t="shared" si="36"/>
        <v>30</v>
      </c>
      <c r="L325" s="375"/>
      <c r="M325" s="374">
        <v>3.4599999999999999E-2</v>
      </c>
      <c r="N325" s="278">
        <f t="shared" si="32"/>
        <v>9823.59</v>
      </c>
      <c r="O325" s="278">
        <f t="shared" si="33"/>
        <v>9823.59</v>
      </c>
      <c r="P325" s="278">
        <f t="shared" si="34"/>
        <v>917939.89999999711</v>
      </c>
    </row>
    <row r="326" spans="2:16" s="304" customFormat="1" hidden="1" x14ac:dyDescent="0.2">
      <c r="C326" s="278">
        <v>0</v>
      </c>
      <c r="F326" s="278">
        <f>C326</f>
        <v>0</v>
      </c>
      <c r="G326" s="278">
        <f t="shared" si="35"/>
        <v>3454343.5702202637</v>
      </c>
      <c r="I326" s="376">
        <v>42521</v>
      </c>
      <c r="J326" s="376">
        <v>42521</v>
      </c>
      <c r="K326" s="375">
        <f t="shared" si="36"/>
        <v>1</v>
      </c>
      <c r="L326" s="375"/>
      <c r="M326" s="374">
        <v>3.4599999999999999E-2</v>
      </c>
      <c r="N326" s="278">
        <f t="shared" si="32"/>
        <v>327.45</v>
      </c>
      <c r="O326" s="278">
        <f t="shared" si="33"/>
        <v>10151.040000000001</v>
      </c>
      <c r="P326" s="278">
        <f t="shared" si="34"/>
        <v>918267.34999999707</v>
      </c>
    </row>
    <row r="327" spans="2:16" s="304" customFormat="1" hidden="1" x14ac:dyDescent="0.2">
      <c r="B327" s="304" t="s">
        <v>188</v>
      </c>
      <c r="C327" s="278"/>
      <c r="G327" s="278">
        <f t="shared" si="35"/>
        <v>3454343.5702202637</v>
      </c>
      <c r="I327" s="376">
        <v>42522</v>
      </c>
      <c r="J327" s="376">
        <v>42550</v>
      </c>
      <c r="K327" s="375">
        <f t="shared" si="36"/>
        <v>29</v>
      </c>
      <c r="L327" s="375"/>
      <c r="M327" s="374">
        <v>3.4599999999999999E-2</v>
      </c>
      <c r="N327" s="278">
        <f t="shared" si="32"/>
        <v>9496.1299999999992</v>
      </c>
      <c r="O327" s="278">
        <f t="shared" si="33"/>
        <v>9496.1299999999992</v>
      </c>
      <c r="P327" s="278">
        <f t="shared" si="34"/>
        <v>927763.47999999707</v>
      </c>
    </row>
    <row r="328" spans="2:16" s="304" customFormat="1" hidden="1" x14ac:dyDescent="0.2">
      <c r="C328" s="278">
        <v>0</v>
      </c>
      <c r="F328" s="278">
        <f>C328</f>
        <v>0</v>
      </c>
      <c r="G328" s="278">
        <f t="shared" si="35"/>
        <v>3454343.5702202637</v>
      </c>
      <c r="I328" s="376">
        <v>42551</v>
      </c>
      <c r="J328" s="376">
        <v>42551</v>
      </c>
      <c r="K328" s="375">
        <f t="shared" si="36"/>
        <v>1</v>
      </c>
      <c r="L328" s="375"/>
      <c r="M328" s="374">
        <v>3.4599999999999999E-2</v>
      </c>
      <c r="N328" s="278">
        <f t="shared" si="32"/>
        <v>327.45</v>
      </c>
      <c r="O328" s="278">
        <f t="shared" si="33"/>
        <v>9823.58</v>
      </c>
      <c r="P328" s="278">
        <f t="shared" si="34"/>
        <v>928090.92999999702</v>
      </c>
    </row>
    <row r="329" spans="2:16" s="304" customFormat="1" hidden="1" x14ac:dyDescent="0.2">
      <c r="B329" s="304" t="s">
        <v>187</v>
      </c>
      <c r="C329" s="278"/>
      <c r="G329" s="278">
        <f t="shared" si="35"/>
        <v>3454343.5702202637</v>
      </c>
      <c r="I329" s="376">
        <v>42552</v>
      </c>
      <c r="J329" s="376">
        <v>42581</v>
      </c>
      <c r="K329" s="375">
        <f t="shared" si="36"/>
        <v>30</v>
      </c>
      <c r="L329" s="375"/>
      <c r="M329" s="374">
        <v>3.5000000000000003E-2</v>
      </c>
      <c r="N329" s="278">
        <f t="shared" si="32"/>
        <v>9937.15</v>
      </c>
      <c r="O329" s="278">
        <f t="shared" si="33"/>
        <v>9937.15</v>
      </c>
      <c r="P329" s="278">
        <f t="shared" si="34"/>
        <v>938028.07999999705</v>
      </c>
    </row>
    <row r="330" spans="2:16" s="304" customFormat="1" hidden="1" x14ac:dyDescent="0.2">
      <c r="C330" s="278">
        <v>0</v>
      </c>
      <c r="F330" s="278">
        <f>C330</f>
        <v>0</v>
      </c>
      <c r="G330" s="278">
        <f t="shared" si="35"/>
        <v>3454343.5702202637</v>
      </c>
      <c r="I330" s="376">
        <v>42582</v>
      </c>
      <c r="J330" s="376">
        <v>42582</v>
      </c>
      <c r="K330" s="375">
        <f t="shared" si="36"/>
        <v>1</v>
      </c>
      <c r="L330" s="375"/>
      <c r="M330" s="374">
        <v>3.5000000000000003E-2</v>
      </c>
      <c r="N330" s="278">
        <f t="shared" si="32"/>
        <v>331.24</v>
      </c>
      <c r="O330" s="278">
        <f t="shared" si="33"/>
        <v>10268.39</v>
      </c>
      <c r="P330" s="278">
        <f t="shared" si="34"/>
        <v>938359.31999999704</v>
      </c>
    </row>
    <row r="331" spans="2:16" s="304" customFormat="1" hidden="1" x14ac:dyDescent="0.2">
      <c r="B331" s="304" t="s">
        <v>186</v>
      </c>
      <c r="C331" s="278"/>
      <c r="G331" s="278">
        <f t="shared" si="35"/>
        <v>3454343.5702202637</v>
      </c>
      <c r="I331" s="376">
        <v>42583</v>
      </c>
      <c r="J331" s="376">
        <v>42612</v>
      </c>
      <c r="K331" s="375">
        <f t="shared" si="36"/>
        <v>30</v>
      </c>
      <c r="L331" s="375"/>
      <c r="M331" s="374">
        <v>3.5000000000000003E-2</v>
      </c>
      <c r="N331" s="278">
        <f t="shared" si="32"/>
        <v>9937.15</v>
      </c>
      <c r="O331" s="278">
        <f t="shared" si="33"/>
        <v>9937.15</v>
      </c>
      <c r="P331" s="278">
        <f t="shared" si="34"/>
        <v>948296.46999999706</v>
      </c>
    </row>
    <row r="332" spans="2:16" s="304" customFormat="1" hidden="1" x14ac:dyDescent="0.2">
      <c r="C332" s="278">
        <v>0</v>
      </c>
      <c r="F332" s="278">
        <f>C332</f>
        <v>0</v>
      </c>
      <c r="G332" s="278">
        <f t="shared" si="35"/>
        <v>3454343.5702202637</v>
      </c>
      <c r="I332" s="376">
        <v>42613</v>
      </c>
      <c r="J332" s="376">
        <v>42613</v>
      </c>
      <c r="K332" s="375">
        <f t="shared" si="36"/>
        <v>1</v>
      </c>
      <c r="L332" s="375"/>
      <c r="M332" s="374">
        <v>3.5000000000000003E-2</v>
      </c>
      <c r="N332" s="278">
        <f t="shared" si="32"/>
        <v>331.24</v>
      </c>
      <c r="O332" s="278">
        <f t="shared" si="33"/>
        <v>10268.39</v>
      </c>
      <c r="P332" s="278">
        <f t="shared" si="34"/>
        <v>948627.70999999705</v>
      </c>
    </row>
    <row r="333" spans="2:16" s="304" customFormat="1" hidden="1" x14ac:dyDescent="0.2">
      <c r="B333" s="304" t="s">
        <v>185</v>
      </c>
      <c r="C333" s="278"/>
      <c r="G333" s="278">
        <f t="shared" si="35"/>
        <v>3454343.5702202637</v>
      </c>
      <c r="I333" s="376">
        <v>42614</v>
      </c>
      <c r="J333" s="376">
        <v>42642</v>
      </c>
      <c r="K333" s="375">
        <f t="shared" si="36"/>
        <v>29</v>
      </c>
      <c r="L333" s="375"/>
      <c r="M333" s="374">
        <v>3.5000000000000003E-2</v>
      </c>
      <c r="N333" s="278">
        <f t="shared" si="32"/>
        <v>9605.91</v>
      </c>
      <c r="O333" s="278">
        <f t="shared" si="33"/>
        <v>9605.91</v>
      </c>
      <c r="P333" s="278">
        <f t="shared" si="34"/>
        <v>958233.61999999708</v>
      </c>
    </row>
    <row r="334" spans="2:16" s="304" customFormat="1" hidden="1" x14ac:dyDescent="0.2">
      <c r="C334" s="278">
        <v>0</v>
      </c>
      <c r="F334" s="278">
        <f>C334</f>
        <v>0</v>
      </c>
      <c r="G334" s="278">
        <f t="shared" si="35"/>
        <v>3454343.5702202637</v>
      </c>
      <c r="I334" s="376">
        <v>42643</v>
      </c>
      <c r="J334" s="376">
        <v>42643</v>
      </c>
      <c r="K334" s="375">
        <f t="shared" si="36"/>
        <v>1</v>
      </c>
      <c r="L334" s="375"/>
      <c r="M334" s="374">
        <v>3.5000000000000003E-2</v>
      </c>
      <c r="N334" s="278">
        <f t="shared" si="32"/>
        <v>331.24</v>
      </c>
      <c r="O334" s="278">
        <f t="shared" si="33"/>
        <v>9937.15</v>
      </c>
      <c r="P334" s="278">
        <f t="shared" si="34"/>
        <v>958564.85999999708</v>
      </c>
    </row>
    <row r="335" spans="2:16" s="304" customFormat="1" hidden="1" x14ac:dyDescent="0.2">
      <c r="B335" s="304" t="s">
        <v>184</v>
      </c>
      <c r="C335" s="278"/>
      <c r="G335" s="278">
        <f t="shared" si="35"/>
        <v>3454343.5702202637</v>
      </c>
      <c r="I335" s="376">
        <v>42644</v>
      </c>
      <c r="J335" s="376">
        <v>42673</v>
      </c>
      <c r="K335" s="375">
        <f t="shared" si="36"/>
        <v>30</v>
      </c>
      <c r="L335" s="375"/>
      <c r="M335" s="374">
        <v>3.5000000000000003E-2</v>
      </c>
      <c r="N335" s="278">
        <f t="shared" si="32"/>
        <v>9937.15</v>
      </c>
      <c r="O335" s="278">
        <f t="shared" si="33"/>
        <v>9937.15</v>
      </c>
      <c r="P335" s="278">
        <f t="shared" si="34"/>
        <v>968502.0099999971</v>
      </c>
    </row>
    <row r="336" spans="2:16" s="304" customFormat="1" hidden="1" x14ac:dyDescent="0.2">
      <c r="C336" s="278">
        <v>0</v>
      </c>
      <c r="F336" s="278">
        <f>C336</f>
        <v>0</v>
      </c>
      <c r="G336" s="278">
        <f t="shared" si="35"/>
        <v>3454343.5702202637</v>
      </c>
      <c r="I336" s="376">
        <v>42674</v>
      </c>
      <c r="J336" s="376">
        <v>42674</v>
      </c>
      <c r="K336" s="375">
        <f t="shared" si="36"/>
        <v>1</v>
      </c>
      <c r="L336" s="375"/>
      <c r="M336" s="374">
        <v>3.5000000000000003E-2</v>
      </c>
      <c r="N336" s="278">
        <f t="shared" si="32"/>
        <v>331.24</v>
      </c>
      <c r="O336" s="278">
        <f t="shared" si="33"/>
        <v>10268.39</v>
      </c>
      <c r="P336" s="278">
        <f t="shared" si="34"/>
        <v>968833.24999999709</v>
      </c>
    </row>
    <row r="337" spans="1:16" s="304" customFormat="1" hidden="1" x14ac:dyDescent="0.2">
      <c r="B337" s="304" t="s">
        <v>183</v>
      </c>
      <c r="C337" s="278"/>
      <c r="G337" s="278">
        <f t="shared" si="35"/>
        <v>3454343.5702202637</v>
      </c>
      <c r="I337" s="376">
        <v>42675</v>
      </c>
      <c r="J337" s="376">
        <v>42703</v>
      </c>
      <c r="K337" s="375">
        <f t="shared" si="36"/>
        <v>29</v>
      </c>
      <c r="L337" s="375"/>
      <c r="M337" s="374">
        <v>3.5000000000000003E-2</v>
      </c>
      <c r="N337" s="278">
        <f t="shared" si="32"/>
        <v>9605.91</v>
      </c>
      <c r="O337" s="278">
        <f t="shared" si="33"/>
        <v>9605.91</v>
      </c>
      <c r="P337" s="278">
        <f t="shared" si="34"/>
        <v>978439.15999999712</v>
      </c>
    </row>
    <row r="338" spans="1:16" s="304" customFormat="1" hidden="1" x14ac:dyDescent="0.2">
      <c r="C338" s="278">
        <v>0</v>
      </c>
      <c r="F338" s="278">
        <f>C338</f>
        <v>0</v>
      </c>
      <c r="G338" s="278">
        <f t="shared" si="35"/>
        <v>3454343.5702202637</v>
      </c>
      <c r="I338" s="376">
        <v>42704</v>
      </c>
      <c r="J338" s="376">
        <v>42704</v>
      </c>
      <c r="K338" s="375">
        <f t="shared" si="36"/>
        <v>1</v>
      </c>
      <c r="L338" s="375"/>
      <c r="M338" s="374">
        <v>3.5000000000000003E-2</v>
      </c>
      <c r="N338" s="278">
        <f t="shared" si="32"/>
        <v>331.24</v>
      </c>
      <c r="O338" s="278">
        <f t="shared" si="33"/>
        <v>9937.15</v>
      </c>
      <c r="P338" s="278">
        <f t="shared" si="34"/>
        <v>978770.39999999711</v>
      </c>
    </row>
    <row r="339" spans="1:16" s="304" customFormat="1" hidden="1" x14ac:dyDescent="0.2">
      <c r="B339" s="304" t="s">
        <v>182</v>
      </c>
      <c r="C339" s="278"/>
      <c r="G339" s="278">
        <f t="shared" si="35"/>
        <v>3454343.5702202637</v>
      </c>
      <c r="I339" s="376">
        <v>42705</v>
      </c>
      <c r="J339" s="376">
        <v>42734</v>
      </c>
      <c r="K339" s="375">
        <f t="shared" si="36"/>
        <v>30</v>
      </c>
      <c r="L339" s="375"/>
      <c r="M339" s="374">
        <v>3.5000000000000003E-2</v>
      </c>
      <c r="N339" s="278">
        <f t="shared" si="32"/>
        <v>9937.15</v>
      </c>
      <c r="O339" s="278">
        <f t="shared" si="33"/>
        <v>9937.15</v>
      </c>
      <c r="P339" s="278">
        <f t="shared" si="34"/>
        <v>988707.54999999714</v>
      </c>
    </row>
    <row r="340" spans="1:16" s="304" customFormat="1" hidden="1" x14ac:dyDescent="0.2">
      <c r="C340" s="278">
        <v>0</v>
      </c>
      <c r="F340" s="278">
        <f>C340</f>
        <v>0</v>
      </c>
      <c r="G340" s="278">
        <f t="shared" si="35"/>
        <v>3454343.5702202637</v>
      </c>
      <c r="I340" s="376">
        <v>42735</v>
      </c>
      <c r="J340" s="376">
        <v>42735</v>
      </c>
      <c r="K340" s="375">
        <f t="shared" si="36"/>
        <v>1</v>
      </c>
      <c r="L340" s="375"/>
      <c r="M340" s="374">
        <v>3.5000000000000003E-2</v>
      </c>
      <c r="N340" s="278">
        <f t="shared" si="32"/>
        <v>331.24</v>
      </c>
      <c r="O340" s="278">
        <f t="shared" si="33"/>
        <v>10268.39</v>
      </c>
      <c r="P340" s="278">
        <f t="shared" si="34"/>
        <v>989038.78999999713</v>
      </c>
    </row>
    <row r="341" spans="1:16" s="304" customFormat="1" hidden="1" x14ac:dyDescent="0.2">
      <c r="A341" s="304" t="s">
        <v>234</v>
      </c>
      <c r="B341" s="304" t="s">
        <v>193</v>
      </c>
      <c r="G341" s="278">
        <f t="shared" si="35"/>
        <v>3454343.5702202637</v>
      </c>
      <c r="I341" s="376">
        <v>42736</v>
      </c>
      <c r="J341" s="376">
        <v>42765</v>
      </c>
      <c r="K341" s="375">
        <f t="shared" si="36"/>
        <v>30</v>
      </c>
      <c r="L341" s="375"/>
      <c r="M341" s="374">
        <v>3.5000000000000003E-2</v>
      </c>
      <c r="N341" s="278">
        <f t="shared" si="32"/>
        <v>9937.15</v>
      </c>
      <c r="O341" s="278">
        <f t="shared" si="33"/>
        <v>9937.15</v>
      </c>
      <c r="P341" s="278">
        <f t="shared" si="34"/>
        <v>998975.93999999715</v>
      </c>
    </row>
    <row r="342" spans="1:16" s="304" customFormat="1" ht="13.7" hidden="1" customHeight="1" x14ac:dyDescent="0.2">
      <c r="A342" s="377" t="s">
        <v>233</v>
      </c>
      <c r="C342" s="278">
        <v>0</v>
      </c>
      <c r="F342" s="278">
        <f>C342</f>
        <v>0</v>
      </c>
      <c r="G342" s="278">
        <f t="shared" si="35"/>
        <v>3454343.5702202637</v>
      </c>
      <c r="I342" s="376">
        <v>42766</v>
      </c>
      <c r="J342" s="376">
        <v>42766</v>
      </c>
      <c r="K342" s="375">
        <f t="shared" si="36"/>
        <v>1</v>
      </c>
      <c r="L342" s="375"/>
      <c r="M342" s="374">
        <v>3.5000000000000003E-2</v>
      </c>
      <c r="N342" s="278">
        <f t="shared" si="32"/>
        <v>331.24</v>
      </c>
      <c r="O342" s="278">
        <f t="shared" si="33"/>
        <v>10268.39</v>
      </c>
      <c r="P342" s="278">
        <f t="shared" si="34"/>
        <v>999307.17999999714</v>
      </c>
    </row>
    <row r="343" spans="1:16" s="304" customFormat="1" hidden="1" x14ac:dyDescent="0.2">
      <c r="B343" s="304" t="s">
        <v>192</v>
      </c>
      <c r="C343" s="278"/>
      <c r="G343" s="278">
        <f t="shared" si="35"/>
        <v>3454343.5702202637</v>
      </c>
      <c r="I343" s="376">
        <v>42767</v>
      </c>
      <c r="J343" s="376">
        <v>42793</v>
      </c>
      <c r="K343" s="375">
        <v>27</v>
      </c>
      <c r="L343" s="375"/>
      <c r="M343" s="374">
        <v>3.5000000000000003E-2</v>
      </c>
      <c r="N343" s="278">
        <f t="shared" si="32"/>
        <v>8943.44</v>
      </c>
      <c r="O343" s="278">
        <f t="shared" si="33"/>
        <v>8943.44</v>
      </c>
      <c r="P343" s="278">
        <f t="shared" si="34"/>
        <v>1008250.6199999971</v>
      </c>
    </row>
    <row r="344" spans="1:16" s="304" customFormat="1" hidden="1" x14ac:dyDescent="0.2">
      <c r="C344" s="278">
        <v>0</v>
      </c>
      <c r="F344" s="278">
        <f>C344</f>
        <v>0</v>
      </c>
      <c r="G344" s="278">
        <f t="shared" si="35"/>
        <v>3454343.5702202637</v>
      </c>
      <c r="I344" s="376">
        <v>42794</v>
      </c>
      <c r="J344" s="376">
        <v>42794</v>
      </c>
      <c r="K344" s="375">
        <f t="shared" ref="K344:K366" si="37">+IF(+J344="","",+J344-(I344-1))</f>
        <v>1</v>
      </c>
      <c r="L344" s="375"/>
      <c r="M344" s="374">
        <v>3.5000000000000003E-2</v>
      </c>
      <c r="N344" s="278">
        <f t="shared" ref="N344:N386" si="38">+IF(+K344&lt;&gt;" ", ROUND(M344*(K344/365)*G344,2),0)</f>
        <v>331.24</v>
      </c>
      <c r="O344" s="278">
        <f t="shared" si="33"/>
        <v>9274.68</v>
      </c>
      <c r="P344" s="278">
        <f t="shared" si="34"/>
        <v>1008581.8599999971</v>
      </c>
    </row>
    <row r="345" spans="1:16" s="304" customFormat="1" hidden="1" x14ac:dyDescent="0.2">
      <c r="B345" s="304" t="s">
        <v>191</v>
      </c>
      <c r="C345" s="278"/>
      <c r="G345" s="278">
        <f t="shared" si="35"/>
        <v>3454343.5702202637</v>
      </c>
      <c r="I345" s="376">
        <v>42795</v>
      </c>
      <c r="J345" s="376">
        <v>42824</v>
      </c>
      <c r="K345" s="375">
        <f t="shared" si="37"/>
        <v>30</v>
      </c>
      <c r="L345" s="375"/>
      <c r="M345" s="374">
        <v>3.5000000000000003E-2</v>
      </c>
      <c r="N345" s="278">
        <f t="shared" si="38"/>
        <v>9937.15</v>
      </c>
      <c r="O345" s="278">
        <f t="shared" si="33"/>
        <v>9937.15</v>
      </c>
      <c r="P345" s="278">
        <f t="shared" si="34"/>
        <v>1018519.0099999971</v>
      </c>
    </row>
    <row r="346" spans="1:16" s="304" customFormat="1" ht="14.25" hidden="1" customHeight="1" x14ac:dyDescent="0.2">
      <c r="C346" s="278">
        <v>0</v>
      </c>
      <c r="F346" s="278">
        <f>C346</f>
        <v>0</v>
      </c>
      <c r="G346" s="278">
        <f t="shared" si="35"/>
        <v>3454343.5702202637</v>
      </c>
      <c r="I346" s="376">
        <v>42825</v>
      </c>
      <c r="J346" s="376">
        <v>42825</v>
      </c>
      <c r="K346" s="375">
        <f t="shared" si="37"/>
        <v>1</v>
      </c>
      <c r="L346" s="375"/>
      <c r="M346" s="374">
        <v>3.5000000000000003E-2</v>
      </c>
      <c r="N346" s="278">
        <f t="shared" si="38"/>
        <v>331.24</v>
      </c>
      <c r="O346" s="278">
        <f t="shared" ref="O346:O409" si="39">IF(MONTH(+I346)&lt;&gt;MONTH(+I345),N346,+O345+N346)</f>
        <v>10268.39</v>
      </c>
      <c r="P346" s="278">
        <f t="shared" si="34"/>
        <v>1018850.2499999971</v>
      </c>
    </row>
    <row r="347" spans="1:16" s="304" customFormat="1" hidden="1" x14ac:dyDescent="0.2">
      <c r="B347" s="304" t="s">
        <v>190</v>
      </c>
      <c r="C347" s="278"/>
      <c r="G347" s="278">
        <f t="shared" si="35"/>
        <v>3454343.5702202637</v>
      </c>
      <c r="I347" s="376">
        <v>42826</v>
      </c>
      <c r="J347" s="376">
        <v>42854</v>
      </c>
      <c r="K347" s="375">
        <f t="shared" si="37"/>
        <v>29</v>
      </c>
      <c r="L347" s="375"/>
      <c r="M347" s="374">
        <v>3.7100000000000001E-2</v>
      </c>
      <c r="N347" s="278">
        <f t="shared" si="38"/>
        <v>10182.27</v>
      </c>
      <c r="O347" s="278">
        <f t="shared" si="39"/>
        <v>10182.27</v>
      </c>
      <c r="P347" s="278">
        <f t="shared" ref="P347:P410" si="40">P346+N347</f>
        <v>1029032.5199999971</v>
      </c>
    </row>
    <row r="348" spans="1:16" s="304" customFormat="1" hidden="1" x14ac:dyDescent="0.2">
      <c r="C348" s="278">
        <v>0</v>
      </c>
      <c r="F348" s="278">
        <f>C348</f>
        <v>0</v>
      </c>
      <c r="G348" s="278">
        <f t="shared" si="35"/>
        <v>3454343.5702202637</v>
      </c>
      <c r="I348" s="376">
        <v>42855</v>
      </c>
      <c r="J348" s="376">
        <v>42855</v>
      </c>
      <c r="K348" s="375">
        <f t="shared" si="37"/>
        <v>1</v>
      </c>
      <c r="L348" s="375"/>
      <c r="M348" s="374">
        <v>3.7100000000000001E-2</v>
      </c>
      <c r="N348" s="278">
        <f t="shared" si="38"/>
        <v>351.11</v>
      </c>
      <c r="O348" s="278">
        <f t="shared" si="39"/>
        <v>10533.380000000001</v>
      </c>
      <c r="P348" s="278">
        <f t="shared" si="40"/>
        <v>1029383.6299999971</v>
      </c>
    </row>
    <row r="349" spans="1:16" s="304" customFormat="1" hidden="1" x14ac:dyDescent="0.2">
      <c r="B349" s="304" t="s">
        <v>189</v>
      </c>
      <c r="C349" s="278"/>
      <c r="G349" s="278">
        <f t="shared" si="35"/>
        <v>3454343.5702202637</v>
      </c>
      <c r="I349" s="376">
        <v>42856</v>
      </c>
      <c r="J349" s="376">
        <v>42885</v>
      </c>
      <c r="K349" s="375">
        <f t="shared" si="37"/>
        <v>30</v>
      </c>
      <c r="L349" s="375"/>
      <c r="M349" s="374">
        <v>3.7100000000000001E-2</v>
      </c>
      <c r="N349" s="278">
        <f t="shared" si="38"/>
        <v>10533.38</v>
      </c>
      <c r="O349" s="278">
        <f t="shared" si="39"/>
        <v>10533.38</v>
      </c>
      <c r="P349" s="278">
        <f t="shared" si="40"/>
        <v>1039917.0099999971</v>
      </c>
    </row>
    <row r="350" spans="1:16" s="304" customFormat="1" hidden="1" x14ac:dyDescent="0.2">
      <c r="C350" s="278">
        <v>0</v>
      </c>
      <c r="F350" s="278">
        <f>C350</f>
        <v>0</v>
      </c>
      <c r="G350" s="278">
        <f t="shared" si="35"/>
        <v>3454343.5702202637</v>
      </c>
      <c r="I350" s="376">
        <v>42886</v>
      </c>
      <c r="J350" s="376">
        <v>42886</v>
      </c>
      <c r="K350" s="375">
        <f t="shared" si="37"/>
        <v>1</v>
      </c>
      <c r="L350" s="375"/>
      <c r="M350" s="374">
        <v>3.7100000000000001E-2</v>
      </c>
      <c r="N350" s="278">
        <f t="shared" si="38"/>
        <v>351.11</v>
      </c>
      <c r="O350" s="278">
        <f t="shared" si="39"/>
        <v>10884.49</v>
      </c>
      <c r="P350" s="278">
        <f t="shared" si="40"/>
        <v>1040268.1199999971</v>
      </c>
    </row>
    <row r="351" spans="1:16" s="304" customFormat="1" hidden="1" x14ac:dyDescent="0.2">
      <c r="B351" s="304" t="s">
        <v>188</v>
      </c>
      <c r="C351" s="278"/>
      <c r="G351" s="278">
        <f t="shared" si="35"/>
        <v>3454343.5702202637</v>
      </c>
      <c r="I351" s="376">
        <v>42887</v>
      </c>
      <c r="J351" s="376">
        <v>42915</v>
      </c>
      <c r="K351" s="375">
        <f t="shared" si="37"/>
        <v>29</v>
      </c>
      <c r="L351" s="375"/>
      <c r="M351" s="374">
        <v>3.7100000000000001E-2</v>
      </c>
      <c r="N351" s="278">
        <f t="shared" si="38"/>
        <v>10182.27</v>
      </c>
      <c r="O351" s="278">
        <f t="shared" si="39"/>
        <v>10182.27</v>
      </c>
      <c r="P351" s="278">
        <f t="shared" si="40"/>
        <v>1050450.3899999971</v>
      </c>
    </row>
    <row r="352" spans="1:16" s="304" customFormat="1" hidden="1" x14ac:dyDescent="0.2">
      <c r="C352" s="278">
        <v>0</v>
      </c>
      <c r="F352" s="278">
        <f>C352</f>
        <v>0</v>
      </c>
      <c r="G352" s="278">
        <f t="shared" si="35"/>
        <v>3454343.5702202637</v>
      </c>
      <c r="I352" s="376">
        <v>42916</v>
      </c>
      <c r="J352" s="376">
        <v>42916</v>
      </c>
      <c r="K352" s="375">
        <f t="shared" si="37"/>
        <v>1</v>
      </c>
      <c r="L352" s="375"/>
      <c r="M352" s="374">
        <v>3.7100000000000001E-2</v>
      </c>
      <c r="N352" s="278">
        <f t="shared" si="38"/>
        <v>351.11</v>
      </c>
      <c r="O352" s="278">
        <f t="shared" si="39"/>
        <v>10533.380000000001</v>
      </c>
      <c r="P352" s="278">
        <f t="shared" si="40"/>
        <v>1050801.4999999972</v>
      </c>
    </row>
    <row r="353" spans="1:16" s="304" customFormat="1" hidden="1" x14ac:dyDescent="0.2">
      <c r="B353" s="304" t="s">
        <v>187</v>
      </c>
      <c r="C353" s="278"/>
      <c r="G353" s="278">
        <f t="shared" si="35"/>
        <v>3454343.5702202637</v>
      </c>
      <c r="I353" s="376">
        <v>42917</v>
      </c>
      <c r="J353" s="376">
        <v>42946</v>
      </c>
      <c r="K353" s="375">
        <f t="shared" si="37"/>
        <v>30</v>
      </c>
      <c r="L353" s="375"/>
      <c r="M353" s="374">
        <v>3.9600000000000003E-2</v>
      </c>
      <c r="N353" s="278">
        <f t="shared" si="38"/>
        <v>11243.18</v>
      </c>
      <c r="O353" s="278">
        <f t="shared" si="39"/>
        <v>11243.18</v>
      </c>
      <c r="P353" s="278">
        <f t="shared" si="40"/>
        <v>1062044.6799999971</v>
      </c>
    </row>
    <row r="354" spans="1:16" s="304" customFormat="1" hidden="1" x14ac:dyDescent="0.2">
      <c r="C354" s="278">
        <v>0</v>
      </c>
      <c r="F354" s="278">
        <f>C354</f>
        <v>0</v>
      </c>
      <c r="G354" s="278">
        <f t="shared" si="35"/>
        <v>3454343.5702202637</v>
      </c>
      <c r="I354" s="376">
        <v>42947</v>
      </c>
      <c r="J354" s="376">
        <v>42947</v>
      </c>
      <c r="K354" s="375">
        <f t="shared" si="37"/>
        <v>1</v>
      </c>
      <c r="L354" s="375"/>
      <c r="M354" s="374">
        <v>3.9600000000000003E-2</v>
      </c>
      <c r="N354" s="278">
        <f t="shared" si="38"/>
        <v>374.77</v>
      </c>
      <c r="O354" s="278">
        <f t="shared" si="39"/>
        <v>11617.95</v>
      </c>
      <c r="P354" s="278">
        <f t="shared" si="40"/>
        <v>1062419.4499999972</v>
      </c>
    </row>
    <row r="355" spans="1:16" s="304" customFormat="1" hidden="1" x14ac:dyDescent="0.2">
      <c r="B355" s="304" t="s">
        <v>186</v>
      </c>
      <c r="C355" s="278"/>
      <c r="G355" s="278">
        <f t="shared" si="35"/>
        <v>3454343.5702202637</v>
      </c>
      <c r="I355" s="376">
        <v>42948</v>
      </c>
      <c r="J355" s="376">
        <v>42977</v>
      </c>
      <c r="K355" s="375">
        <f t="shared" si="37"/>
        <v>30</v>
      </c>
      <c r="L355" s="375"/>
      <c r="M355" s="374">
        <v>3.9600000000000003E-2</v>
      </c>
      <c r="N355" s="278">
        <f t="shared" si="38"/>
        <v>11243.18</v>
      </c>
      <c r="O355" s="278">
        <f t="shared" si="39"/>
        <v>11243.18</v>
      </c>
      <c r="P355" s="278">
        <f t="shared" si="40"/>
        <v>1073662.6299999971</v>
      </c>
    </row>
    <row r="356" spans="1:16" s="304" customFormat="1" hidden="1" x14ac:dyDescent="0.2">
      <c r="C356" s="278">
        <v>0</v>
      </c>
      <c r="F356" s="278">
        <f>C356</f>
        <v>0</v>
      </c>
      <c r="G356" s="278">
        <f t="shared" si="35"/>
        <v>3454343.5702202637</v>
      </c>
      <c r="I356" s="376">
        <v>42978</v>
      </c>
      <c r="J356" s="376">
        <v>42978</v>
      </c>
      <c r="K356" s="375">
        <f t="shared" si="37"/>
        <v>1</v>
      </c>
      <c r="L356" s="375"/>
      <c r="M356" s="374">
        <v>3.9600000000000003E-2</v>
      </c>
      <c r="N356" s="278">
        <f t="shared" si="38"/>
        <v>374.77</v>
      </c>
      <c r="O356" s="278">
        <f t="shared" si="39"/>
        <v>11617.95</v>
      </c>
      <c r="P356" s="278">
        <f t="shared" si="40"/>
        <v>1074037.3999999971</v>
      </c>
    </row>
    <row r="357" spans="1:16" s="304" customFormat="1" hidden="1" x14ac:dyDescent="0.2">
      <c r="B357" s="304" t="s">
        <v>185</v>
      </c>
      <c r="C357" s="278"/>
      <c r="G357" s="278">
        <f t="shared" si="35"/>
        <v>3454343.5702202637</v>
      </c>
      <c r="I357" s="376">
        <v>42979</v>
      </c>
      <c r="J357" s="376">
        <v>43007</v>
      </c>
      <c r="K357" s="375">
        <f t="shared" si="37"/>
        <v>29</v>
      </c>
      <c r="L357" s="375"/>
      <c r="M357" s="374">
        <v>3.9600000000000003E-2</v>
      </c>
      <c r="N357" s="278">
        <f t="shared" si="38"/>
        <v>10868.41</v>
      </c>
      <c r="O357" s="278">
        <f t="shared" si="39"/>
        <v>10868.41</v>
      </c>
      <c r="P357" s="278">
        <f t="shared" si="40"/>
        <v>1084905.809999997</v>
      </c>
    </row>
    <row r="358" spans="1:16" s="304" customFormat="1" hidden="1" x14ac:dyDescent="0.2">
      <c r="C358" s="278">
        <v>0</v>
      </c>
      <c r="F358" s="278">
        <f>C358</f>
        <v>0</v>
      </c>
      <c r="G358" s="278">
        <f t="shared" si="35"/>
        <v>3454343.5702202637</v>
      </c>
      <c r="I358" s="376">
        <v>43008</v>
      </c>
      <c r="J358" s="376">
        <v>43008</v>
      </c>
      <c r="K358" s="375">
        <f t="shared" si="37"/>
        <v>1</v>
      </c>
      <c r="L358" s="375"/>
      <c r="M358" s="374">
        <v>3.9600000000000003E-2</v>
      </c>
      <c r="N358" s="278">
        <f t="shared" si="38"/>
        <v>374.77</v>
      </c>
      <c r="O358" s="278">
        <f t="shared" si="39"/>
        <v>11243.18</v>
      </c>
      <c r="P358" s="278">
        <f t="shared" si="40"/>
        <v>1085280.579999997</v>
      </c>
    </row>
    <row r="359" spans="1:16" s="304" customFormat="1" hidden="1" x14ac:dyDescent="0.2">
      <c r="B359" s="304" t="s">
        <v>184</v>
      </c>
      <c r="C359" s="278"/>
      <c r="G359" s="278">
        <f t="shared" si="35"/>
        <v>3454343.5702202637</v>
      </c>
      <c r="I359" s="376">
        <v>43009</v>
      </c>
      <c r="J359" s="376">
        <v>43038</v>
      </c>
      <c r="K359" s="375">
        <f t="shared" si="37"/>
        <v>30</v>
      </c>
      <c r="L359" s="375"/>
      <c r="M359" s="374">
        <v>4.2099999999999999E-2</v>
      </c>
      <c r="N359" s="278">
        <f t="shared" si="38"/>
        <v>11952.98</v>
      </c>
      <c r="O359" s="278">
        <f t="shared" si="39"/>
        <v>11952.98</v>
      </c>
      <c r="P359" s="278">
        <f t="shared" si="40"/>
        <v>1097233.559999997</v>
      </c>
    </row>
    <row r="360" spans="1:16" s="304" customFormat="1" hidden="1" x14ac:dyDescent="0.2">
      <c r="C360" s="278">
        <v>0</v>
      </c>
      <c r="F360" s="278">
        <f>C360</f>
        <v>0</v>
      </c>
      <c r="G360" s="278">
        <f t="shared" si="35"/>
        <v>3454343.5702202637</v>
      </c>
      <c r="I360" s="376">
        <v>43039</v>
      </c>
      <c r="J360" s="376">
        <v>43039</v>
      </c>
      <c r="K360" s="375">
        <f t="shared" si="37"/>
        <v>1</v>
      </c>
      <c r="L360" s="375"/>
      <c r="M360" s="374">
        <v>4.2099999999999999E-2</v>
      </c>
      <c r="N360" s="278">
        <f t="shared" si="38"/>
        <v>398.43</v>
      </c>
      <c r="O360" s="278">
        <f t="shared" si="39"/>
        <v>12351.41</v>
      </c>
      <c r="P360" s="278">
        <f t="shared" si="40"/>
        <v>1097631.989999997</v>
      </c>
    </row>
    <row r="361" spans="1:16" s="304" customFormat="1" hidden="1" x14ac:dyDescent="0.2">
      <c r="B361" s="304" t="s">
        <v>183</v>
      </c>
      <c r="C361" s="278"/>
      <c r="G361" s="278">
        <f t="shared" si="35"/>
        <v>3454343.5702202637</v>
      </c>
      <c r="I361" s="376">
        <v>43040</v>
      </c>
      <c r="J361" s="376">
        <v>43068</v>
      </c>
      <c r="K361" s="375">
        <f t="shared" si="37"/>
        <v>29</v>
      </c>
      <c r="L361" s="375"/>
      <c r="M361" s="374">
        <v>4.2099999999999999E-2</v>
      </c>
      <c r="N361" s="278">
        <f t="shared" si="38"/>
        <v>11554.54</v>
      </c>
      <c r="O361" s="278">
        <f t="shared" si="39"/>
        <v>11554.54</v>
      </c>
      <c r="P361" s="278">
        <f t="shared" si="40"/>
        <v>1109186.529999997</v>
      </c>
    </row>
    <row r="362" spans="1:16" s="304" customFormat="1" hidden="1" x14ac:dyDescent="0.2">
      <c r="C362" s="278">
        <v>0</v>
      </c>
      <c r="F362" s="278">
        <f>C362</f>
        <v>0</v>
      </c>
      <c r="G362" s="278">
        <f t="shared" ref="G362:G425" si="41">+G361+F362</f>
        <v>3454343.5702202637</v>
      </c>
      <c r="I362" s="376">
        <v>43069</v>
      </c>
      <c r="J362" s="376">
        <v>43069</v>
      </c>
      <c r="K362" s="375">
        <f t="shared" si="37"/>
        <v>1</v>
      </c>
      <c r="L362" s="375"/>
      <c r="M362" s="374">
        <v>4.2099999999999999E-2</v>
      </c>
      <c r="N362" s="278">
        <f t="shared" si="38"/>
        <v>398.43</v>
      </c>
      <c r="O362" s="278">
        <f t="shared" si="39"/>
        <v>11952.970000000001</v>
      </c>
      <c r="P362" s="278">
        <f t="shared" si="40"/>
        <v>1109584.9599999969</v>
      </c>
    </row>
    <row r="363" spans="1:16" s="304" customFormat="1" hidden="1" x14ac:dyDescent="0.2">
      <c r="B363" s="304" t="s">
        <v>182</v>
      </c>
      <c r="C363" s="278"/>
      <c r="G363" s="278">
        <f t="shared" si="41"/>
        <v>3454343.5702202637</v>
      </c>
      <c r="I363" s="376">
        <v>43070</v>
      </c>
      <c r="J363" s="376">
        <v>43099</v>
      </c>
      <c r="K363" s="375">
        <f t="shared" si="37"/>
        <v>30</v>
      </c>
      <c r="L363" s="375"/>
      <c r="M363" s="374">
        <v>4.2099999999999999E-2</v>
      </c>
      <c r="N363" s="278">
        <f t="shared" si="38"/>
        <v>11952.98</v>
      </c>
      <c r="O363" s="278">
        <f t="shared" si="39"/>
        <v>11952.98</v>
      </c>
      <c r="P363" s="278">
        <f t="shared" si="40"/>
        <v>1121537.9399999969</v>
      </c>
    </row>
    <row r="364" spans="1:16" s="304" customFormat="1" hidden="1" x14ac:dyDescent="0.2">
      <c r="C364" s="278">
        <v>0</v>
      </c>
      <c r="F364" s="278">
        <f>C364</f>
        <v>0</v>
      </c>
      <c r="G364" s="278">
        <f t="shared" si="41"/>
        <v>3454343.5702202637</v>
      </c>
      <c r="I364" s="376">
        <v>43100</v>
      </c>
      <c r="J364" s="376">
        <v>43100</v>
      </c>
      <c r="K364" s="375">
        <f t="shared" si="37"/>
        <v>1</v>
      </c>
      <c r="L364" s="375"/>
      <c r="M364" s="374">
        <v>4.2099999999999999E-2</v>
      </c>
      <c r="N364" s="278">
        <f t="shared" si="38"/>
        <v>398.43</v>
      </c>
      <c r="O364" s="278">
        <f t="shared" si="39"/>
        <v>12351.41</v>
      </c>
      <c r="P364" s="278">
        <f t="shared" si="40"/>
        <v>1121936.3699999969</v>
      </c>
    </row>
    <row r="365" spans="1:16" s="304" customFormat="1" hidden="1" x14ac:dyDescent="0.2">
      <c r="A365" s="304" t="s">
        <v>232</v>
      </c>
      <c r="B365" s="304" t="s">
        <v>193</v>
      </c>
      <c r="G365" s="278">
        <f t="shared" si="41"/>
        <v>3454343.5702202637</v>
      </c>
      <c r="I365" s="376">
        <v>43101</v>
      </c>
      <c r="J365" s="376">
        <v>43130</v>
      </c>
      <c r="K365" s="375">
        <f t="shared" si="37"/>
        <v>30</v>
      </c>
      <c r="L365" s="375"/>
      <c r="M365" s="374">
        <v>4.2500000000000003E-2</v>
      </c>
      <c r="N365" s="278">
        <f t="shared" si="38"/>
        <v>12066.54</v>
      </c>
      <c r="O365" s="278">
        <f t="shared" si="39"/>
        <v>12066.54</v>
      </c>
      <c r="P365" s="278">
        <f t="shared" si="40"/>
        <v>1134002.9099999969</v>
      </c>
    </row>
    <row r="366" spans="1:16" s="304" customFormat="1" ht="13.7" hidden="1" customHeight="1" x14ac:dyDescent="0.2">
      <c r="A366" s="377" t="s">
        <v>231</v>
      </c>
      <c r="C366" s="278">
        <v>0</v>
      </c>
      <c r="F366" s="278">
        <f>C366</f>
        <v>0</v>
      </c>
      <c r="G366" s="278">
        <f t="shared" si="41"/>
        <v>3454343.5702202637</v>
      </c>
      <c r="I366" s="376">
        <v>43131</v>
      </c>
      <c r="J366" s="376">
        <v>43131</v>
      </c>
      <c r="K366" s="375">
        <f t="shared" si="37"/>
        <v>1</v>
      </c>
      <c r="L366" s="375"/>
      <c r="M366" s="374">
        <v>4.2500000000000003E-2</v>
      </c>
      <c r="N366" s="278">
        <f t="shared" si="38"/>
        <v>402.22</v>
      </c>
      <c r="O366" s="278">
        <f t="shared" si="39"/>
        <v>12468.76</v>
      </c>
      <c r="P366" s="278">
        <f t="shared" si="40"/>
        <v>1134405.1299999969</v>
      </c>
    </row>
    <row r="367" spans="1:16" s="304" customFormat="1" hidden="1" x14ac:dyDescent="0.2">
      <c r="B367" s="304" t="s">
        <v>192</v>
      </c>
      <c r="C367" s="278"/>
      <c r="G367" s="278">
        <f t="shared" si="41"/>
        <v>3454343.5702202637</v>
      </c>
      <c r="I367" s="376">
        <v>43132</v>
      </c>
      <c r="J367" s="376">
        <v>43158</v>
      </c>
      <c r="K367" s="375">
        <v>27</v>
      </c>
      <c r="L367" s="375"/>
      <c r="M367" s="374">
        <v>4.2500000000000003E-2</v>
      </c>
      <c r="N367" s="278">
        <f t="shared" si="38"/>
        <v>10859.89</v>
      </c>
      <c r="O367" s="278">
        <f t="shared" si="39"/>
        <v>10859.89</v>
      </c>
      <c r="P367" s="278">
        <f t="shared" si="40"/>
        <v>1145265.0199999968</v>
      </c>
    </row>
    <row r="368" spans="1:16" s="304" customFormat="1" hidden="1" x14ac:dyDescent="0.2">
      <c r="C368" s="278">
        <v>0</v>
      </c>
      <c r="F368" s="278">
        <f>C368</f>
        <v>0</v>
      </c>
      <c r="G368" s="278">
        <f t="shared" si="41"/>
        <v>3454343.5702202637</v>
      </c>
      <c r="I368" s="376">
        <v>43159</v>
      </c>
      <c r="J368" s="376">
        <v>43159</v>
      </c>
      <c r="K368" s="375">
        <f t="shared" ref="K368:K390" si="42">+IF(+J368="","",+J368-(I368-1))</f>
        <v>1</v>
      </c>
      <c r="L368" s="375"/>
      <c r="M368" s="374">
        <v>4.2500000000000003E-2</v>
      </c>
      <c r="N368" s="278">
        <f t="shared" si="38"/>
        <v>402.22</v>
      </c>
      <c r="O368" s="278">
        <f t="shared" si="39"/>
        <v>11262.109999999999</v>
      </c>
      <c r="P368" s="278">
        <f t="shared" si="40"/>
        <v>1145667.2399999967</v>
      </c>
    </row>
    <row r="369" spans="2:16" s="304" customFormat="1" hidden="1" x14ac:dyDescent="0.2">
      <c r="B369" s="304" t="s">
        <v>191</v>
      </c>
      <c r="C369" s="278"/>
      <c r="G369" s="278">
        <f t="shared" si="41"/>
        <v>3454343.5702202637</v>
      </c>
      <c r="I369" s="376">
        <v>43160</v>
      </c>
      <c r="J369" s="376">
        <v>43189</v>
      </c>
      <c r="K369" s="375">
        <f t="shared" si="42"/>
        <v>30</v>
      </c>
      <c r="L369" s="375"/>
      <c r="M369" s="374">
        <v>4.2500000000000003E-2</v>
      </c>
      <c r="N369" s="278">
        <f t="shared" si="38"/>
        <v>12066.54</v>
      </c>
      <c r="O369" s="278">
        <f t="shared" si="39"/>
        <v>12066.54</v>
      </c>
      <c r="P369" s="278">
        <f t="shared" si="40"/>
        <v>1157733.7799999968</v>
      </c>
    </row>
    <row r="370" spans="2:16" s="304" customFormat="1" ht="14.25" hidden="1" customHeight="1" x14ac:dyDescent="0.2">
      <c r="C370" s="278">
        <v>0</v>
      </c>
      <c r="F370" s="278">
        <f>C370</f>
        <v>0</v>
      </c>
      <c r="G370" s="278">
        <f t="shared" si="41"/>
        <v>3454343.5702202637</v>
      </c>
      <c r="I370" s="376">
        <v>43190</v>
      </c>
      <c r="J370" s="376">
        <v>43190</v>
      </c>
      <c r="K370" s="375">
        <f t="shared" si="42"/>
        <v>1</v>
      </c>
      <c r="L370" s="375"/>
      <c r="M370" s="374">
        <v>4.2500000000000003E-2</v>
      </c>
      <c r="N370" s="278">
        <f t="shared" si="38"/>
        <v>402.22</v>
      </c>
      <c r="O370" s="278">
        <f t="shared" si="39"/>
        <v>12468.76</v>
      </c>
      <c r="P370" s="278">
        <f t="shared" si="40"/>
        <v>1158135.9999999967</v>
      </c>
    </row>
    <row r="371" spans="2:16" s="304" customFormat="1" hidden="1" x14ac:dyDescent="0.2">
      <c r="B371" s="304" t="s">
        <v>190</v>
      </c>
      <c r="C371" s="278"/>
      <c r="G371" s="278">
        <f t="shared" si="41"/>
        <v>3454343.5702202637</v>
      </c>
      <c r="I371" s="376">
        <v>43191</v>
      </c>
      <c r="J371" s="376">
        <v>43219</v>
      </c>
      <c r="K371" s="375">
        <f t="shared" si="42"/>
        <v>29</v>
      </c>
      <c r="L371" s="375"/>
      <c r="M371" s="374">
        <v>4.4699999999999997E-2</v>
      </c>
      <c r="N371" s="278">
        <f t="shared" si="38"/>
        <v>12268.12</v>
      </c>
      <c r="O371" s="278">
        <f t="shared" si="39"/>
        <v>12268.12</v>
      </c>
      <c r="P371" s="278">
        <f t="shared" si="40"/>
        <v>1170404.1199999969</v>
      </c>
    </row>
    <row r="372" spans="2:16" s="304" customFormat="1" hidden="1" x14ac:dyDescent="0.2">
      <c r="C372" s="278">
        <v>0</v>
      </c>
      <c r="F372" s="278">
        <f>C372</f>
        <v>0</v>
      </c>
      <c r="G372" s="278">
        <f t="shared" si="41"/>
        <v>3454343.5702202637</v>
      </c>
      <c r="I372" s="376">
        <v>43220</v>
      </c>
      <c r="J372" s="376">
        <v>43220</v>
      </c>
      <c r="K372" s="375">
        <f t="shared" si="42"/>
        <v>1</v>
      </c>
      <c r="L372" s="375"/>
      <c r="M372" s="374">
        <v>4.4699999999999997E-2</v>
      </c>
      <c r="N372" s="278">
        <f t="shared" si="38"/>
        <v>423.04</v>
      </c>
      <c r="O372" s="278">
        <f t="shared" si="39"/>
        <v>12691.160000000002</v>
      </c>
      <c r="P372" s="278">
        <f t="shared" si="40"/>
        <v>1170827.1599999969</v>
      </c>
    </row>
    <row r="373" spans="2:16" s="304" customFormat="1" hidden="1" x14ac:dyDescent="0.2">
      <c r="B373" s="304" t="s">
        <v>189</v>
      </c>
      <c r="C373" s="278"/>
      <c r="G373" s="278">
        <f t="shared" si="41"/>
        <v>3454343.5702202637</v>
      </c>
      <c r="I373" s="376">
        <v>43221</v>
      </c>
      <c r="J373" s="376">
        <v>43250</v>
      </c>
      <c r="K373" s="375">
        <f t="shared" si="42"/>
        <v>30</v>
      </c>
      <c r="L373" s="375"/>
      <c r="M373" s="374">
        <v>4.4699999999999997E-2</v>
      </c>
      <c r="N373" s="278">
        <f t="shared" si="38"/>
        <v>12691.16</v>
      </c>
      <c r="O373" s="278">
        <f t="shared" si="39"/>
        <v>12691.16</v>
      </c>
      <c r="P373" s="278">
        <f t="shared" si="40"/>
        <v>1183518.3199999968</v>
      </c>
    </row>
    <row r="374" spans="2:16" s="304" customFormat="1" hidden="1" x14ac:dyDescent="0.2">
      <c r="C374" s="278">
        <v>0</v>
      </c>
      <c r="F374" s="278">
        <f>C374</f>
        <v>0</v>
      </c>
      <c r="G374" s="278">
        <f t="shared" si="41"/>
        <v>3454343.5702202637</v>
      </c>
      <c r="I374" s="376">
        <v>43251</v>
      </c>
      <c r="J374" s="376">
        <v>43251</v>
      </c>
      <c r="K374" s="375">
        <f t="shared" si="42"/>
        <v>1</v>
      </c>
      <c r="L374" s="375"/>
      <c r="M374" s="374">
        <v>4.4699999999999997E-2</v>
      </c>
      <c r="N374" s="278">
        <f t="shared" si="38"/>
        <v>423.04</v>
      </c>
      <c r="O374" s="278">
        <f t="shared" si="39"/>
        <v>13114.2</v>
      </c>
      <c r="P374" s="278">
        <f t="shared" si="40"/>
        <v>1183941.3599999968</v>
      </c>
    </row>
    <row r="375" spans="2:16" s="304" customFormat="1" hidden="1" x14ac:dyDescent="0.2">
      <c r="B375" s="304" t="s">
        <v>188</v>
      </c>
      <c r="C375" s="278"/>
      <c r="G375" s="278">
        <f t="shared" si="41"/>
        <v>3454343.5702202637</v>
      </c>
      <c r="I375" s="376">
        <v>43252</v>
      </c>
      <c r="J375" s="376">
        <v>43280</v>
      </c>
      <c r="K375" s="375">
        <f t="shared" si="42"/>
        <v>29</v>
      </c>
      <c r="L375" s="375"/>
      <c r="M375" s="374">
        <v>4.4699999999999997E-2</v>
      </c>
      <c r="N375" s="278">
        <f t="shared" si="38"/>
        <v>12268.12</v>
      </c>
      <c r="O375" s="278">
        <f t="shared" si="39"/>
        <v>12268.12</v>
      </c>
      <c r="P375" s="278">
        <f t="shared" si="40"/>
        <v>1196209.479999997</v>
      </c>
    </row>
    <row r="376" spans="2:16" s="304" customFormat="1" hidden="1" x14ac:dyDescent="0.2">
      <c r="C376" s="278">
        <v>0</v>
      </c>
      <c r="F376" s="278">
        <f>C376</f>
        <v>0</v>
      </c>
      <c r="G376" s="278">
        <f t="shared" si="41"/>
        <v>3454343.5702202637</v>
      </c>
      <c r="I376" s="376">
        <v>43281</v>
      </c>
      <c r="J376" s="376">
        <v>43281</v>
      </c>
      <c r="K376" s="375">
        <f t="shared" si="42"/>
        <v>1</v>
      </c>
      <c r="L376" s="375"/>
      <c r="M376" s="374">
        <v>4.4699999999999997E-2</v>
      </c>
      <c r="N376" s="278">
        <f t="shared" si="38"/>
        <v>423.04</v>
      </c>
      <c r="O376" s="278">
        <f t="shared" si="39"/>
        <v>12691.160000000002</v>
      </c>
      <c r="P376" s="278">
        <f t="shared" si="40"/>
        <v>1196632.519999997</v>
      </c>
    </row>
    <row r="377" spans="2:16" s="304" customFormat="1" hidden="1" x14ac:dyDescent="0.2">
      <c r="B377" s="304" t="s">
        <v>187</v>
      </c>
      <c r="C377" s="278"/>
      <c r="G377" s="278">
        <f t="shared" si="41"/>
        <v>3454343.5702202637</v>
      </c>
      <c r="I377" s="376">
        <v>43282</v>
      </c>
      <c r="J377" s="376">
        <v>43311</v>
      </c>
      <c r="K377" s="375">
        <f t="shared" si="42"/>
        <v>30</v>
      </c>
      <c r="L377" s="375"/>
      <c r="M377" s="374">
        <v>4.6899999999999997E-2</v>
      </c>
      <c r="N377" s="278">
        <f t="shared" si="38"/>
        <v>13315.78</v>
      </c>
      <c r="O377" s="278">
        <f t="shared" si="39"/>
        <v>13315.78</v>
      </c>
      <c r="P377" s="278">
        <f t="shared" si="40"/>
        <v>1209948.299999997</v>
      </c>
    </row>
    <row r="378" spans="2:16" s="304" customFormat="1" hidden="1" x14ac:dyDescent="0.2">
      <c r="C378" s="278">
        <v>0</v>
      </c>
      <c r="F378" s="278">
        <f>C378</f>
        <v>0</v>
      </c>
      <c r="G378" s="278">
        <f t="shared" si="41"/>
        <v>3454343.5702202637</v>
      </c>
      <c r="I378" s="376">
        <v>43312</v>
      </c>
      <c r="J378" s="376">
        <v>43312</v>
      </c>
      <c r="K378" s="375">
        <f t="shared" si="42"/>
        <v>1</v>
      </c>
      <c r="L378" s="375"/>
      <c r="M378" s="374">
        <v>4.6899999999999997E-2</v>
      </c>
      <c r="N378" s="278">
        <f t="shared" si="38"/>
        <v>443.86</v>
      </c>
      <c r="O378" s="278">
        <f t="shared" si="39"/>
        <v>13759.640000000001</v>
      </c>
      <c r="P378" s="278">
        <f t="shared" si="40"/>
        <v>1210392.1599999971</v>
      </c>
    </row>
    <row r="379" spans="2:16" s="304" customFormat="1" hidden="1" x14ac:dyDescent="0.2">
      <c r="B379" s="304" t="s">
        <v>186</v>
      </c>
      <c r="C379" s="278"/>
      <c r="G379" s="278">
        <f t="shared" si="41"/>
        <v>3454343.5702202637</v>
      </c>
      <c r="I379" s="376">
        <v>43313</v>
      </c>
      <c r="J379" s="376">
        <v>43342</v>
      </c>
      <c r="K379" s="375">
        <f t="shared" si="42"/>
        <v>30</v>
      </c>
      <c r="L379" s="375"/>
      <c r="M379" s="374">
        <v>4.6899999999999997E-2</v>
      </c>
      <c r="N379" s="278">
        <f t="shared" si="38"/>
        <v>13315.78</v>
      </c>
      <c r="O379" s="278">
        <f t="shared" si="39"/>
        <v>13315.78</v>
      </c>
      <c r="P379" s="278">
        <f t="shared" si="40"/>
        <v>1223707.9399999972</v>
      </c>
    </row>
    <row r="380" spans="2:16" s="304" customFormat="1" hidden="1" x14ac:dyDescent="0.2">
      <c r="C380" s="278">
        <v>0</v>
      </c>
      <c r="F380" s="278">
        <f>C380</f>
        <v>0</v>
      </c>
      <c r="G380" s="278">
        <f t="shared" si="41"/>
        <v>3454343.5702202637</v>
      </c>
      <c r="I380" s="376">
        <v>43343</v>
      </c>
      <c r="J380" s="376">
        <v>43343</v>
      </c>
      <c r="K380" s="375">
        <f t="shared" si="42"/>
        <v>1</v>
      </c>
      <c r="L380" s="375"/>
      <c r="M380" s="374">
        <v>4.6899999999999997E-2</v>
      </c>
      <c r="N380" s="278">
        <f t="shared" si="38"/>
        <v>443.86</v>
      </c>
      <c r="O380" s="278">
        <f t="shared" si="39"/>
        <v>13759.640000000001</v>
      </c>
      <c r="P380" s="278">
        <f t="shared" si="40"/>
        <v>1224151.7999999973</v>
      </c>
    </row>
    <row r="381" spans="2:16" s="304" customFormat="1" hidden="1" x14ac:dyDescent="0.2">
      <c r="B381" s="304" t="s">
        <v>185</v>
      </c>
      <c r="C381" s="278"/>
      <c r="G381" s="278">
        <f t="shared" si="41"/>
        <v>3454343.5702202637</v>
      </c>
      <c r="I381" s="376">
        <v>43344</v>
      </c>
      <c r="J381" s="376">
        <v>43372</v>
      </c>
      <c r="K381" s="375">
        <f t="shared" si="42"/>
        <v>29</v>
      </c>
      <c r="L381" s="375"/>
      <c r="M381" s="374">
        <v>4.6899999999999997E-2</v>
      </c>
      <c r="N381" s="278">
        <f t="shared" si="38"/>
        <v>12871.93</v>
      </c>
      <c r="O381" s="278">
        <f t="shared" si="39"/>
        <v>12871.93</v>
      </c>
      <c r="P381" s="278">
        <f t="shared" si="40"/>
        <v>1237023.7299999972</v>
      </c>
    </row>
    <row r="382" spans="2:16" s="304" customFormat="1" hidden="1" x14ac:dyDescent="0.2">
      <c r="C382" s="278">
        <v>0</v>
      </c>
      <c r="F382" s="278">
        <f>C382</f>
        <v>0</v>
      </c>
      <c r="G382" s="278">
        <f t="shared" si="41"/>
        <v>3454343.5702202637</v>
      </c>
      <c r="I382" s="376">
        <v>43373</v>
      </c>
      <c r="J382" s="376">
        <v>43373</v>
      </c>
      <c r="K382" s="375">
        <f t="shared" si="42"/>
        <v>1</v>
      </c>
      <c r="L382" s="375"/>
      <c r="M382" s="374">
        <v>4.6899999999999997E-2</v>
      </c>
      <c r="N382" s="278">
        <f t="shared" si="38"/>
        <v>443.86</v>
      </c>
      <c r="O382" s="278">
        <f t="shared" si="39"/>
        <v>13315.79</v>
      </c>
      <c r="P382" s="278">
        <f t="shared" si="40"/>
        <v>1237467.5899999973</v>
      </c>
    </row>
    <row r="383" spans="2:16" s="304" customFormat="1" hidden="1" x14ac:dyDescent="0.2">
      <c r="B383" s="304" t="s">
        <v>184</v>
      </c>
      <c r="C383" s="278"/>
      <c r="G383" s="278">
        <f t="shared" si="41"/>
        <v>3454343.5702202637</v>
      </c>
      <c r="I383" s="376">
        <v>43374</v>
      </c>
      <c r="J383" s="376">
        <v>43403</v>
      </c>
      <c r="K383" s="375">
        <f t="shared" si="42"/>
        <v>30</v>
      </c>
      <c r="L383" s="375"/>
      <c r="M383" s="374">
        <v>4.9599999999999998E-2</v>
      </c>
      <c r="N383" s="278">
        <f t="shared" si="38"/>
        <v>14082.37</v>
      </c>
      <c r="O383" s="278">
        <f t="shared" si="39"/>
        <v>14082.37</v>
      </c>
      <c r="P383" s="278">
        <f t="shared" si="40"/>
        <v>1251549.9599999974</v>
      </c>
    </row>
    <row r="384" spans="2:16" s="304" customFormat="1" hidden="1" x14ac:dyDescent="0.2">
      <c r="C384" s="278">
        <v>0</v>
      </c>
      <c r="F384" s="278">
        <f>C384</f>
        <v>0</v>
      </c>
      <c r="G384" s="278">
        <f t="shared" si="41"/>
        <v>3454343.5702202637</v>
      </c>
      <c r="I384" s="376">
        <v>43404</v>
      </c>
      <c r="J384" s="376">
        <v>43404</v>
      </c>
      <c r="K384" s="375">
        <f t="shared" si="42"/>
        <v>1</v>
      </c>
      <c r="L384" s="375"/>
      <c r="M384" s="374">
        <v>4.9599999999999998E-2</v>
      </c>
      <c r="N384" s="278">
        <f t="shared" si="38"/>
        <v>469.41</v>
      </c>
      <c r="O384" s="278">
        <f t="shared" si="39"/>
        <v>14551.78</v>
      </c>
      <c r="P384" s="278">
        <f t="shared" si="40"/>
        <v>1252019.3699999973</v>
      </c>
    </row>
    <row r="385" spans="1:16" s="304" customFormat="1" hidden="1" x14ac:dyDescent="0.2">
      <c r="B385" s="304" t="s">
        <v>183</v>
      </c>
      <c r="C385" s="278"/>
      <c r="G385" s="278">
        <f t="shared" si="41"/>
        <v>3454343.5702202637</v>
      </c>
      <c r="I385" s="376">
        <v>43405</v>
      </c>
      <c r="J385" s="376">
        <v>43433</v>
      </c>
      <c r="K385" s="375">
        <f t="shared" si="42"/>
        <v>29</v>
      </c>
      <c r="L385" s="375"/>
      <c r="M385" s="374">
        <v>4.9599999999999998E-2</v>
      </c>
      <c r="N385" s="278">
        <f t="shared" si="38"/>
        <v>13612.95</v>
      </c>
      <c r="O385" s="278">
        <f t="shared" si="39"/>
        <v>13612.95</v>
      </c>
      <c r="P385" s="278">
        <f t="shared" si="40"/>
        <v>1265632.3199999973</v>
      </c>
    </row>
    <row r="386" spans="1:16" s="304" customFormat="1" hidden="1" x14ac:dyDescent="0.2">
      <c r="C386" s="278">
        <v>0</v>
      </c>
      <c r="F386" s="278">
        <f>C386</f>
        <v>0</v>
      </c>
      <c r="G386" s="278">
        <f t="shared" si="41"/>
        <v>3454343.5702202637</v>
      </c>
      <c r="I386" s="376">
        <v>43434</v>
      </c>
      <c r="J386" s="376">
        <v>43434</v>
      </c>
      <c r="K386" s="375">
        <f t="shared" si="42"/>
        <v>1</v>
      </c>
      <c r="L386" s="375"/>
      <c r="M386" s="374">
        <v>4.9599999999999998E-2</v>
      </c>
      <c r="N386" s="278">
        <f t="shared" si="38"/>
        <v>469.41</v>
      </c>
      <c r="O386" s="278">
        <f t="shared" si="39"/>
        <v>14082.36</v>
      </c>
      <c r="P386" s="278">
        <f t="shared" si="40"/>
        <v>1266101.7299999972</v>
      </c>
    </row>
    <row r="387" spans="1:16" s="304" customFormat="1" hidden="1" x14ac:dyDescent="0.2">
      <c r="B387" s="304" t="s">
        <v>182</v>
      </c>
      <c r="C387" s="278"/>
      <c r="G387" s="278">
        <f t="shared" si="41"/>
        <v>3454343.5702202637</v>
      </c>
      <c r="I387" s="376">
        <v>43435</v>
      </c>
      <c r="J387" s="376">
        <v>43464</v>
      </c>
      <c r="K387" s="375">
        <f t="shared" si="42"/>
        <v>30</v>
      </c>
      <c r="L387" s="375"/>
      <c r="M387" s="374">
        <v>4.9599999999999998E-2</v>
      </c>
      <c r="N387" s="379">
        <f>+IF(+K387&lt;&gt;" ", ROUND(M387*(K387/365)*G387,2),0)-14082.37</f>
        <v>0</v>
      </c>
      <c r="O387" s="278">
        <f t="shared" si="39"/>
        <v>0</v>
      </c>
      <c r="P387" s="278">
        <f t="shared" si="40"/>
        <v>1266101.7299999972</v>
      </c>
    </row>
    <row r="388" spans="1:16" s="304" customFormat="1" hidden="1" x14ac:dyDescent="0.2">
      <c r="C388" s="278">
        <v>0</v>
      </c>
      <c r="F388" s="278">
        <f>C388</f>
        <v>0</v>
      </c>
      <c r="G388" s="278">
        <f t="shared" si="41"/>
        <v>3454343.5702202637</v>
      </c>
      <c r="I388" s="376">
        <v>43465</v>
      </c>
      <c r="J388" s="376">
        <v>43465</v>
      </c>
      <c r="K388" s="375">
        <f t="shared" si="42"/>
        <v>1</v>
      </c>
      <c r="L388" s="375"/>
      <c r="M388" s="374">
        <v>4.9599999999999998E-2</v>
      </c>
      <c r="N388" s="379">
        <f>+IF(+K388&lt;&gt;" ", ROUND(M388*(K388/365)*G388,2),0)-469.41</f>
        <v>0</v>
      </c>
      <c r="O388" s="278">
        <f t="shared" si="39"/>
        <v>0</v>
      </c>
      <c r="P388" s="278">
        <f t="shared" si="40"/>
        <v>1266101.7299999972</v>
      </c>
    </row>
    <row r="389" spans="1:16" s="304" customFormat="1" hidden="1" x14ac:dyDescent="0.2">
      <c r="A389" s="304" t="s">
        <v>230</v>
      </c>
      <c r="B389" s="304" t="s">
        <v>193</v>
      </c>
      <c r="G389" s="278">
        <f t="shared" si="41"/>
        <v>3454343.5702202637</v>
      </c>
      <c r="I389" s="376">
        <v>43466</v>
      </c>
      <c r="J389" s="376">
        <v>43495</v>
      </c>
      <c r="K389" s="375">
        <f t="shared" si="42"/>
        <v>30</v>
      </c>
      <c r="L389" s="375"/>
      <c r="M389" s="374">
        <v>5.1799999999999999E-2</v>
      </c>
      <c r="N389" s="278">
        <f t="shared" ref="N389:N434" si="43">+IF(+K389&lt;&gt;" ", ROUND(M389*(K389/365)*G389,2),0)</f>
        <v>14706.99</v>
      </c>
      <c r="O389" s="278">
        <f t="shared" si="39"/>
        <v>14706.99</v>
      </c>
      <c r="P389" s="278">
        <f t="shared" si="40"/>
        <v>1280808.7199999972</v>
      </c>
    </row>
    <row r="390" spans="1:16" s="304" customFormat="1" ht="13.7" hidden="1" customHeight="1" x14ac:dyDescent="0.2">
      <c r="A390" s="377" t="s">
        <v>229</v>
      </c>
      <c r="C390" s="278">
        <v>0</v>
      </c>
      <c r="F390" s="278">
        <f>C390</f>
        <v>0</v>
      </c>
      <c r="G390" s="278">
        <f t="shared" si="41"/>
        <v>3454343.5702202637</v>
      </c>
      <c r="I390" s="376">
        <v>43496</v>
      </c>
      <c r="J390" s="376">
        <v>43496</v>
      </c>
      <c r="K390" s="375">
        <f t="shared" si="42"/>
        <v>1</v>
      </c>
      <c r="L390" s="375"/>
      <c r="M390" s="374">
        <v>5.1799999999999999E-2</v>
      </c>
      <c r="N390" s="278">
        <f t="shared" si="43"/>
        <v>490.23</v>
      </c>
      <c r="O390" s="278">
        <f t="shared" si="39"/>
        <v>15197.22</v>
      </c>
      <c r="P390" s="278">
        <f t="shared" si="40"/>
        <v>1281298.9499999972</v>
      </c>
    </row>
    <row r="391" spans="1:16" s="304" customFormat="1" hidden="1" x14ac:dyDescent="0.2">
      <c r="B391" s="304" t="s">
        <v>192</v>
      </c>
      <c r="C391" s="278"/>
      <c r="G391" s="278">
        <f t="shared" si="41"/>
        <v>3454343.5702202637</v>
      </c>
      <c r="I391" s="376">
        <v>43497</v>
      </c>
      <c r="J391" s="376">
        <v>43523</v>
      </c>
      <c r="K391" s="375">
        <v>27</v>
      </c>
      <c r="L391" s="375"/>
      <c r="M391" s="374">
        <v>5.1799999999999999E-2</v>
      </c>
      <c r="N391" s="278">
        <f t="shared" si="43"/>
        <v>13236.29</v>
      </c>
      <c r="O391" s="278">
        <f t="shared" si="39"/>
        <v>13236.29</v>
      </c>
      <c r="P391" s="278">
        <f t="shared" si="40"/>
        <v>1294535.2399999972</v>
      </c>
    </row>
    <row r="392" spans="1:16" s="304" customFormat="1" hidden="1" x14ac:dyDescent="0.2">
      <c r="C392" s="278">
        <v>1957455.9197439104</v>
      </c>
      <c r="F392" s="278">
        <f>C392</f>
        <v>1957455.9197439104</v>
      </c>
      <c r="G392" s="278">
        <f t="shared" si="41"/>
        <v>5411799.4899641741</v>
      </c>
      <c r="I392" s="376">
        <v>43524</v>
      </c>
      <c r="J392" s="376">
        <v>43524</v>
      </c>
      <c r="K392" s="375">
        <f t="shared" ref="K392:K414" si="44">+IF(+J392="","",+J392-(I392-1))</f>
        <v>1</v>
      </c>
      <c r="L392" s="375"/>
      <c r="M392" s="374">
        <v>5.1799999999999999E-2</v>
      </c>
      <c r="N392" s="278">
        <f t="shared" si="43"/>
        <v>768.03</v>
      </c>
      <c r="O392" s="278">
        <f t="shared" si="39"/>
        <v>14004.320000000002</v>
      </c>
      <c r="P392" s="278">
        <f t="shared" si="40"/>
        <v>1295303.2699999972</v>
      </c>
    </row>
    <row r="393" spans="1:16" s="304" customFormat="1" hidden="1" x14ac:dyDescent="0.2">
      <c r="B393" s="304" t="s">
        <v>191</v>
      </c>
      <c r="C393" s="278"/>
      <c r="G393" s="278">
        <f t="shared" si="41"/>
        <v>5411799.4899641741</v>
      </c>
      <c r="I393" s="376">
        <v>43525</v>
      </c>
      <c r="J393" s="376">
        <v>43554</v>
      </c>
      <c r="K393" s="375">
        <f t="shared" si="44"/>
        <v>30</v>
      </c>
      <c r="L393" s="375"/>
      <c r="M393" s="374">
        <v>5.1799999999999999E-2</v>
      </c>
      <c r="N393" s="278">
        <f t="shared" si="43"/>
        <v>23040.92</v>
      </c>
      <c r="O393" s="278">
        <f t="shared" si="39"/>
        <v>23040.92</v>
      </c>
      <c r="P393" s="278">
        <f t="shared" si="40"/>
        <v>1318344.1899999972</v>
      </c>
    </row>
    <row r="394" spans="1:16" s="304" customFormat="1" ht="14.25" hidden="1" customHeight="1" x14ac:dyDescent="0.2">
      <c r="C394" s="278">
        <v>12376294.12727583</v>
      </c>
      <c r="F394" s="278">
        <f>C394</f>
        <v>12376294.12727583</v>
      </c>
      <c r="G394" s="278">
        <f t="shared" si="41"/>
        <v>17788093.617240004</v>
      </c>
      <c r="I394" s="376">
        <v>43555</v>
      </c>
      <c r="J394" s="376">
        <v>43555</v>
      </c>
      <c r="K394" s="375">
        <f t="shared" si="44"/>
        <v>1</v>
      </c>
      <c r="L394" s="375"/>
      <c r="M394" s="374">
        <v>5.1799999999999999E-2</v>
      </c>
      <c r="N394" s="278">
        <f t="shared" si="43"/>
        <v>2524.4499999999998</v>
      </c>
      <c r="O394" s="278">
        <f t="shared" si="39"/>
        <v>25565.37</v>
      </c>
      <c r="P394" s="278">
        <f t="shared" si="40"/>
        <v>1320868.6399999971</v>
      </c>
    </row>
    <row r="395" spans="1:16" s="304" customFormat="1" hidden="1" x14ac:dyDescent="0.2">
      <c r="B395" s="304" t="s">
        <v>190</v>
      </c>
      <c r="C395" s="278"/>
      <c r="G395" s="278">
        <f t="shared" si="41"/>
        <v>17788093.617240004</v>
      </c>
      <c r="I395" s="376">
        <v>43556</v>
      </c>
      <c r="J395" s="376">
        <v>43584</v>
      </c>
      <c r="K395" s="375">
        <f t="shared" si="44"/>
        <v>29</v>
      </c>
      <c r="L395" s="375"/>
      <c r="M395" s="374">
        <v>5.45E-2</v>
      </c>
      <c r="N395" s="278">
        <f t="shared" si="43"/>
        <v>77024.88</v>
      </c>
      <c r="O395" s="278">
        <f t="shared" si="39"/>
        <v>77024.88</v>
      </c>
      <c r="P395" s="278">
        <f t="shared" si="40"/>
        <v>1397893.5199999972</v>
      </c>
    </row>
    <row r="396" spans="1:16" s="304" customFormat="1" hidden="1" x14ac:dyDescent="0.2">
      <c r="C396" s="278">
        <v>1772025.9031812996</v>
      </c>
      <c r="F396" s="278">
        <f>C396</f>
        <v>1772025.9031812996</v>
      </c>
      <c r="G396" s="278">
        <f t="shared" si="41"/>
        <v>19560119.520421304</v>
      </c>
      <c r="I396" s="376">
        <v>43585</v>
      </c>
      <c r="J396" s="376">
        <v>43585</v>
      </c>
      <c r="K396" s="375">
        <f t="shared" si="44"/>
        <v>1</v>
      </c>
      <c r="L396" s="375"/>
      <c r="M396" s="374">
        <v>5.45E-2</v>
      </c>
      <c r="N396" s="278">
        <f t="shared" si="43"/>
        <v>2920.62</v>
      </c>
      <c r="O396" s="278">
        <f t="shared" si="39"/>
        <v>79945.5</v>
      </c>
      <c r="P396" s="278">
        <f t="shared" si="40"/>
        <v>1400814.1399999973</v>
      </c>
    </row>
    <row r="397" spans="1:16" s="304" customFormat="1" hidden="1" x14ac:dyDescent="0.2">
      <c r="B397" s="304" t="s">
        <v>189</v>
      </c>
      <c r="C397" s="278"/>
      <c r="G397" s="278">
        <f t="shared" si="41"/>
        <v>19560119.520421304</v>
      </c>
      <c r="I397" s="376">
        <v>43586</v>
      </c>
      <c r="J397" s="376">
        <v>43615</v>
      </c>
      <c r="K397" s="375">
        <f t="shared" si="44"/>
        <v>30</v>
      </c>
      <c r="L397" s="375"/>
      <c r="M397" s="374">
        <v>5.45E-2</v>
      </c>
      <c r="N397" s="278">
        <f t="shared" si="43"/>
        <v>87618.62</v>
      </c>
      <c r="O397" s="278">
        <f t="shared" si="39"/>
        <v>87618.62</v>
      </c>
      <c r="P397" s="278">
        <f t="shared" si="40"/>
        <v>1488432.7599999974</v>
      </c>
    </row>
    <row r="398" spans="1:16" s="304" customFormat="1" hidden="1" x14ac:dyDescent="0.2">
      <c r="C398" s="278">
        <v>850807.42485476285</v>
      </c>
      <c r="F398" s="278">
        <f>C398</f>
        <v>850807.42485476285</v>
      </c>
      <c r="G398" s="278">
        <f t="shared" si="41"/>
        <v>20410926.945276067</v>
      </c>
      <c r="I398" s="376">
        <v>43616</v>
      </c>
      <c r="J398" s="376">
        <v>43616</v>
      </c>
      <c r="K398" s="375">
        <f t="shared" si="44"/>
        <v>1</v>
      </c>
      <c r="L398" s="375"/>
      <c r="M398" s="374">
        <v>5.45E-2</v>
      </c>
      <c r="N398" s="278">
        <f t="shared" si="43"/>
        <v>3047.66</v>
      </c>
      <c r="O398" s="278">
        <f t="shared" si="39"/>
        <v>90666.28</v>
      </c>
      <c r="P398" s="278">
        <f t="shared" si="40"/>
        <v>1491480.4199999974</v>
      </c>
    </row>
    <row r="399" spans="1:16" s="304" customFormat="1" hidden="1" x14ac:dyDescent="0.2">
      <c r="B399" s="304" t="s">
        <v>188</v>
      </c>
      <c r="C399" s="278"/>
      <c r="G399" s="278">
        <f t="shared" si="41"/>
        <v>20410926.945276067</v>
      </c>
      <c r="I399" s="376">
        <v>43617</v>
      </c>
      <c r="J399" s="376">
        <v>43645</v>
      </c>
      <c r="K399" s="375">
        <f t="shared" si="44"/>
        <v>29</v>
      </c>
      <c r="L399" s="375"/>
      <c r="M399" s="374">
        <v>5.45E-2</v>
      </c>
      <c r="N399" s="278">
        <f t="shared" si="43"/>
        <v>88382.11</v>
      </c>
      <c r="O399" s="278">
        <f t="shared" si="39"/>
        <v>88382.11</v>
      </c>
      <c r="P399" s="278">
        <f t="shared" si="40"/>
        <v>1579862.5299999975</v>
      </c>
    </row>
    <row r="400" spans="1:16" s="304" customFormat="1" hidden="1" x14ac:dyDescent="0.2">
      <c r="C400" s="278">
        <v>301599.23319329321</v>
      </c>
      <c r="F400" s="278">
        <f>C400</f>
        <v>301599.23319329321</v>
      </c>
      <c r="G400" s="278">
        <f t="shared" si="41"/>
        <v>20712526.17846936</v>
      </c>
      <c r="I400" s="376">
        <v>43646</v>
      </c>
      <c r="J400" s="376">
        <v>43646</v>
      </c>
      <c r="K400" s="375">
        <f t="shared" si="44"/>
        <v>1</v>
      </c>
      <c r="L400" s="375"/>
      <c r="M400" s="374">
        <v>5.45E-2</v>
      </c>
      <c r="N400" s="278">
        <f t="shared" si="43"/>
        <v>3092.69</v>
      </c>
      <c r="O400" s="278">
        <f t="shared" si="39"/>
        <v>91474.8</v>
      </c>
      <c r="P400" s="278">
        <f t="shared" si="40"/>
        <v>1582955.2199999974</v>
      </c>
    </row>
    <row r="401" spans="1:16" s="304" customFormat="1" hidden="1" x14ac:dyDescent="0.2">
      <c r="B401" s="304" t="s">
        <v>187</v>
      </c>
      <c r="C401" s="278"/>
      <c r="G401" s="278">
        <f t="shared" si="41"/>
        <v>20712526.17846936</v>
      </c>
      <c r="I401" s="376">
        <v>43647</v>
      </c>
      <c r="J401" s="376">
        <v>43676</v>
      </c>
      <c r="K401" s="375">
        <f t="shared" si="44"/>
        <v>30</v>
      </c>
      <c r="L401" s="375"/>
      <c r="M401" s="374">
        <v>5.5E-2</v>
      </c>
      <c r="N401" s="278">
        <f t="shared" si="43"/>
        <v>93631.97</v>
      </c>
      <c r="O401" s="278">
        <f t="shared" si="39"/>
        <v>93631.97</v>
      </c>
      <c r="P401" s="278">
        <f t="shared" si="40"/>
        <v>1676587.1899999974</v>
      </c>
    </row>
    <row r="402" spans="1:16" s="304" customFormat="1" hidden="1" x14ac:dyDescent="0.2">
      <c r="C402" s="278">
        <v>798335.38193107396</v>
      </c>
      <c r="F402" s="278">
        <f>C402</f>
        <v>798335.38193107396</v>
      </c>
      <c r="G402" s="278">
        <f t="shared" si="41"/>
        <v>21510861.560400434</v>
      </c>
      <c r="I402" s="376">
        <v>43677</v>
      </c>
      <c r="J402" s="376">
        <v>43677</v>
      </c>
      <c r="K402" s="375">
        <f t="shared" si="44"/>
        <v>1</v>
      </c>
      <c r="L402" s="375"/>
      <c r="M402" s="374">
        <v>5.5E-2</v>
      </c>
      <c r="N402" s="278">
        <f t="shared" si="43"/>
        <v>3241.36</v>
      </c>
      <c r="O402" s="278">
        <f t="shared" si="39"/>
        <v>96873.33</v>
      </c>
      <c r="P402" s="278">
        <f t="shared" si="40"/>
        <v>1679828.5499999975</v>
      </c>
    </row>
    <row r="403" spans="1:16" s="304" customFormat="1" hidden="1" x14ac:dyDescent="0.2">
      <c r="B403" s="304" t="s">
        <v>186</v>
      </c>
      <c r="C403" s="278"/>
      <c r="G403" s="278">
        <f t="shared" si="41"/>
        <v>21510861.560400434</v>
      </c>
      <c r="I403" s="376">
        <v>43678</v>
      </c>
      <c r="J403" s="376">
        <v>43707</v>
      </c>
      <c r="K403" s="375">
        <f t="shared" si="44"/>
        <v>30</v>
      </c>
      <c r="L403" s="375"/>
      <c r="M403" s="374">
        <v>5.5E-2</v>
      </c>
      <c r="N403" s="278">
        <f t="shared" si="43"/>
        <v>97240.88</v>
      </c>
      <c r="O403" s="278">
        <f t="shared" si="39"/>
        <v>97240.88</v>
      </c>
      <c r="P403" s="278">
        <f t="shared" si="40"/>
        <v>1777069.4299999974</v>
      </c>
    </row>
    <row r="404" spans="1:16" s="304" customFormat="1" hidden="1" x14ac:dyDescent="0.2">
      <c r="C404" s="278">
        <v>-1594301.9205967188</v>
      </c>
      <c r="F404" s="278">
        <f>C404</f>
        <v>-1594301.9205967188</v>
      </c>
      <c r="G404" s="278">
        <f t="shared" si="41"/>
        <v>19916559.639803715</v>
      </c>
      <c r="I404" s="376">
        <v>43708</v>
      </c>
      <c r="J404" s="376">
        <v>43708</v>
      </c>
      <c r="K404" s="375">
        <f t="shared" si="44"/>
        <v>1</v>
      </c>
      <c r="L404" s="375"/>
      <c r="M404" s="374">
        <v>5.5E-2</v>
      </c>
      <c r="N404" s="278">
        <f t="shared" si="43"/>
        <v>3001.13</v>
      </c>
      <c r="O404" s="278">
        <f t="shared" si="39"/>
        <v>100242.01000000001</v>
      </c>
      <c r="P404" s="278">
        <f t="shared" si="40"/>
        <v>1780070.5599999973</v>
      </c>
    </row>
    <row r="405" spans="1:16" s="304" customFormat="1" hidden="1" x14ac:dyDescent="0.2">
      <c r="B405" s="304" t="s">
        <v>185</v>
      </c>
      <c r="C405" s="278"/>
      <c r="G405" s="278">
        <f t="shared" si="41"/>
        <v>19916559.639803715</v>
      </c>
      <c r="I405" s="376">
        <v>43709</v>
      </c>
      <c r="J405" s="376">
        <v>43737</v>
      </c>
      <c r="K405" s="375">
        <f t="shared" si="44"/>
        <v>29</v>
      </c>
      <c r="L405" s="375"/>
      <c r="M405" s="374">
        <v>5.5E-2</v>
      </c>
      <c r="N405" s="278">
        <f t="shared" si="43"/>
        <v>87032.639999999999</v>
      </c>
      <c r="O405" s="278">
        <f t="shared" si="39"/>
        <v>87032.639999999999</v>
      </c>
      <c r="P405" s="278">
        <f t="shared" si="40"/>
        <v>1867103.1999999972</v>
      </c>
    </row>
    <row r="406" spans="1:16" s="304" customFormat="1" hidden="1" x14ac:dyDescent="0.2">
      <c r="C406" s="278">
        <v>3008471.9336344153</v>
      </c>
      <c r="F406" s="278">
        <f>C406</f>
        <v>3008471.9336344153</v>
      </c>
      <c r="G406" s="278">
        <f t="shared" si="41"/>
        <v>22925031.57343813</v>
      </c>
      <c r="I406" s="376">
        <v>43738</v>
      </c>
      <c r="J406" s="376">
        <v>43738</v>
      </c>
      <c r="K406" s="375">
        <f t="shared" si="44"/>
        <v>1</v>
      </c>
      <c r="L406" s="375"/>
      <c r="M406" s="374">
        <v>5.5E-2</v>
      </c>
      <c r="N406" s="278">
        <f t="shared" si="43"/>
        <v>3454.46</v>
      </c>
      <c r="O406" s="278">
        <f t="shared" si="39"/>
        <v>90487.1</v>
      </c>
      <c r="P406" s="278">
        <f t="shared" si="40"/>
        <v>1870557.6599999971</v>
      </c>
    </row>
    <row r="407" spans="1:16" s="304" customFormat="1" hidden="1" x14ac:dyDescent="0.2">
      <c r="B407" s="304" t="s">
        <v>184</v>
      </c>
      <c r="C407" s="278"/>
      <c r="G407" s="278">
        <f t="shared" si="41"/>
        <v>22925031.57343813</v>
      </c>
      <c r="I407" s="376">
        <v>43739</v>
      </c>
      <c r="J407" s="376">
        <v>43768</v>
      </c>
      <c r="K407" s="375">
        <f t="shared" si="44"/>
        <v>30</v>
      </c>
      <c r="L407" s="375"/>
      <c r="M407" s="374">
        <v>5.4199999999999998E-2</v>
      </c>
      <c r="N407" s="278">
        <f t="shared" si="43"/>
        <v>102126.31</v>
      </c>
      <c r="O407" s="278">
        <f t="shared" si="39"/>
        <v>102126.31</v>
      </c>
      <c r="P407" s="278">
        <f t="shared" si="40"/>
        <v>1972683.9699999972</v>
      </c>
    </row>
    <row r="408" spans="1:16" s="304" customFormat="1" hidden="1" x14ac:dyDescent="0.2">
      <c r="C408" s="278">
        <v>6476282.8692039773</v>
      </c>
      <c r="F408" s="278">
        <f>C408</f>
        <v>6476282.8692039773</v>
      </c>
      <c r="G408" s="278">
        <f t="shared" si="41"/>
        <v>29401314.442642108</v>
      </c>
      <c r="I408" s="376">
        <v>43769</v>
      </c>
      <c r="J408" s="376">
        <v>43769</v>
      </c>
      <c r="K408" s="375">
        <f t="shared" si="44"/>
        <v>1</v>
      </c>
      <c r="L408" s="375"/>
      <c r="M408" s="374">
        <v>5.4199999999999998E-2</v>
      </c>
      <c r="N408" s="278">
        <f t="shared" si="43"/>
        <v>4365.8900000000003</v>
      </c>
      <c r="O408" s="278">
        <f t="shared" si="39"/>
        <v>106492.2</v>
      </c>
      <c r="P408" s="278">
        <f t="shared" si="40"/>
        <v>1977049.8599999971</v>
      </c>
    </row>
    <row r="409" spans="1:16" s="304" customFormat="1" hidden="1" x14ac:dyDescent="0.2">
      <c r="B409" s="304" t="s">
        <v>183</v>
      </c>
      <c r="C409" s="278"/>
      <c r="G409" s="278">
        <f t="shared" si="41"/>
        <v>29401314.442642108</v>
      </c>
      <c r="I409" s="376">
        <v>43770</v>
      </c>
      <c r="J409" s="376">
        <v>43798</v>
      </c>
      <c r="K409" s="375">
        <f t="shared" si="44"/>
        <v>29</v>
      </c>
      <c r="L409" s="375"/>
      <c r="M409" s="374">
        <v>5.4199999999999998E-2</v>
      </c>
      <c r="N409" s="278">
        <f t="shared" si="43"/>
        <v>126610.92</v>
      </c>
      <c r="O409" s="278">
        <f t="shared" si="39"/>
        <v>126610.92</v>
      </c>
      <c r="P409" s="278">
        <f t="shared" si="40"/>
        <v>2103660.779999997</v>
      </c>
    </row>
    <row r="410" spans="1:16" s="304" customFormat="1" hidden="1" x14ac:dyDescent="0.2">
      <c r="C410" s="278">
        <v>4843568.7362388968</v>
      </c>
      <c r="F410" s="278">
        <f>C410</f>
        <v>4843568.7362388968</v>
      </c>
      <c r="G410" s="278">
        <f t="shared" si="41"/>
        <v>34244883.178881004</v>
      </c>
      <c r="I410" s="376">
        <v>43799</v>
      </c>
      <c r="J410" s="376">
        <v>43799</v>
      </c>
      <c r="K410" s="375">
        <f t="shared" si="44"/>
        <v>1</v>
      </c>
      <c r="L410" s="375"/>
      <c r="M410" s="374">
        <v>5.4199999999999998E-2</v>
      </c>
      <c r="N410" s="278">
        <f t="shared" si="43"/>
        <v>5085.13</v>
      </c>
      <c r="O410" s="278">
        <f t="shared" ref="O410:O434" si="45">IF(MONTH(+I410)&lt;&gt;MONTH(+I409),N410,+O409+N410)</f>
        <v>131696.04999999999</v>
      </c>
      <c r="P410" s="278">
        <f t="shared" si="40"/>
        <v>2108745.9099999969</v>
      </c>
    </row>
    <row r="411" spans="1:16" s="304" customFormat="1" hidden="1" x14ac:dyDescent="0.2">
      <c r="B411" s="304" t="s">
        <v>182</v>
      </c>
      <c r="C411" s="278"/>
      <c r="G411" s="278">
        <f t="shared" si="41"/>
        <v>34244883.178881004</v>
      </c>
      <c r="I411" s="376">
        <v>43800</v>
      </c>
      <c r="J411" s="376">
        <v>43829</v>
      </c>
      <c r="K411" s="375">
        <f t="shared" si="44"/>
        <v>30</v>
      </c>
      <c r="L411" s="375"/>
      <c r="M411" s="374">
        <v>5.4199999999999998E-2</v>
      </c>
      <c r="N411" s="278">
        <f t="shared" si="43"/>
        <v>152553.92000000001</v>
      </c>
      <c r="O411" s="278">
        <f t="shared" si="45"/>
        <v>152553.92000000001</v>
      </c>
      <c r="P411" s="278">
        <f t="shared" ref="P411:P434" si="46">P410+N411</f>
        <v>2261299.8299999968</v>
      </c>
    </row>
    <row r="412" spans="1:16" s="304" customFormat="1" hidden="1" x14ac:dyDescent="0.2">
      <c r="C412" s="278">
        <v>5218381.6948736459</v>
      </c>
      <c r="F412" s="278">
        <f>C412</f>
        <v>5218381.6948736459</v>
      </c>
      <c r="G412" s="278">
        <f t="shared" si="41"/>
        <v>39463264.87375465</v>
      </c>
      <c r="I412" s="376">
        <v>43830</v>
      </c>
      <c r="J412" s="376">
        <v>43830</v>
      </c>
      <c r="K412" s="375">
        <f t="shared" si="44"/>
        <v>1</v>
      </c>
      <c r="L412" s="375"/>
      <c r="M412" s="374">
        <v>5.4199999999999998E-2</v>
      </c>
      <c r="N412" s="278">
        <f t="shared" si="43"/>
        <v>5860.02</v>
      </c>
      <c r="O412" s="278">
        <f t="shared" si="45"/>
        <v>158413.94</v>
      </c>
      <c r="P412" s="278">
        <f t="shared" si="46"/>
        <v>2267159.8499999968</v>
      </c>
    </row>
    <row r="413" spans="1:16" s="304" customFormat="1" ht="18" hidden="1" customHeight="1" x14ac:dyDescent="0.2">
      <c r="A413" s="304" t="s">
        <v>228</v>
      </c>
      <c r="B413" s="304" t="s">
        <v>193</v>
      </c>
      <c r="G413" s="278">
        <f t="shared" si="41"/>
        <v>39463264.87375465</v>
      </c>
      <c r="I413" s="376">
        <v>43831</v>
      </c>
      <c r="J413" s="376">
        <v>43860</v>
      </c>
      <c r="K413" s="375">
        <f t="shared" si="44"/>
        <v>30</v>
      </c>
      <c r="L413" s="375"/>
      <c r="M413" s="374">
        <v>4.9599999999999998E-2</v>
      </c>
      <c r="N413" s="278">
        <f t="shared" si="43"/>
        <v>160880.38</v>
      </c>
      <c r="O413" s="278">
        <f t="shared" si="45"/>
        <v>160880.38</v>
      </c>
      <c r="P413" s="278">
        <f t="shared" si="46"/>
        <v>2428040.2299999967</v>
      </c>
    </row>
    <row r="414" spans="1:16" s="304" customFormat="1" ht="13.7" hidden="1" customHeight="1" x14ac:dyDescent="0.2">
      <c r="A414" s="377" t="s">
        <v>227</v>
      </c>
      <c r="C414" s="278">
        <v>0</v>
      </c>
      <c r="F414" s="278">
        <f>C414</f>
        <v>0</v>
      </c>
      <c r="G414" s="278">
        <f t="shared" si="41"/>
        <v>39463264.87375465</v>
      </c>
      <c r="I414" s="376">
        <v>43861</v>
      </c>
      <c r="J414" s="376">
        <v>43861</v>
      </c>
      <c r="K414" s="375">
        <f t="shared" si="44"/>
        <v>1</v>
      </c>
      <c r="L414" s="375"/>
      <c r="M414" s="374">
        <v>4.9599999999999998E-2</v>
      </c>
      <c r="N414" s="278">
        <f t="shared" si="43"/>
        <v>5362.68</v>
      </c>
      <c r="O414" s="278">
        <f t="shared" si="45"/>
        <v>166243.06</v>
      </c>
      <c r="P414" s="278">
        <f t="shared" si="46"/>
        <v>2433402.9099999969</v>
      </c>
    </row>
    <row r="415" spans="1:16" s="304" customFormat="1" hidden="1" x14ac:dyDescent="0.2">
      <c r="B415" s="304" t="s">
        <v>192</v>
      </c>
      <c r="C415" s="278"/>
      <c r="G415" s="278">
        <f t="shared" si="41"/>
        <v>39463264.87375465</v>
      </c>
      <c r="I415" s="376">
        <v>43862</v>
      </c>
      <c r="J415" s="376">
        <v>43889</v>
      </c>
      <c r="K415" s="375">
        <v>28</v>
      </c>
      <c r="L415" s="375"/>
      <c r="M415" s="374">
        <v>4.9599999999999998E-2</v>
      </c>
      <c r="N415" s="278">
        <f t="shared" si="43"/>
        <v>150155.01999999999</v>
      </c>
      <c r="O415" s="278">
        <f t="shared" si="45"/>
        <v>150155.01999999999</v>
      </c>
      <c r="P415" s="278">
        <f t="shared" si="46"/>
        <v>2583557.9299999969</v>
      </c>
    </row>
    <row r="416" spans="1:16" s="304" customFormat="1" hidden="1" x14ac:dyDescent="0.2">
      <c r="C416" s="278">
        <v>0</v>
      </c>
      <c r="F416" s="278">
        <f>C416</f>
        <v>0</v>
      </c>
      <c r="G416" s="278">
        <f t="shared" si="41"/>
        <v>39463264.87375465</v>
      </c>
      <c r="I416" s="376">
        <v>43890</v>
      </c>
      <c r="J416" s="376">
        <v>43890</v>
      </c>
      <c r="K416" s="375">
        <f t="shared" ref="K416:K434" si="47">+IF(+J416="","",+J416-(I416-1))</f>
        <v>1</v>
      </c>
      <c r="L416" s="375"/>
      <c r="M416" s="374">
        <v>4.9599999999999998E-2</v>
      </c>
      <c r="N416" s="278">
        <f t="shared" si="43"/>
        <v>5362.68</v>
      </c>
      <c r="O416" s="278">
        <f t="shared" si="45"/>
        <v>155517.69999999998</v>
      </c>
      <c r="P416" s="278">
        <f t="shared" si="46"/>
        <v>2588920.6099999971</v>
      </c>
    </row>
    <row r="417" spans="2:16" s="304" customFormat="1" hidden="1" x14ac:dyDescent="0.2">
      <c r="B417" s="304" t="s">
        <v>191</v>
      </c>
      <c r="C417" s="278"/>
      <c r="G417" s="278">
        <f t="shared" si="41"/>
        <v>39463264.87375465</v>
      </c>
      <c r="I417" s="376">
        <v>43891</v>
      </c>
      <c r="J417" s="376">
        <v>43920</v>
      </c>
      <c r="K417" s="375">
        <f t="shared" si="47"/>
        <v>30</v>
      </c>
      <c r="M417" s="374">
        <v>4.9599999999999998E-2</v>
      </c>
      <c r="N417" s="278">
        <f t="shared" si="43"/>
        <v>160880.38</v>
      </c>
      <c r="O417" s="278">
        <f t="shared" si="45"/>
        <v>160880.38</v>
      </c>
      <c r="P417" s="278">
        <f t="shared" si="46"/>
        <v>2749800.989999997</v>
      </c>
    </row>
    <row r="418" spans="2:16" s="304" customFormat="1" ht="14.25" hidden="1" customHeight="1" x14ac:dyDescent="0.2">
      <c r="C418" s="278">
        <v>4044973.1572788954</v>
      </c>
      <c r="F418" s="278">
        <f>C418</f>
        <v>4044973.1572788954</v>
      </c>
      <c r="G418" s="278">
        <f t="shared" si="41"/>
        <v>43508238.031033546</v>
      </c>
      <c r="I418" s="376">
        <v>43921</v>
      </c>
      <c r="J418" s="376">
        <v>43921</v>
      </c>
      <c r="K418" s="375">
        <f t="shared" si="47"/>
        <v>1</v>
      </c>
      <c r="M418" s="374">
        <v>4.9599999999999998E-2</v>
      </c>
      <c r="N418" s="278">
        <f t="shared" si="43"/>
        <v>5912.35</v>
      </c>
      <c r="O418" s="278">
        <f t="shared" si="45"/>
        <v>166792.73000000001</v>
      </c>
      <c r="P418" s="278">
        <f t="shared" si="46"/>
        <v>2755713.3399999971</v>
      </c>
    </row>
    <row r="419" spans="2:16" s="304" customFormat="1" ht="15.75" hidden="1" x14ac:dyDescent="0.25">
      <c r="B419" s="304" t="s">
        <v>190</v>
      </c>
      <c r="C419" s="278"/>
      <c r="G419" s="278">
        <f t="shared" si="41"/>
        <v>43508238.031033546</v>
      </c>
      <c r="I419" s="376">
        <v>43922</v>
      </c>
      <c r="J419" s="376">
        <v>43950</v>
      </c>
      <c r="K419" s="375">
        <f t="shared" si="47"/>
        <v>29</v>
      </c>
      <c r="L419" s="378"/>
      <c r="M419" s="374">
        <v>4.7500000000000001E-2</v>
      </c>
      <c r="N419" s="278">
        <f t="shared" si="43"/>
        <v>164198.9</v>
      </c>
      <c r="O419" s="278">
        <f t="shared" si="45"/>
        <v>164198.9</v>
      </c>
      <c r="P419" s="278">
        <f t="shared" si="46"/>
        <v>2919912.239999997</v>
      </c>
    </row>
    <row r="420" spans="2:16" s="304" customFormat="1" ht="15.75" hidden="1" x14ac:dyDescent="0.25">
      <c r="C420" s="278">
        <v>4123562.2552430183</v>
      </c>
      <c r="F420" s="278">
        <f>C420</f>
        <v>4123562.2552430183</v>
      </c>
      <c r="G420" s="278">
        <f t="shared" si="41"/>
        <v>47631800.286276564</v>
      </c>
      <c r="I420" s="376">
        <v>43951</v>
      </c>
      <c r="J420" s="376">
        <v>43951</v>
      </c>
      <c r="K420" s="375">
        <f t="shared" si="47"/>
        <v>1</v>
      </c>
      <c r="L420" s="378"/>
      <c r="M420" s="374">
        <v>4.7500000000000001E-2</v>
      </c>
      <c r="N420" s="278">
        <f t="shared" si="43"/>
        <v>6198.66</v>
      </c>
      <c r="O420" s="278">
        <f t="shared" si="45"/>
        <v>170397.56</v>
      </c>
      <c r="P420" s="278">
        <f t="shared" si="46"/>
        <v>2926110.8999999971</v>
      </c>
    </row>
    <row r="421" spans="2:16" s="304" customFormat="1" ht="15.75" hidden="1" x14ac:dyDescent="0.25">
      <c r="B421" s="304" t="s">
        <v>189</v>
      </c>
      <c r="C421" s="278"/>
      <c r="G421" s="278">
        <f t="shared" si="41"/>
        <v>47631800.286276564</v>
      </c>
      <c r="I421" s="376">
        <v>43952</v>
      </c>
      <c r="J421" s="376">
        <v>43981</v>
      </c>
      <c r="K421" s="375">
        <f t="shared" si="47"/>
        <v>30</v>
      </c>
      <c r="L421" s="378"/>
      <c r="M421" s="374">
        <v>4.7500000000000001E-2</v>
      </c>
      <c r="N421" s="278">
        <f t="shared" si="43"/>
        <v>185959.77</v>
      </c>
      <c r="O421" s="278">
        <f t="shared" si="45"/>
        <v>185959.77</v>
      </c>
      <c r="P421" s="278">
        <f t="shared" si="46"/>
        <v>3112070.6699999971</v>
      </c>
    </row>
    <row r="422" spans="2:16" s="304" customFormat="1" ht="15.75" hidden="1" x14ac:dyDescent="0.25">
      <c r="C422" s="278">
        <v>5424180.3395374343</v>
      </c>
      <c r="F422" s="278">
        <f>C422</f>
        <v>5424180.3395374343</v>
      </c>
      <c r="G422" s="278">
        <f t="shared" si="41"/>
        <v>53055980.625813998</v>
      </c>
      <c r="I422" s="376">
        <v>43982</v>
      </c>
      <c r="J422" s="376">
        <v>43982</v>
      </c>
      <c r="K422" s="375">
        <f t="shared" si="47"/>
        <v>1</v>
      </c>
      <c r="L422" s="378"/>
      <c r="M422" s="374">
        <v>4.7500000000000001E-2</v>
      </c>
      <c r="N422" s="278">
        <f t="shared" si="43"/>
        <v>6904.55</v>
      </c>
      <c r="O422" s="278">
        <f t="shared" si="45"/>
        <v>192864.31999999998</v>
      </c>
      <c r="P422" s="278">
        <f t="shared" si="46"/>
        <v>3118975.2199999969</v>
      </c>
    </row>
    <row r="423" spans="2:16" s="304" customFormat="1" ht="15.75" hidden="1" x14ac:dyDescent="0.25">
      <c r="B423" s="304" t="s">
        <v>188</v>
      </c>
      <c r="C423" s="278"/>
      <c r="G423" s="278">
        <f t="shared" si="41"/>
        <v>53055980.625813998</v>
      </c>
      <c r="I423" s="376">
        <v>43983</v>
      </c>
      <c r="J423" s="376">
        <v>44011</v>
      </c>
      <c r="K423" s="375">
        <f t="shared" si="47"/>
        <v>29</v>
      </c>
      <c r="L423" s="378"/>
      <c r="M423" s="374">
        <v>4.7500000000000001E-2</v>
      </c>
      <c r="N423" s="278">
        <f t="shared" si="43"/>
        <v>200231.82</v>
      </c>
      <c r="O423" s="278">
        <f t="shared" si="45"/>
        <v>200231.82</v>
      </c>
      <c r="P423" s="278">
        <f t="shared" si="46"/>
        <v>3319207.0399999968</v>
      </c>
    </row>
    <row r="424" spans="2:16" s="304" customFormat="1" ht="15.75" hidden="1" x14ac:dyDescent="0.25">
      <c r="C424" s="278">
        <v>5871829.8037184477</v>
      </c>
      <c r="F424" s="278">
        <f>C424</f>
        <v>5871829.8037184477</v>
      </c>
      <c r="G424" s="278">
        <f t="shared" si="41"/>
        <v>58927810.429532446</v>
      </c>
      <c r="I424" s="376">
        <v>44012</v>
      </c>
      <c r="J424" s="376">
        <v>44012</v>
      </c>
      <c r="K424" s="375">
        <f t="shared" si="47"/>
        <v>1</v>
      </c>
      <c r="L424" s="378"/>
      <c r="M424" s="374">
        <v>4.7500000000000001E-2</v>
      </c>
      <c r="N424" s="278">
        <f t="shared" si="43"/>
        <v>7668.69</v>
      </c>
      <c r="O424" s="278">
        <f t="shared" si="45"/>
        <v>207900.51</v>
      </c>
      <c r="P424" s="278">
        <f t="shared" si="46"/>
        <v>3326875.7299999967</v>
      </c>
    </row>
    <row r="425" spans="2:16" s="304" customFormat="1" ht="15.75" hidden="1" x14ac:dyDescent="0.25">
      <c r="B425" s="304" t="s">
        <v>187</v>
      </c>
      <c r="C425" s="278"/>
      <c r="G425" s="278">
        <f t="shared" si="41"/>
        <v>58927810.429532446</v>
      </c>
      <c r="I425" s="376">
        <v>44013</v>
      </c>
      <c r="J425" s="376">
        <v>44042</v>
      </c>
      <c r="K425" s="375">
        <f t="shared" si="47"/>
        <v>30</v>
      </c>
      <c r="L425" s="378"/>
      <c r="M425" s="374">
        <v>3.4299999999999997E-2</v>
      </c>
      <c r="N425" s="278">
        <f t="shared" si="43"/>
        <v>166127.99</v>
      </c>
      <c r="O425" s="278">
        <f t="shared" si="45"/>
        <v>166127.99</v>
      </c>
      <c r="P425" s="278">
        <f t="shared" si="46"/>
        <v>3493003.7199999969</v>
      </c>
    </row>
    <row r="426" spans="2:16" s="304" customFormat="1" ht="15.75" hidden="1" x14ac:dyDescent="0.25">
      <c r="C426" s="278">
        <v>298893.2355472073</v>
      </c>
      <c r="F426" s="278">
        <f>C426</f>
        <v>298893.2355472073</v>
      </c>
      <c r="G426" s="278">
        <f t="shared" ref="G426:G434" si="48">+G425+F426</f>
        <v>59226703.665079653</v>
      </c>
      <c r="I426" s="376">
        <v>44043</v>
      </c>
      <c r="J426" s="376">
        <v>44043</v>
      </c>
      <c r="K426" s="375">
        <f t="shared" si="47"/>
        <v>1</v>
      </c>
      <c r="L426" s="378"/>
      <c r="M426" s="374">
        <v>3.4299999999999997E-2</v>
      </c>
      <c r="N426" s="278">
        <f t="shared" si="43"/>
        <v>5565.69</v>
      </c>
      <c r="O426" s="278">
        <f t="shared" si="45"/>
        <v>171693.68</v>
      </c>
      <c r="P426" s="278">
        <f t="shared" si="46"/>
        <v>3498569.4099999969</v>
      </c>
    </row>
    <row r="427" spans="2:16" s="304" customFormat="1" ht="15.75" hidden="1" x14ac:dyDescent="0.25">
      <c r="B427" s="304" t="s">
        <v>186</v>
      </c>
      <c r="C427" s="278"/>
      <c r="G427" s="278">
        <f t="shared" si="48"/>
        <v>59226703.665079653</v>
      </c>
      <c r="I427" s="376">
        <v>44044</v>
      </c>
      <c r="J427" s="376">
        <v>44073</v>
      </c>
      <c r="K427" s="375">
        <f t="shared" si="47"/>
        <v>30</v>
      </c>
      <c r="L427" s="378"/>
      <c r="M427" s="374">
        <v>3.4299999999999997E-2</v>
      </c>
      <c r="N427" s="278">
        <f t="shared" si="43"/>
        <v>166970.62</v>
      </c>
      <c r="O427" s="278">
        <f t="shared" si="45"/>
        <v>166970.62</v>
      </c>
      <c r="P427" s="278">
        <f t="shared" si="46"/>
        <v>3665540.029999997</v>
      </c>
    </row>
    <row r="428" spans="2:16" s="304" customFormat="1" ht="15.75" hidden="1" x14ac:dyDescent="0.25">
      <c r="C428" s="278">
        <v>93680.189018860459</v>
      </c>
      <c r="F428" s="278">
        <f>C428</f>
        <v>93680.189018860459</v>
      </c>
      <c r="G428" s="278">
        <f t="shared" si="48"/>
        <v>59320383.854098514</v>
      </c>
      <c r="I428" s="376">
        <v>44074</v>
      </c>
      <c r="J428" s="376">
        <v>44074</v>
      </c>
      <c r="K428" s="375">
        <f t="shared" si="47"/>
        <v>1</v>
      </c>
      <c r="L428" s="378"/>
      <c r="M428" s="374">
        <v>3.4299999999999997E-2</v>
      </c>
      <c r="N428" s="278">
        <f t="shared" si="43"/>
        <v>5574.49</v>
      </c>
      <c r="O428" s="278">
        <f t="shared" si="45"/>
        <v>172545.11</v>
      </c>
      <c r="P428" s="278">
        <f t="shared" si="46"/>
        <v>3671114.5199999972</v>
      </c>
    </row>
    <row r="429" spans="2:16" s="304" customFormat="1" ht="15.75" hidden="1" x14ac:dyDescent="0.25">
      <c r="B429" s="304" t="s">
        <v>185</v>
      </c>
      <c r="C429" s="278"/>
      <c r="G429" s="278">
        <f t="shared" si="48"/>
        <v>59320383.854098514</v>
      </c>
      <c r="I429" s="376">
        <v>44075</v>
      </c>
      <c r="J429" s="376">
        <v>44103</v>
      </c>
      <c r="K429" s="375">
        <f t="shared" si="47"/>
        <v>29</v>
      </c>
      <c r="L429" s="378"/>
      <c r="M429" s="374">
        <v>3.4299999999999997E-2</v>
      </c>
      <c r="N429" s="278">
        <f t="shared" si="43"/>
        <v>161660.24</v>
      </c>
      <c r="O429" s="278">
        <f t="shared" si="45"/>
        <v>161660.24</v>
      </c>
      <c r="P429" s="278">
        <f t="shared" si="46"/>
        <v>3832774.759999997</v>
      </c>
    </row>
    <row r="430" spans="2:16" s="304" customFormat="1" ht="15.75" hidden="1" x14ac:dyDescent="0.25">
      <c r="C430" s="278">
        <v>1995631.9742398933</v>
      </c>
      <c r="F430" s="278">
        <f>C430</f>
        <v>1995631.9742398933</v>
      </c>
      <c r="G430" s="278">
        <f t="shared" si="48"/>
        <v>61316015.828338407</v>
      </c>
      <c r="I430" s="376">
        <v>44104</v>
      </c>
      <c r="J430" s="376">
        <v>44104</v>
      </c>
      <c r="K430" s="375">
        <f t="shared" si="47"/>
        <v>1</v>
      </c>
      <c r="L430" s="378"/>
      <c r="M430" s="374">
        <v>3.4299999999999997E-2</v>
      </c>
      <c r="N430" s="278">
        <f t="shared" si="43"/>
        <v>5762.03</v>
      </c>
      <c r="O430" s="278">
        <f t="shared" si="45"/>
        <v>167422.26999999999</v>
      </c>
      <c r="P430" s="278">
        <f t="shared" si="46"/>
        <v>3838536.7899999968</v>
      </c>
    </row>
    <row r="431" spans="2:16" s="304" customFormat="1" ht="15.75" hidden="1" x14ac:dyDescent="0.25">
      <c r="B431" s="304" t="s">
        <v>184</v>
      </c>
      <c r="C431" s="278"/>
      <c r="G431" s="278">
        <f t="shared" si="48"/>
        <v>61316015.828338407</v>
      </c>
      <c r="I431" s="376">
        <v>44105</v>
      </c>
      <c r="J431" s="376">
        <v>44134</v>
      </c>
      <c r="K431" s="375">
        <f t="shared" si="47"/>
        <v>30</v>
      </c>
      <c r="L431" s="378"/>
      <c r="M431" s="374">
        <v>3.2500000000000001E-2</v>
      </c>
      <c r="N431" s="278">
        <f t="shared" si="43"/>
        <v>163789.35999999999</v>
      </c>
      <c r="O431" s="278">
        <f t="shared" si="45"/>
        <v>163789.35999999999</v>
      </c>
      <c r="P431" s="278">
        <f t="shared" si="46"/>
        <v>4002326.1499999966</v>
      </c>
    </row>
    <row r="432" spans="2:16" s="304" customFormat="1" ht="15.75" hidden="1" x14ac:dyDescent="0.25">
      <c r="C432" s="278">
        <v>3297061.5907790065</v>
      </c>
      <c r="F432" s="278">
        <f>C432</f>
        <v>3297061.5907790065</v>
      </c>
      <c r="G432" s="278">
        <f t="shared" si="48"/>
        <v>64613077.419117413</v>
      </c>
      <c r="I432" s="376">
        <v>44135</v>
      </c>
      <c r="J432" s="376">
        <v>44135</v>
      </c>
      <c r="K432" s="375">
        <f t="shared" si="47"/>
        <v>1</v>
      </c>
      <c r="L432" s="378"/>
      <c r="M432" s="374">
        <v>3.2500000000000001E-2</v>
      </c>
      <c r="N432" s="278">
        <f t="shared" si="43"/>
        <v>5753.22</v>
      </c>
      <c r="O432" s="278">
        <f t="shared" si="45"/>
        <v>169542.58</v>
      </c>
      <c r="P432" s="278">
        <f t="shared" si="46"/>
        <v>4008079.3699999969</v>
      </c>
    </row>
    <row r="433" spans="1:16" s="304" customFormat="1" ht="15.75" hidden="1" x14ac:dyDescent="0.25">
      <c r="B433" s="304" t="s">
        <v>183</v>
      </c>
      <c r="C433" s="278"/>
      <c r="G433" s="278">
        <f t="shared" si="48"/>
        <v>64613077.419117413</v>
      </c>
      <c r="I433" s="376">
        <v>44136</v>
      </c>
      <c r="J433" s="376">
        <v>44164</v>
      </c>
      <c r="K433" s="375">
        <f t="shared" si="47"/>
        <v>29</v>
      </c>
      <c r="L433" s="378"/>
      <c r="M433" s="374">
        <v>3.2500000000000001E-2</v>
      </c>
      <c r="N433" s="278">
        <f t="shared" si="43"/>
        <v>166843.35999999999</v>
      </c>
      <c r="O433" s="278">
        <f t="shared" si="45"/>
        <v>166843.35999999999</v>
      </c>
      <c r="P433" s="278">
        <f t="shared" si="46"/>
        <v>4174922.7299999967</v>
      </c>
    </row>
    <row r="434" spans="1:16" s="304" customFormat="1" ht="15.75" hidden="1" x14ac:dyDescent="0.25">
      <c r="C434" s="278">
        <v>6477541.7287608758</v>
      </c>
      <c r="F434" s="278">
        <f>SUM(C434:E434)</f>
        <v>6477541.7287608758</v>
      </c>
      <c r="G434" s="278">
        <f t="shared" si="48"/>
        <v>71090619.147878289</v>
      </c>
      <c r="I434" s="376">
        <v>44165</v>
      </c>
      <c r="J434" s="376">
        <v>44165</v>
      </c>
      <c r="K434" s="375">
        <f t="shared" si="47"/>
        <v>1</v>
      </c>
      <c r="L434" s="378"/>
      <c r="M434" s="374">
        <v>3.2500000000000001E-2</v>
      </c>
      <c r="N434" s="278">
        <f t="shared" si="43"/>
        <v>6329.99</v>
      </c>
      <c r="O434" s="278">
        <f t="shared" si="45"/>
        <v>173173.34999999998</v>
      </c>
      <c r="P434" s="278">
        <f t="shared" si="46"/>
        <v>4181252.7199999969</v>
      </c>
    </row>
    <row r="435" spans="1:16" s="304" customFormat="1" ht="15.75" hidden="1" x14ac:dyDescent="0.25">
      <c r="A435" s="304" t="s">
        <v>224</v>
      </c>
      <c r="B435" s="304" t="s">
        <v>182</v>
      </c>
      <c r="C435" s="278"/>
      <c r="E435" s="278">
        <f>-G412</f>
        <v>-39463264.87375465</v>
      </c>
      <c r="F435" s="278">
        <f>SUM(C435:E435)</f>
        <v>-39463264.87375465</v>
      </c>
      <c r="G435" s="278">
        <f>E435</f>
        <v>-39463264.87375465</v>
      </c>
      <c r="I435" s="376">
        <v>44166</v>
      </c>
      <c r="J435" s="376">
        <v>44166</v>
      </c>
      <c r="K435" s="375"/>
      <c r="L435" s="378"/>
      <c r="M435" s="374"/>
      <c r="N435" s="278"/>
      <c r="O435" s="278"/>
      <c r="P435" s="278">
        <f>-'SEF-3 p 5 Interest'!P412</f>
        <v>-2267159.8499999968</v>
      </c>
    </row>
    <row r="436" spans="1:16" s="304" customFormat="1" hidden="1" x14ac:dyDescent="0.2">
      <c r="D436" s="253"/>
      <c r="E436" s="253"/>
      <c r="F436" s="278">
        <f>SUM(C436:E436)</f>
        <v>0</v>
      </c>
      <c r="G436" s="278">
        <f>+G434+E436+F436+G435</f>
        <v>31627354.274123639</v>
      </c>
      <c r="H436" s="253"/>
      <c r="I436" s="376">
        <v>44166</v>
      </c>
      <c r="J436" s="376">
        <v>44195</v>
      </c>
      <c r="K436" s="375">
        <f t="shared" ref="K436:K459" si="49">+IF(+J436="","",+J436-(I436-1))</f>
        <v>30</v>
      </c>
      <c r="L436" s="253"/>
      <c r="M436" s="374">
        <v>3.2500000000000001E-2</v>
      </c>
      <c r="N436" s="278">
        <f t="shared" ref="N436:N459" si="50">+IF(+K436&lt;&gt;" ", ROUND(M436*(K436/365)*G436,2),0)</f>
        <v>84484.03</v>
      </c>
      <c r="O436" s="278">
        <f>IF(MONTH(+I436)&lt;&gt;MONTH(+I434),N436,+O434+N436)</f>
        <v>84484.03</v>
      </c>
      <c r="P436" s="278">
        <f>P434+N436+P435</f>
        <v>1998576.9000000004</v>
      </c>
    </row>
    <row r="437" spans="1:16" s="304" customFormat="1" ht="13.5" hidden="1" customHeight="1" x14ac:dyDescent="0.2">
      <c r="C437" s="278">
        <v>12379439.185479701</v>
      </c>
      <c r="D437" s="253"/>
      <c r="E437" s="253"/>
      <c r="F437" s="278">
        <f>SUM(C437:E437)</f>
        <v>12379439.185479701</v>
      </c>
      <c r="G437" s="278">
        <f t="shared" ref="G437:G459" si="51">+G436+E437+F437</f>
        <v>44006793.459603339</v>
      </c>
      <c r="H437" s="253"/>
      <c r="I437" s="376">
        <v>44196</v>
      </c>
      <c r="J437" s="376">
        <v>44196</v>
      </c>
      <c r="K437" s="375">
        <f t="shared" si="49"/>
        <v>1</v>
      </c>
      <c r="L437" s="253"/>
      <c r="M437" s="374">
        <v>3.2500000000000001E-2</v>
      </c>
      <c r="N437" s="278">
        <f t="shared" si="50"/>
        <v>3918.41</v>
      </c>
      <c r="O437" s="278">
        <f t="shared" ref="O437:O459" si="52">IF(MONTH(+I437)&lt;&gt;MONTH(+I436),N437,+O436+N437)</f>
        <v>88402.44</v>
      </c>
      <c r="P437" s="278">
        <f t="shared" ref="P437:P459" si="53">P436+N437</f>
        <v>2002495.3100000003</v>
      </c>
    </row>
    <row r="438" spans="1:16" s="304" customFormat="1" ht="14.25" customHeight="1" x14ac:dyDescent="0.2">
      <c r="A438" s="304" t="s">
        <v>226</v>
      </c>
      <c r="B438" s="304" t="s">
        <v>193</v>
      </c>
      <c r="C438" s="268"/>
      <c r="D438" s="253"/>
      <c r="E438" s="253"/>
      <c r="F438" s="278"/>
      <c r="G438" s="278">
        <f t="shared" si="51"/>
        <v>44006793.459603339</v>
      </c>
      <c r="H438" s="253"/>
      <c r="I438" s="376">
        <v>44197</v>
      </c>
      <c r="J438" s="376">
        <v>44226</v>
      </c>
      <c r="K438" s="375">
        <f t="shared" si="49"/>
        <v>30</v>
      </c>
      <c r="L438" s="253"/>
      <c r="M438" s="374">
        <v>3.2500000000000001E-2</v>
      </c>
      <c r="N438" s="278">
        <f t="shared" si="50"/>
        <v>117552.39</v>
      </c>
      <c r="O438" s="278">
        <f t="shared" si="52"/>
        <v>117552.39</v>
      </c>
      <c r="P438" s="278">
        <f t="shared" si="53"/>
        <v>2120047.7000000002</v>
      </c>
    </row>
    <row r="439" spans="1:16" ht="14.45" customHeight="1" x14ac:dyDescent="0.2">
      <c r="A439" s="377" t="s">
        <v>225</v>
      </c>
      <c r="B439" s="304"/>
      <c r="C439" s="268">
        <v>0</v>
      </c>
      <c r="E439" s="268"/>
      <c r="F439" s="278">
        <f>SUM(C439:E439)</f>
        <v>0</v>
      </c>
      <c r="G439" s="278">
        <f t="shared" si="51"/>
        <v>44006793.459603339</v>
      </c>
      <c r="I439" s="376">
        <v>44227</v>
      </c>
      <c r="J439" s="376">
        <v>44227</v>
      </c>
      <c r="K439" s="375">
        <f t="shared" si="49"/>
        <v>1</v>
      </c>
      <c r="M439" s="374">
        <v>3.2500000000000001E-2</v>
      </c>
      <c r="N439" s="278">
        <f t="shared" si="50"/>
        <v>3918.41</v>
      </c>
      <c r="O439" s="278">
        <f t="shared" si="52"/>
        <v>121470.8</v>
      </c>
      <c r="P439" s="278">
        <f t="shared" si="53"/>
        <v>2123966.1100000003</v>
      </c>
    </row>
    <row r="440" spans="1:16" ht="14.45" customHeight="1" x14ac:dyDescent="0.2">
      <c r="B440" s="304" t="s">
        <v>192</v>
      </c>
      <c r="C440" s="268"/>
      <c r="E440" s="268"/>
      <c r="F440" s="304"/>
      <c r="G440" s="278">
        <f t="shared" si="51"/>
        <v>44006793.459603339</v>
      </c>
      <c r="I440" s="376">
        <v>44228</v>
      </c>
      <c r="J440" s="376">
        <v>44254</v>
      </c>
      <c r="K440" s="375">
        <f t="shared" si="49"/>
        <v>27</v>
      </c>
      <c r="M440" s="374">
        <v>3.2500000000000001E-2</v>
      </c>
      <c r="N440" s="278">
        <f t="shared" si="50"/>
        <v>105797.15</v>
      </c>
      <c r="O440" s="278">
        <f t="shared" si="52"/>
        <v>105797.15</v>
      </c>
      <c r="P440" s="278">
        <f t="shared" si="53"/>
        <v>2229763.2600000002</v>
      </c>
    </row>
    <row r="441" spans="1:16" ht="14.45" customHeight="1" x14ac:dyDescent="0.2">
      <c r="B441" s="304"/>
      <c r="C441" s="268">
        <v>0</v>
      </c>
      <c r="E441" s="268"/>
      <c r="F441" s="278">
        <f>SUM(C441:E441)</f>
        <v>0</v>
      </c>
      <c r="G441" s="278">
        <f t="shared" si="51"/>
        <v>44006793.459603339</v>
      </c>
      <c r="I441" s="376">
        <v>44255</v>
      </c>
      <c r="J441" s="376">
        <v>44255</v>
      </c>
      <c r="K441" s="375">
        <f t="shared" si="49"/>
        <v>1</v>
      </c>
      <c r="M441" s="374">
        <v>3.2500000000000001E-2</v>
      </c>
      <c r="N441" s="278">
        <f t="shared" si="50"/>
        <v>3918.41</v>
      </c>
      <c r="O441" s="278">
        <f t="shared" si="52"/>
        <v>109715.56</v>
      </c>
      <c r="P441" s="278">
        <f t="shared" si="53"/>
        <v>2233681.6700000004</v>
      </c>
    </row>
    <row r="442" spans="1:16" ht="14.45" customHeight="1" x14ac:dyDescent="0.2">
      <c r="B442" s="304" t="s">
        <v>191</v>
      </c>
      <c r="C442" s="268"/>
      <c r="E442" s="268"/>
      <c r="F442" s="304"/>
      <c r="G442" s="278">
        <f t="shared" si="51"/>
        <v>44006793.459603339</v>
      </c>
      <c r="I442" s="376">
        <v>44256</v>
      </c>
      <c r="J442" s="376">
        <v>44285</v>
      </c>
      <c r="K442" s="375">
        <f t="shared" si="49"/>
        <v>30</v>
      </c>
      <c r="M442" s="374">
        <v>3.2500000000000001E-2</v>
      </c>
      <c r="N442" s="278">
        <f t="shared" si="50"/>
        <v>117552.39</v>
      </c>
      <c r="O442" s="278">
        <f t="shared" si="52"/>
        <v>117552.39</v>
      </c>
      <c r="P442" s="278">
        <f t="shared" si="53"/>
        <v>2351234.0600000005</v>
      </c>
    </row>
    <row r="443" spans="1:16" ht="14.45" customHeight="1" x14ac:dyDescent="0.2">
      <c r="B443" s="304"/>
      <c r="C443" s="268">
        <v>0</v>
      </c>
      <c r="E443" s="268"/>
      <c r="F443" s="278">
        <f>SUM(C443:E443)</f>
        <v>0</v>
      </c>
      <c r="G443" s="278">
        <f t="shared" si="51"/>
        <v>44006793.459603339</v>
      </c>
      <c r="I443" s="376">
        <v>44286</v>
      </c>
      <c r="J443" s="376">
        <v>44286</v>
      </c>
      <c r="K443" s="375">
        <f t="shared" si="49"/>
        <v>1</v>
      </c>
      <c r="M443" s="374">
        <v>3.2500000000000001E-2</v>
      </c>
      <c r="N443" s="278">
        <f t="shared" si="50"/>
        <v>3918.41</v>
      </c>
      <c r="O443" s="278">
        <f t="shared" si="52"/>
        <v>121470.8</v>
      </c>
      <c r="P443" s="278">
        <f t="shared" si="53"/>
        <v>2355152.4700000007</v>
      </c>
    </row>
    <row r="444" spans="1:16" ht="14.45" customHeight="1" x14ac:dyDescent="0.2">
      <c r="B444" s="304" t="s">
        <v>190</v>
      </c>
      <c r="C444" s="268"/>
      <c r="E444" s="268"/>
      <c r="F444" s="304"/>
      <c r="G444" s="278">
        <f t="shared" si="51"/>
        <v>44006793.459603339</v>
      </c>
      <c r="I444" s="376">
        <v>44287</v>
      </c>
      <c r="J444" s="376">
        <v>44315</v>
      </c>
      <c r="K444" s="375">
        <f t="shared" si="49"/>
        <v>29</v>
      </c>
      <c r="M444" s="374">
        <v>3.2500000000000001E-2</v>
      </c>
      <c r="N444" s="278">
        <f t="shared" si="50"/>
        <v>113633.98</v>
      </c>
      <c r="O444" s="278">
        <f t="shared" si="52"/>
        <v>113633.98</v>
      </c>
      <c r="P444" s="278">
        <f t="shared" si="53"/>
        <v>2468786.4500000007</v>
      </c>
    </row>
    <row r="445" spans="1:16" ht="14.45" customHeight="1" x14ac:dyDescent="0.2">
      <c r="B445" s="304"/>
      <c r="C445" s="268">
        <v>0</v>
      </c>
      <c r="E445" s="268"/>
      <c r="F445" s="278">
        <f>SUM(C445:E445)</f>
        <v>0</v>
      </c>
      <c r="G445" s="278">
        <f t="shared" si="51"/>
        <v>44006793.459603339</v>
      </c>
      <c r="I445" s="376">
        <v>44316</v>
      </c>
      <c r="J445" s="376">
        <v>44316</v>
      </c>
      <c r="K445" s="375">
        <f t="shared" si="49"/>
        <v>1</v>
      </c>
      <c r="M445" s="374">
        <v>3.2500000000000001E-2</v>
      </c>
      <c r="N445" s="278">
        <f t="shared" si="50"/>
        <v>3918.41</v>
      </c>
      <c r="O445" s="278">
        <f t="shared" si="52"/>
        <v>117552.39</v>
      </c>
      <c r="P445" s="278">
        <f t="shared" si="53"/>
        <v>2472704.8600000008</v>
      </c>
    </row>
    <row r="446" spans="1:16" ht="14.45" customHeight="1" x14ac:dyDescent="0.2">
      <c r="B446" s="304" t="s">
        <v>189</v>
      </c>
      <c r="C446" s="268"/>
      <c r="E446" s="268"/>
      <c r="F446" s="304"/>
      <c r="G446" s="278">
        <f t="shared" si="51"/>
        <v>44006793.459603339</v>
      </c>
      <c r="I446" s="376">
        <v>44317</v>
      </c>
      <c r="J446" s="376">
        <v>44346</v>
      </c>
      <c r="K446" s="375">
        <f t="shared" si="49"/>
        <v>30</v>
      </c>
      <c r="M446" s="374">
        <v>3.2500000000000001E-2</v>
      </c>
      <c r="N446" s="278">
        <f t="shared" si="50"/>
        <v>117552.39</v>
      </c>
      <c r="O446" s="278">
        <f t="shared" si="52"/>
        <v>117552.39</v>
      </c>
      <c r="P446" s="278">
        <f t="shared" si="53"/>
        <v>2590257.2500000009</v>
      </c>
    </row>
    <row r="447" spans="1:16" ht="14.45" customHeight="1" x14ac:dyDescent="0.2">
      <c r="B447" s="304"/>
      <c r="C447" s="268">
        <v>78046.604887321591</v>
      </c>
      <c r="E447" s="268"/>
      <c r="F447" s="278">
        <f>SUM(C447:E447)</f>
        <v>78046.604887321591</v>
      </c>
      <c r="G447" s="278">
        <f t="shared" si="51"/>
        <v>44084840.064490661</v>
      </c>
      <c r="I447" s="376">
        <v>44347</v>
      </c>
      <c r="J447" s="376">
        <v>44347</v>
      </c>
      <c r="K447" s="375">
        <f t="shared" si="49"/>
        <v>1</v>
      </c>
      <c r="M447" s="374">
        <v>3.2500000000000001E-2</v>
      </c>
      <c r="N447" s="278">
        <f t="shared" si="50"/>
        <v>3925.36</v>
      </c>
      <c r="O447" s="278">
        <f t="shared" si="52"/>
        <v>121477.75</v>
      </c>
      <c r="P447" s="278">
        <f t="shared" si="53"/>
        <v>2594182.6100000008</v>
      </c>
    </row>
    <row r="448" spans="1:16" ht="14.45" customHeight="1" x14ac:dyDescent="0.2">
      <c r="B448" s="304" t="s">
        <v>188</v>
      </c>
      <c r="C448" s="268"/>
      <c r="E448" s="268"/>
      <c r="F448" s="304"/>
      <c r="G448" s="278">
        <f t="shared" si="51"/>
        <v>44084840.064490661</v>
      </c>
      <c r="I448" s="376">
        <v>44348</v>
      </c>
      <c r="J448" s="376">
        <v>44376</v>
      </c>
      <c r="K448" s="375">
        <f t="shared" si="49"/>
        <v>29</v>
      </c>
      <c r="M448" s="374">
        <v>3.2500000000000001E-2</v>
      </c>
      <c r="N448" s="278">
        <f t="shared" si="50"/>
        <v>113835.51</v>
      </c>
      <c r="O448" s="278">
        <f t="shared" si="52"/>
        <v>113835.51</v>
      </c>
      <c r="P448" s="278">
        <f t="shared" si="53"/>
        <v>2708018.1200000006</v>
      </c>
    </row>
    <row r="449" spans="1:16" ht="14.45" customHeight="1" x14ac:dyDescent="0.2">
      <c r="B449" s="304"/>
      <c r="C449" s="268">
        <v>6671817.602853477</v>
      </c>
      <c r="E449" s="268"/>
      <c r="F449" s="278">
        <f>SUM(C449:E449)</f>
        <v>6671817.602853477</v>
      </c>
      <c r="G449" s="278">
        <f t="shared" si="51"/>
        <v>50756657.667344138</v>
      </c>
      <c r="I449" s="376">
        <v>44377</v>
      </c>
      <c r="J449" s="376">
        <v>44377</v>
      </c>
      <c r="K449" s="375">
        <f t="shared" si="49"/>
        <v>1</v>
      </c>
      <c r="M449" s="374">
        <v>3.2500000000000001E-2</v>
      </c>
      <c r="N449" s="278">
        <f t="shared" si="50"/>
        <v>4519.43</v>
      </c>
      <c r="O449" s="278">
        <f t="shared" si="52"/>
        <v>118354.94</v>
      </c>
      <c r="P449" s="278">
        <f t="shared" si="53"/>
        <v>2712537.5500000007</v>
      </c>
    </row>
    <row r="450" spans="1:16" ht="14.45" customHeight="1" x14ac:dyDescent="0.2">
      <c r="B450" s="304" t="s">
        <v>187</v>
      </c>
      <c r="C450" s="268"/>
      <c r="E450" s="268"/>
      <c r="F450" s="304"/>
      <c r="G450" s="278">
        <f t="shared" si="51"/>
        <v>50756657.667344138</v>
      </c>
      <c r="I450" s="376">
        <v>44378</v>
      </c>
      <c r="J450" s="376">
        <v>44407</v>
      </c>
      <c r="K450" s="375">
        <f t="shared" si="49"/>
        <v>30</v>
      </c>
      <c r="M450" s="374">
        <v>3.2500000000000001E-2</v>
      </c>
      <c r="N450" s="278">
        <f t="shared" si="50"/>
        <v>135582.85</v>
      </c>
      <c r="O450" s="278">
        <f t="shared" si="52"/>
        <v>135582.85</v>
      </c>
      <c r="P450" s="278">
        <f t="shared" si="53"/>
        <v>2848120.4000000008</v>
      </c>
    </row>
    <row r="451" spans="1:16" ht="14.45" customHeight="1" x14ac:dyDescent="0.2">
      <c r="B451" s="304"/>
      <c r="C451" s="268">
        <v>17492115.32345672</v>
      </c>
      <c r="E451" s="268"/>
      <c r="F451" s="278">
        <f>SUM(C451:E451)</f>
        <v>17492115.32345672</v>
      </c>
      <c r="G451" s="278">
        <f t="shared" si="51"/>
        <v>68248772.990800858</v>
      </c>
      <c r="I451" s="376">
        <v>44408</v>
      </c>
      <c r="J451" s="376">
        <v>44408</v>
      </c>
      <c r="K451" s="375">
        <f t="shared" si="49"/>
        <v>1</v>
      </c>
      <c r="M451" s="374">
        <v>3.2500000000000001E-2</v>
      </c>
      <c r="N451" s="278">
        <f t="shared" si="50"/>
        <v>6076.95</v>
      </c>
      <c r="O451" s="278">
        <f t="shared" si="52"/>
        <v>141659.80000000002</v>
      </c>
      <c r="P451" s="278">
        <f t="shared" si="53"/>
        <v>2854197.350000001</v>
      </c>
    </row>
    <row r="452" spans="1:16" ht="14.45" customHeight="1" x14ac:dyDescent="0.2">
      <c r="B452" s="304" t="s">
        <v>186</v>
      </c>
      <c r="C452" s="268"/>
      <c r="E452" s="268"/>
      <c r="F452" s="304"/>
      <c r="G452" s="278">
        <f t="shared" si="51"/>
        <v>68248772.990800858</v>
      </c>
      <c r="I452" s="376">
        <v>44409</v>
      </c>
      <c r="J452" s="376">
        <v>44438</v>
      </c>
      <c r="K452" s="375">
        <f t="shared" si="49"/>
        <v>30</v>
      </c>
      <c r="M452" s="374">
        <v>3.2500000000000001E-2</v>
      </c>
      <c r="N452" s="278">
        <f t="shared" si="50"/>
        <v>182308.37</v>
      </c>
      <c r="O452" s="278">
        <f t="shared" si="52"/>
        <v>182308.37</v>
      </c>
      <c r="P452" s="278">
        <f t="shared" si="53"/>
        <v>3036505.7200000011</v>
      </c>
    </row>
    <row r="453" spans="1:16" ht="14.45" customHeight="1" x14ac:dyDescent="0.2">
      <c r="B453" s="304"/>
      <c r="C453" s="268">
        <v>1953640.5154785663</v>
      </c>
      <c r="E453" s="268"/>
      <c r="F453" s="278">
        <f>SUM(C453:E453)</f>
        <v>1953640.5154785663</v>
      </c>
      <c r="G453" s="278">
        <f t="shared" si="51"/>
        <v>70202413.506279424</v>
      </c>
      <c r="I453" s="376">
        <v>44439</v>
      </c>
      <c r="J453" s="376">
        <v>44439</v>
      </c>
      <c r="K453" s="375">
        <f t="shared" si="49"/>
        <v>1</v>
      </c>
      <c r="M453" s="374">
        <v>3.2500000000000001E-2</v>
      </c>
      <c r="N453" s="278">
        <f t="shared" si="50"/>
        <v>6250.9</v>
      </c>
      <c r="O453" s="278">
        <f t="shared" si="52"/>
        <v>188559.27</v>
      </c>
      <c r="P453" s="278">
        <f t="shared" si="53"/>
        <v>3042756.620000001</v>
      </c>
    </row>
    <row r="454" spans="1:16" ht="14.45" customHeight="1" x14ac:dyDescent="0.2">
      <c r="B454" s="304" t="s">
        <v>185</v>
      </c>
      <c r="C454" s="268"/>
      <c r="E454" s="268"/>
      <c r="F454" s="304"/>
      <c r="G454" s="278">
        <f t="shared" si="51"/>
        <v>70202413.506279424</v>
      </c>
      <c r="I454" s="376">
        <v>44440</v>
      </c>
      <c r="J454" s="376">
        <v>44468</v>
      </c>
      <c r="K454" s="375">
        <f t="shared" si="49"/>
        <v>29</v>
      </c>
      <c r="M454" s="374">
        <v>3.2500000000000001E-2</v>
      </c>
      <c r="N454" s="278">
        <f t="shared" si="50"/>
        <v>181276.1</v>
      </c>
      <c r="O454" s="278">
        <f t="shared" si="52"/>
        <v>181276.1</v>
      </c>
      <c r="P454" s="278">
        <f t="shared" si="53"/>
        <v>3224032.7200000011</v>
      </c>
    </row>
    <row r="455" spans="1:16" ht="14.45" customHeight="1" x14ac:dyDescent="0.2">
      <c r="B455" s="304"/>
      <c r="C455" s="268">
        <v>-5929637.3447478563</v>
      </c>
      <c r="E455" s="268"/>
      <c r="F455" s="278">
        <f>SUM(C455:E455)</f>
        <v>-5929637.3447478563</v>
      </c>
      <c r="G455" s="278">
        <f t="shared" si="51"/>
        <v>64272776.161531568</v>
      </c>
      <c r="I455" s="376">
        <v>44469</v>
      </c>
      <c r="J455" s="376">
        <v>44469</v>
      </c>
      <c r="K455" s="375">
        <f t="shared" si="49"/>
        <v>1</v>
      </c>
      <c r="M455" s="374">
        <v>3.2500000000000001E-2</v>
      </c>
      <c r="N455" s="278">
        <f t="shared" si="50"/>
        <v>5722.92</v>
      </c>
      <c r="O455" s="278">
        <f t="shared" si="52"/>
        <v>186999.02000000002</v>
      </c>
      <c r="P455" s="278">
        <f t="shared" si="53"/>
        <v>3229755.6400000011</v>
      </c>
    </row>
    <row r="456" spans="1:16" ht="14.45" customHeight="1" x14ac:dyDescent="0.2">
      <c r="B456" s="304" t="s">
        <v>184</v>
      </c>
      <c r="C456" s="268"/>
      <c r="E456" s="268"/>
      <c r="F456" s="304"/>
      <c r="G456" s="278">
        <f t="shared" si="51"/>
        <v>64272776.161531568</v>
      </c>
      <c r="I456" s="376">
        <v>44470</v>
      </c>
      <c r="J456" s="376">
        <v>44499</v>
      </c>
      <c r="K456" s="375">
        <f t="shared" si="49"/>
        <v>30</v>
      </c>
      <c r="M456" s="374">
        <v>3.2500000000000001E-2</v>
      </c>
      <c r="N456" s="278">
        <f t="shared" si="50"/>
        <v>171687.55</v>
      </c>
      <c r="O456" s="278">
        <f t="shared" si="52"/>
        <v>171687.55</v>
      </c>
      <c r="P456" s="278">
        <f t="shared" si="53"/>
        <v>3401443.1900000009</v>
      </c>
    </row>
    <row r="457" spans="1:16" ht="14.45" customHeight="1" x14ac:dyDescent="0.2">
      <c r="B457" s="304"/>
      <c r="C457" s="268">
        <v>3380567.3924371302</v>
      </c>
      <c r="E457" s="268"/>
      <c r="F457" s="278">
        <f>SUM(C457:E457)</f>
        <v>3380567.3924371302</v>
      </c>
      <c r="G457" s="278">
        <f t="shared" si="51"/>
        <v>67653343.553968698</v>
      </c>
      <c r="I457" s="376">
        <v>44500</v>
      </c>
      <c r="J457" s="376">
        <v>44500</v>
      </c>
      <c r="K457" s="375">
        <f t="shared" si="49"/>
        <v>1</v>
      </c>
      <c r="M457" s="374">
        <v>3.2500000000000001E-2</v>
      </c>
      <c r="N457" s="278">
        <f t="shared" si="50"/>
        <v>6023.93</v>
      </c>
      <c r="O457" s="278">
        <f t="shared" si="52"/>
        <v>177711.47999999998</v>
      </c>
      <c r="P457" s="278">
        <f t="shared" si="53"/>
        <v>3407467.120000001</v>
      </c>
    </row>
    <row r="458" spans="1:16" ht="14.45" customHeight="1" x14ac:dyDescent="0.2">
      <c r="B458" s="304" t="s">
        <v>183</v>
      </c>
      <c r="C458" s="268"/>
      <c r="E458" s="268"/>
      <c r="F458" s="304"/>
      <c r="G458" s="278">
        <f t="shared" si="51"/>
        <v>67653343.553968698</v>
      </c>
      <c r="I458" s="376">
        <v>44501</v>
      </c>
      <c r="J458" s="376">
        <v>44529</v>
      </c>
      <c r="K458" s="375">
        <f t="shared" si="49"/>
        <v>29</v>
      </c>
      <c r="M458" s="374">
        <v>3.2500000000000001E-2</v>
      </c>
      <c r="N458" s="278">
        <f t="shared" si="50"/>
        <v>174693.91</v>
      </c>
      <c r="O458" s="278">
        <f t="shared" si="52"/>
        <v>174693.91</v>
      </c>
      <c r="P458" s="278">
        <f t="shared" si="53"/>
        <v>3582161.0300000012</v>
      </c>
    </row>
    <row r="459" spans="1:16" ht="14.45" customHeight="1" x14ac:dyDescent="0.2">
      <c r="B459" s="304"/>
      <c r="C459" s="268">
        <v>1541500.6719859838</v>
      </c>
      <c r="E459" s="268"/>
      <c r="F459" s="278">
        <f>SUM(C459:E459)</f>
        <v>1541500.6719859838</v>
      </c>
      <c r="G459" s="278">
        <f t="shared" si="51"/>
        <v>69194844.225954682</v>
      </c>
      <c r="I459" s="376">
        <v>44530</v>
      </c>
      <c r="J459" s="376">
        <v>44530</v>
      </c>
      <c r="K459" s="375">
        <f t="shared" si="49"/>
        <v>1</v>
      </c>
      <c r="M459" s="374">
        <v>3.2500000000000001E-2</v>
      </c>
      <c r="N459" s="278">
        <f t="shared" si="50"/>
        <v>6161.18</v>
      </c>
      <c r="O459" s="278">
        <f t="shared" si="52"/>
        <v>180855.09</v>
      </c>
      <c r="P459" s="278">
        <f t="shared" si="53"/>
        <v>3588322.2100000014</v>
      </c>
    </row>
    <row r="460" spans="1:16" s="304" customFormat="1" ht="15.75" x14ac:dyDescent="0.25">
      <c r="A460" s="304" t="s">
        <v>224</v>
      </c>
      <c r="B460" s="304" t="s">
        <v>182</v>
      </c>
      <c r="C460" s="278"/>
      <c r="E460" s="278">
        <f>-G437</f>
        <v>-44006793.459603339</v>
      </c>
      <c r="F460" s="278">
        <f>SUM(C460:E460)</f>
        <v>-44006793.459603339</v>
      </c>
      <c r="G460" s="278">
        <f>E460</f>
        <v>-44006793.459603339</v>
      </c>
      <c r="I460" s="376">
        <v>44531</v>
      </c>
      <c r="J460" s="376">
        <v>44531</v>
      </c>
      <c r="K460" s="375"/>
      <c r="L460" s="378"/>
      <c r="M460" s="374"/>
      <c r="N460" s="278"/>
      <c r="O460" s="278"/>
      <c r="P460" s="278">
        <f>-'SEF-3 p 5 Interest'!P437</f>
        <v>-2002495.3100000003</v>
      </c>
    </row>
    <row r="461" spans="1:16" ht="14.45" customHeight="1" x14ac:dyDescent="0.2">
      <c r="B461" s="304"/>
      <c r="C461" s="268"/>
      <c r="F461" s="304"/>
      <c r="G461" s="278">
        <f>+G459+E461+F461+E460</f>
        <v>25188050.766351342</v>
      </c>
      <c r="I461" s="376">
        <v>44531</v>
      </c>
      <c r="J461" s="376">
        <v>44560</v>
      </c>
      <c r="K461" s="375">
        <f t="shared" ref="K461:K486" si="54">+IF(+J461="","",+J461-(I461-1))</f>
        <v>30</v>
      </c>
      <c r="M461" s="374">
        <v>3.2500000000000001E-2</v>
      </c>
      <c r="N461" s="278">
        <f t="shared" ref="N461:N486" si="55">+IF(+K461&lt;&gt;" ", ROUND(M461*(K461/365)*G461,2),0)</f>
        <v>67283.149999999994</v>
      </c>
      <c r="O461" s="278">
        <f>IF(MONTH(+I461)&lt;&gt;MONTH(+I459),N461,+O459+N461)</f>
        <v>67283.149999999994</v>
      </c>
      <c r="P461" s="278">
        <f>P459+N461+P460</f>
        <v>1653110.050000001</v>
      </c>
    </row>
    <row r="462" spans="1:16" ht="14.45" customHeight="1" x14ac:dyDescent="0.2">
      <c r="C462" s="268">
        <v>11513965.052861914</v>
      </c>
      <c r="F462" s="278">
        <f>SUM(C462:E462)</f>
        <v>11513965.052861914</v>
      </c>
      <c r="G462" s="278">
        <f t="shared" ref="G462:G486" si="56">+G461+E462+F462</f>
        <v>36702015.819213256</v>
      </c>
      <c r="I462" s="376">
        <v>44561</v>
      </c>
      <c r="J462" s="376">
        <v>44561</v>
      </c>
      <c r="K462" s="375">
        <f t="shared" si="54"/>
        <v>1</v>
      </c>
      <c r="M462" s="374">
        <v>3.2500000000000001E-2</v>
      </c>
      <c r="N462" s="278">
        <f t="shared" si="55"/>
        <v>3267.99</v>
      </c>
      <c r="O462" s="278">
        <f t="shared" ref="O462:O486" si="57">IF(MONTH(+I462)&lt;&gt;MONTH(+I461),N462,+O461+N462)</f>
        <v>70551.14</v>
      </c>
      <c r="P462" s="278">
        <f t="shared" ref="P462:P486" si="58">P461+N462</f>
        <v>1656378.040000001</v>
      </c>
    </row>
    <row r="463" spans="1:16" s="304" customFormat="1" ht="14.25" customHeight="1" x14ac:dyDescent="0.2">
      <c r="A463" s="304" t="s">
        <v>404</v>
      </c>
      <c r="B463" s="304" t="s">
        <v>193</v>
      </c>
      <c r="C463" s="268"/>
      <c r="D463" s="253"/>
      <c r="E463" s="253"/>
      <c r="F463" s="278"/>
      <c r="G463" s="278">
        <f t="shared" si="56"/>
        <v>36702015.819213256</v>
      </c>
      <c r="H463" s="253"/>
      <c r="I463" s="376">
        <v>44562</v>
      </c>
      <c r="J463" s="376">
        <v>44591</v>
      </c>
      <c r="K463" s="375">
        <f t="shared" si="54"/>
        <v>30</v>
      </c>
      <c r="L463" s="253"/>
      <c r="M463" s="374">
        <v>3.2500000000000001E-2</v>
      </c>
      <c r="N463" s="278">
        <f t="shared" si="55"/>
        <v>98039.63</v>
      </c>
      <c r="O463" s="278">
        <f t="shared" si="57"/>
        <v>98039.63</v>
      </c>
      <c r="P463" s="278">
        <f t="shared" si="58"/>
        <v>1754417.6700000009</v>
      </c>
    </row>
    <row r="464" spans="1:16" ht="14.45" customHeight="1" x14ac:dyDescent="0.2">
      <c r="A464" s="377" t="s">
        <v>403</v>
      </c>
      <c r="B464" s="304"/>
      <c r="C464" s="268">
        <v>0</v>
      </c>
      <c r="E464" s="268"/>
      <c r="F464" s="278">
        <f>SUM(C464:E464)</f>
        <v>0</v>
      </c>
      <c r="G464" s="278">
        <f t="shared" si="56"/>
        <v>36702015.819213256</v>
      </c>
      <c r="I464" s="376">
        <v>44592</v>
      </c>
      <c r="J464" s="376">
        <v>44592</v>
      </c>
      <c r="K464" s="375">
        <f t="shared" si="54"/>
        <v>1</v>
      </c>
      <c r="M464" s="374">
        <v>3.2500000000000001E-2</v>
      </c>
      <c r="N464" s="278">
        <f t="shared" si="55"/>
        <v>3267.99</v>
      </c>
      <c r="O464" s="278">
        <f t="shared" si="57"/>
        <v>101307.62000000001</v>
      </c>
      <c r="P464" s="278">
        <f t="shared" si="58"/>
        <v>1757685.6600000008</v>
      </c>
    </row>
    <row r="465" spans="2:16" ht="14.45" customHeight="1" x14ac:dyDescent="0.2">
      <c r="B465" s="304" t="s">
        <v>192</v>
      </c>
      <c r="C465" s="268"/>
      <c r="E465" s="268"/>
      <c r="F465" s="304"/>
      <c r="G465" s="278">
        <f t="shared" si="56"/>
        <v>36702015.819213256</v>
      </c>
      <c r="I465" s="376">
        <v>44593</v>
      </c>
      <c r="J465" s="376">
        <v>44619</v>
      </c>
      <c r="K465" s="375">
        <f t="shared" si="54"/>
        <v>27</v>
      </c>
      <c r="M465" s="374">
        <v>3.2500000000000001E-2</v>
      </c>
      <c r="N465" s="278">
        <f t="shared" si="55"/>
        <v>88235.67</v>
      </c>
      <c r="O465" s="278">
        <f t="shared" si="57"/>
        <v>88235.67</v>
      </c>
      <c r="P465" s="278">
        <f t="shared" si="58"/>
        <v>1845921.3300000008</v>
      </c>
    </row>
    <row r="466" spans="2:16" ht="14.45" customHeight="1" x14ac:dyDescent="0.2">
      <c r="B466" s="304"/>
      <c r="C466" s="268">
        <v>0</v>
      </c>
      <c r="E466" s="268"/>
      <c r="F466" s="278">
        <f>SUM(C466:E466)</f>
        <v>0</v>
      </c>
      <c r="G466" s="278">
        <f t="shared" si="56"/>
        <v>36702015.819213256</v>
      </c>
      <c r="I466" s="376">
        <v>44620</v>
      </c>
      <c r="J466" s="376">
        <v>44620</v>
      </c>
      <c r="K466" s="375">
        <f t="shared" si="54"/>
        <v>1</v>
      </c>
      <c r="M466" s="374">
        <v>3.2500000000000001E-2</v>
      </c>
      <c r="N466" s="278">
        <f t="shared" si="55"/>
        <v>3267.99</v>
      </c>
      <c r="O466" s="278">
        <f t="shared" si="57"/>
        <v>91503.66</v>
      </c>
      <c r="P466" s="278">
        <f t="shared" si="58"/>
        <v>1849189.3200000008</v>
      </c>
    </row>
    <row r="467" spans="2:16" ht="14.45" customHeight="1" x14ac:dyDescent="0.2">
      <c r="B467" s="304" t="s">
        <v>191</v>
      </c>
      <c r="C467" s="268"/>
      <c r="E467" s="268"/>
      <c r="F467" s="304"/>
      <c r="G467" s="278">
        <f t="shared" si="56"/>
        <v>36702015.819213256</v>
      </c>
      <c r="I467" s="376">
        <v>44621</v>
      </c>
      <c r="J467" s="376">
        <v>44650</v>
      </c>
      <c r="K467" s="375">
        <f t="shared" si="54"/>
        <v>30</v>
      </c>
      <c r="M467" s="374">
        <v>3.2500000000000001E-2</v>
      </c>
      <c r="N467" s="278">
        <f t="shared" si="55"/>
        <v>98039.63</v>
      </c>
      <c r="O467" s="278">
        <f t="shared" si="57"/>
        <v>98039.63</v>
      </c>
      <c r="P467" s="278">
        <f t="shared" si="58"/>
        <v>1947228.9500000007</v>
      </c>
    </row>
    <row r="468" spans="2:16" ht="14.45" customHeight="1" x14ac:dyDescent="0.2">
      <c r="B468" s="304"/>
      <c r="C468" s="268">
        <v>0</v>
      </c>
      <c r="E468" s="268"/>
      <c r="F468" s="278">
        <f>SUM(C468:E468)</f>
        <v>0</v>
      </c>
      <c r="G468" s="278">
        <f t="shared" si="56"/>
        <v>36702015.819213256</v>
      </c>
      <c r="I468" s="376">
        <v>44651</v>
      </c>
      <c r="J468" s="376">
        <v>44651</v>
      </c>
      <c r="K468" s="375">
        <f t="shared" si="54"/>
        <v>1</v>
      </c>
      <c r="M468" s="374">
        <v>3.2500000000000001E-2</v>
      </c>
      <c r="N468" s="278">
        <f t="shared" si="55"/>
        <v>3267.99</v>
      </c>
      <c r="O468" s="278">
        <f t="shared" si="57"/>
        <v>101307.62000000001</v>
      </c>
      <c r="P468" s="278">
        <f t="shared" si="58"/>
        <v>1950496.9400000006</v>
      </c>
    </row>
    <row r="469" spans="2:16" ht="14.45" customHeight="1" x14ac:dyDescent="0.2">
      <c r="B469" s="304" t="s">
        <v>190</v>
      </c>
      <c r="C469" s="268"/>
      <c r="E469" s="268"/>
      <c r="F469" s="304"/>
      <c r="G469" s="278">
        <f t="shared" si="56"/>
        <v>36702015.819213256</v>
      </c>
      <c r="I469" s="376">
        <v>44652</v>
      </c>
      <c r="J469" s="376">
        <v>44680</v>
      </c>
      <c r="K469" s="375">
        <f t="shared" si="54"/>
        <v>29</v>
      </c>
      <c r="M469" s="374">
        <v>3.2500000000000001E-2</v>
      </c>
      <c r="N469" s="278">
        <f t="shared" si="55"/>
        <v>94771.64</v>
      </c>
      <c r="O469" s="278">
        <f t="shared" si="57"/>
        <v>94771.64</v>
      </c>
      <c r="P469" s="278">
        <f t="shared" si="58"/>
        <v>2045268.5800000005</v>
      </c>
    </row>
    <row r="470" spans="2:16" ht="14.45" customHeight="1" x14ac:dyDescent="0.2">
      <c r="B470" s="304"/>
      <c r="C470" s="268">
        <v>1969654.1636553556</v>
      </c>
      <c r="E470" s="268"/>
      <c r="F470" s="278">
        <f>SUM(C470:E470)</f>
        <v>1969654.1636553556</v>
      </c>
      <c r="G470" s="278">
        <f t="shared" si="56"/>
        <v>38671669.982868612</v>
      </c>
      <c r="I470" s="376">
        <v>44681</v>
      </c>
      <c r="J470" s="376">
        <v>44681</v>
      </c>
      <c r="K470" s="375">
        <f t="shared" si="54"/>
        <v>1</v>
      </c>
      <c r="M470" s="374">
        <v>3.2500000000000001E-2</v>
      </c>
      <c r="N470" s="278">
        <f t="shared" si="55"/>
        <v>3443.37</v>
      </c>
      <c r="O470" s="278">
        <f t="shared" si="57"/>
        <v>98215.01</v>
      </c>
      <c r="P470" s="278">
        <f t="shared" si="58"/>
        <v>2048711.9500000007</v>
      </c>
    </row>
    <row r="471" spans="2:16" ht="14.45" customHeight="1" x14ac:dyDescent="0.2">
      <c r="B471" s="304" t="s">
        <v>189</v>
      </c>
      <c r="C471" s="268"/>
      <c r="E471" s="268"/>
      <c r="F471" s="304"/>
      <c r="G471" s="278">
        <f t="shared" si="56"/>
        <v>38671669.982868612</v>
      </c>
      <c r="I471" s="376">
        <v>44682</v>
      </c>
      <c r="J471" s="376">
        <v>44711</v>
      </c>
      <c r="K471" s="375">
        <f t="shared" si="54"/>
        <v>30</v>
      </c>
      <c r="M471" s="374">
        <v>3.2500000000000001E-2</v>
      </c>
      <c r="N471" s="278">
        <f t="shared" si="55"/>
        <v>103301.04</v>
      </c>
      <c r="O471" s="278">
        <f t="shared" si="57"/>
        <v>103301.04</v>
      </c>
      <c r="P471" s="278">
        <f t="shared" si="58"/>
        <v>2152012.9900000007</v>
      </c>
    </row>
    <row r="472" spans="2:16" ht="14.45" customHeight="1" x14ac:dyDescent="0.2">
      <c r="B472" s="304"/>
      <c r="C472" s="268">
        <v>2360704.9708673432</v>
      </c>
      <c r="E472" s="268"/>
      <c r="F472" s="278">
        <f>SUM(C472:E472)</f>
        <v>2360704.9708673432</v>
      </c>
      <c r="G472" s="278">
        <f t="shared" si="56"/>
        <v>41032374.953735955</v>
      </c>
      <c r="I472" s="376">
        <v>44712</v>
      </c>
      <c r="J472" s="376">
        <v>44712</v>
      </c>
      <c r="K472" s="375">
        <f t="shared" si="54"/>
        <v>1</v>
      </c>
      <c r="M472" s="374">
        <v>3.2500000000000001E-2</v>
      </c>
      <c r="N472" s="278">
        <f t="shared" si="55"/>
        <v>3653.57</v>
      </c>
      <c r="O472" s="278">
        <f t="shared" si="57"/>
        <v>106954.61</v>
      </c>
      <c r="P472" s="278">
        <f t="shared" si="58"/>
        <v>2155666.5600000005</v>
      </c>
    </row>
    <row r="473" spans="2:16" ht="14.45" customHeight="1" x14ac:dyDescent="0.2">
      <c r="B473" s="304" t="s">
        <v>188</v>
      </c>
      <c r="C473" s="268"/>
      <c r="E473" s="268"/>
      <c r="F473" s="304"/>
      <c r="G473" s="278">
        <f t="shared" si="56"/>
        <v>41032374.953735955</v>
      </c>
      <c r="I473" s="376">
        <v>44713</v>
      </c>
      <c r="J473" s="376">
        <v>44741</v>
      </c>
      <c r="K473" s="375">
        <f t="shared" si="54"/>
        <v>29</v>
      </c>
      <c r="M473" s="374">
        <v>3.2500000000000001E-2</v>
      </c>
      <c r="N473" s="278">
        <f t="shared" si="55"/>
        <v>105953.46</v>
      </c>
      <c r="O473" s="278">
        <f t="shared" si="57"/>
        <v>105953.46</v>
      </c>
      <c r="P473" s="278">
        <f t="shared" si="58"/>
        <v>2261620.0200000005</v>
      </c>
    </row>
    <row r="474" spans="2:16" ht="14.45" customHeight="1" x14ac:dyDescent="0.2">
      <c r="B474" s="304"/>
      <c r="C474" s="268">
        <v>450979.28443007916</v>
      </c>
      <c r="E474" s="268"/>
      <c r="F474" s="278">
        <f>SUM(C474:E474)</f>
        <v>450979.28443007916</v>
      </c>
      <c r="G474" s="278">
        <f t="shared" si="56"/>
        <v>41483354.238166034</v>
      </c>
      <c r="I474" s="376">
        <v>44742</v>
      </c>
      <c r="J474" s="376">
        <v>44742</v>
      </c>
      <c r="K474" s="375">
        <f t="shared" si="54"/>
        <v>1</v>
      </c>
      <c r="M474" s="374">
        <v>3.2500000000000001E-2</v>
      </c>
      <c r="N474" s="278">
        <f t="shared" si="55"/>
        <v>3693.72</v>
      </c>
      <c r="O474" s="278">
        <f t="shared" si="57"/>
        <v>109647.18000000001</v>
      </c>
      <c r="P474" s="278">
        <f t="shared" si="58"/>
        <v>2265313.7400000007</v>
      </c>
    </row>
    <row r="475" spans="2:16" ht="14.45" customHeight="1" x14ac:dyDescent="0.2">
      <c r="B475" s="304" t="s">
        <v>187</v>
      </c>
      <c r="C475" s="268"/>
      <c r="E475" s="268"/>
      <c r="F475" s="304"/>
      <c r="G475" s="278">
        <f t="shared" si="56"/>
        <v>41483354.238166034</v>
      </c>
      <c r="I475" s="376">
        <v>44743</v>
      </c>
      <c r="J475" s="376">
        <v>44772</v>
      </c>
      <c r="K475" s="375">
        <f t="shared" si="54"/>
        <v>30</v>
      </c>
      <c r="M475" s="374">
        <v>3.5999999999999997E-2</v>
      </c>
      <c r="N475" s="278">
        <f t="shared" si="55"/>
        <v>122745.27</v>
      </c>
      <c r="O475" s="278">
        <f t="shared" si="57"/>
        <v>122745.27</v>
      </c>
      <c r="P475" s="278">
        <f t="shared" si="58"/>
        <v>2388059.0100000007</v>
      </c>
    </row>
    <row r="476" spans="2:16" ht="14.45" customHeight="1" x14ac:dyDescent="0.2">
      <c r="B476" s="304"/>
      <c r="C476" s="268">
        <v>529933.56908088923</v>
      </c>
      <c r="E476" s="268"/>
      <c r="F476" s="278">
        <f>SUM(C476:E476)</f>
        <v>529933.56908088923</v>
      </c>
      <c r="G476" s="278">
        <f t="shared" si="56"/>
        <v>42013287.807246923</v>
      </c>
      <c r="I476" s="376">
        <v>44773</v>
      </c>
      <c r="J476" s="376">
        <v>44773</v>
      </c>
      <c r="K476" s="375">
        <f t="shared" si="54"/>
        <v>1</v>
      </c>
      <c r="M476" s="374">
        <v>3.5999999999999997E-2</v>
      </c>
      <c r="N476" s="278">
        <f t="shared" si="55"/>
        <v>4143.78</v>
      </c>
      <c r="O476" s="278">
        <f t="shared" si="57"/>
        <v>126889.05</v>
      </c>
      <c r="P476" s="278">
        <f t="shared" si="58"/>
        <v>2392202.7900000005</v>
      </c>
    </row>
    <row r="477" spans="2:16" ht="14.45" customHeight="1" x14ac:dyDescent="0.2">
      <c r="B477" s="304" t="s">
        <v>186</v>
      </c>
      <c r="C477" s="268"/>
      <c r="E477" s="268"/>
      <c r="F477" s="304"/>
      <c r="G477" s="278">
        <f t="shared" si="56"/>
        <v>42013287.807246923</v>
      </c>
      <c r="I477" s="376">
        <v>44774</v>
      </c>
      <c r="J477" s="376">
        <v>44803</v>
      </c>
      <c r="K477" s="375">
        <f t="shared" si="54"/>
        <v>30</v>
      </c>
      <c r="M477" s="374">
        <v>3.5999999999999997E-2</v>
      </c>
      <c r="N477" s="278">
        <f t="shared" si="55"/>
        <v>124313.29</v>
      </c>
      <c r="O477" s="278">
        <f t="shared" si="57"/>
        <v>124313.29</v>
      </c>
      <c r="P477" s="278">
        <f t="shared" si="58"/>
        <v>2516516.0800000005</v>
      </c>
    </row>
    <row r="478" spans="2:16" ht="14.45" customHeight="1" x14ac:dyDescent="0.2">
      <c r="B478" s="304"/>
      <c r="C478" s="268">
        <v>625577.51305075735</v>
      </c>
      <c r="E478" s="268"/>
      <c r="F478" s="278">
        <f>SUM(C478:E478)</f>
        <v>625577.51305075735</v>
      </c>
      <c r="G478" s="278">
        <f t="shared" si="56"/>
        <v>42638865.320297681</v>
      </c>
      <c r="I478" s="376">
        <v>44804</v>
      </c>
      <c r="J478" s="376">
        <v>44804</v>
      </c>
      <c r="K478" s="375">
        <f t="shared" si="54"/>
        <v>1</v>
      </c>
      <c r="M478" s="374">
        <v>3.5999999999999997E-2</v>
      </c>
      <c r="N478" s="278">
        <f t="shared" si="55"/>
        <v>4205.4799999999996</v>
      </c>
      <c r="O478" s="278">
        <f t="shared" si="57"/>
        <v>128518.76999999999</v>
      </c>
      <c r="P478" s="278">
        <f t="shared" si="58"/>
        <v>2520721.5600000005</v>
      </c>
    </row>
    <row r="479" spans="2:16" ht="14.45" customHeight="1" x14ac:dyDescent="0.2">
      <c r="B479" s="304" t="s">
        <v>185</v>
      </c>
      <c r="C479" s="268"/>
      <c r="E479" s="268"/>
      <c r="F479" s="304"/>
      <c r="G479" s="278">
        <f t="shared" si="56"/>
        <v>42638865.320297681</v>
      </c>
      <c r="I479" s="376">
        <v>44805</v>
      </c>
      <c r="J479" s="376">
        <v>44833</v>
      </c>
      <c r="K479" s="375">
        <f t="shared" si="54"/>
        <v>29</v>
      </c>
      <c r="M479" s="374">
        <v>3.5999999999999997E-2</v>
      </c>
      <c r="N479" s="278">
        <f t="shared" si="55"/>
        <v>121958.84</v>
      </c>
      <c r="O479" s="278">
        <f t="shared" si="57"/>
        <v>121958.84</v>
      </c>
      <c r="P479" s="278">
        <f t="shared" si="58"/>
        <v>2642680.4000000004</v>
      </c>
    </row>
    <row r="480" spans="2:16" ht="14.45" customHeight="1" x14ac:dyDescent="0.2">
      <c r="B480" s="304"/>
      <c r="C480" s="268">
        <v>-5936849.5010844246</v>
      </c>
      <c r="E480" s="268"/>
      <c r="F480" s="278">
        <f>SUM(C480:E480)</f>
        <v>-5936849.5010844246</v>
      </c>
      <c r="G480" s="278">
        <f t="shared" si="56"/>
        <v>36702015.819213256</v>
      </c>
      <c r="I480" s="376">
        <v>44834</v>
      </c>
      <c r="J480" s="376">
        <v>44834</v>
      </c>
      <c r="K480" s="375">
        <f t="shared" si="54"/>
        <v>1</v>
      </c>
      <c r="M480" s="374">
        <v>3.5999999999999997E-2</v>
      </c>
      <c r="N480" s="278">
        <f t="shared" si="55"/>
        <v>3619.92</v>
      </c>
      <c r="O480" s="278">
        <f t="shared" si="57"/>
        <v>125578.76</v>
      </c>
      <c r="P480" s="278">
        <f t="shared" si="58"/>
        <v>2646300.3200000003</v>
      </c>
    </row>
    <row r="481" spans="2:16" ht="14.45" customHeight="1" x14ac:dyDescent="0.2">
      <c r="B481" s="304" t="s">
        <v>184</v>
      </c>
      <c r="C481" s="268"/>
      <c r="E481" s="268"/>
      <c r="F481" s="304"/>
      <c r="G481" s="278">
        <f t="shared" si="56"/>
        <v>36702015.819213256</v>
      </c>
      <c r="I481" s="376">
        <v>44835</v>
      </c>
      <c r="J481" s="376">
        <v>44864</v>
      </c>
      <c r="K481" s="375">
        <f t="shared" si="54"/>
        <v>30</v>
      </c>
      <c r="M481" s="374">
        <v>4.9099999999999998E-2</v>
      </c>
      <c r="N481" s="278">
        <f t="shared" si="55"/>
        <v>148115.26</v>
      </c>
      <c r="O481" s="278">
        <f t="shared" si="57"/>
        <v>148115.26</v>
      </c>
      <c r="P481" s="278">
        <f t="shared" si="58"/>
        <v>2794415.58</v>
      </c>
    </row>
    <row r="482" spans="2:16" ht="14.45" customHeight="1" x14ac:dyDescent="0.2">
      <c r="B482" s="304"/>
      <c r="C482" s="268">
        <v>3730292.1422923356</v>
      </c>
      <c r="E482" s="268"/>
      <c r="F482" s="278">
        <f>SUM(C482:E482)</f>
        <v>3730292.1422923356</v>
      </c>
      <c r="G482" s="278">
        <f t="shared" si="56"/>
        <v>40432307.961505592</v>
      </c>
      <c r="I482" s="376">
        <v>44865</v>
      </c>
      <c r="J482" s="376">
        <v>44865</v>
      </c>
      <c r="K482" s="375">
        <f t="shared" si="54"/>
        <v>1</v>
      </c>
      <c r="M482" s="374">
        <v>4.9099999999999998E-2</v>
      </c>
      <c r="N482" s="278">
        <f t="shared" si="55"/>
        <v>5438.98</v>
      </c>
      <c r="O482" s="278">
        <f t="shared" si="57"/>
        <v>153554.24000000002</v>
      </c>
      <c r="P482" s="278">
        <f t="shared" si="58"/>
        <v>2799854.56</v>
      </c>
    </row>
    <row r="483" spans="2:16" ht="14.45" customHeight="1" x14ac:dyDescent="0.2">
      <c r="B483" s="304" t="s">
        <v>183</v>
      </c>
      <c r="C483" s="268"/>
      <c r="E483" s="268"/>
      <c r="F483" s="304"/>
      <c r="G483" s="278">
        <f t="shared" si="56"/>
        <v>40432307.961505592</v>
      </c>
      <c r="I483" s="376">
        <v>44866</v>
      </c>
      <c r="J483" s="376">
        <v>44894</v>
      </c>
      <c r="K483" s="375">
        <f t="shared" si="54"/>
        <v>29</v>
      </c>
      <c r="M483" s="374">
        <v>4.9099999999999998E-2</v>
      </c>
      <c r="N483" s="278">
        <f t="shared" si="55"/>
        <v>157730.31</v>
      </c>
      <c r="O483" s="278">
        <f t="shared" si="57"/>
        <v>157730.31</v>
      </c>
      <c r="P483" s="278">
        <f t="shared" si="58"/>
        <v>2957584.87</v>
      </c>
    </row>
    <row r="484" spans="2:16" ht="14.45" customHeight="1" x14ac:dyDescent="0.2">
      <c r="B484" s="304"/>
      <c r="C484" s="268">
        <v>9670303.9036234617</v>
      </c>
      <c r="E484" s="268"/>
      <c r="F484" s="278">
        <f>SUM(C484:E484)</f>
        <v>9670303.9036234617</v>
      </c>
      <c r="G484" s="278">
        <f t="shared" si="56"/>
        <v>50102611.865129054</v>
      </c>
      <c r="I484" s="376">
        <v>44895</v>
      </c>
      <c r="J484" s="376">
        <v>44895</v>
      </c>
      <c r="K484" s="375">
        <f t="shared" si="54"/>
        <v>1</v>
      </c>
      <c r="M484" s="374">
        <v>4.9099999999999998E-2</v>
      </c>
      <c r="N484" s="278">
        <f t="shared" si="55"/>
        <v>6739.83</v>
      </c>
      <c r="O484" s="278">
        <f t="shared" si="57"/>
        <v>164470.13999999998</v>
      </c>
      <c r="P484" s="278">
        <f t="shared" si="58"/>
        <v>2964324.7</v>
      </c>
    </row>
    <row r="485" spans="2:16" ht="14.45" customHeight="1" x14ac:dyDescent="0.2">
      <c r="B485" s="376" t="s">
        <v>182</v>
      </c>
      <c r="C485" s="268"/>
      <c r="F485" s="304"/>
      <c r="G485" s="278">
        <f t="shared" si="56"/>
        <v>50102611.865129054</v>
      </c>
      <c r="I485" s="376">
        <v>44896</v>
      </c>
      <c r="J485" s="376">
        <v>44925</v>
      </c>
      <c r="K485" s="375">
        <f t="shared" si="54"/>
        <v>30</v>
      </c>
      <c r="M485" s="374">
        <v>4.9099999999999998E-2</v>
      </c>
      <c r="N485" s="278">
        <f t="shared" si="55"/>
        <v>202194.92</v>
      </c>
      <c r="O485" s="278">
        <f t="shared" si="57"/>
        <v>202194.92</v>
      </c>
      <c r="P485" s="278">
        <f t="shared" si="58"/>
        <v>3166519.62</v>
      </c>
    </row>
    <row r="486" spans="2:16" ht="14.45" customHeight="1" x14ac:dyDescent="0.2">
      <c r="C486" s="268">
        <v>61223025.289030626</v>
      </c>
      <c r="F486" s="278">
        <f>SUM(C486:E486)</f>
        <v>61223025.289030626</v>
      </c>
      <c r="G486" s="278">
        <f t="shared" si="56"/>
        <v>111325637.15415968</v>
      </c>
      <c r="I486" s="376">
        <v>44926</v>
      </c>
      <c r="J486" s="376">
        <v>44926</v>
      </c>
      <c r="K486" s="375">
        <f t="shared" si="54"/>
        <v>1</v>
      </c>
      <c r="M486" s="374">
        <v>4.9099999999999998E-2</v>
      </c>
      <c r="N486" s="278">
        <f t="shared" si="55"/>
        <v>14975.59</v>
      </c>
      <c r="O486" s="278">
        <f t="shared" si="57"/>
        <v>217170.51</v>
      </c>
      <c r="P486" s="278">
        <f t="shared" si="58"/>
        <v>3181495.21</v>
      </c>
    </row>
    <row r="490" spans="2:16" x14ac:dyDescent="0.2">
      <c r="C490" s="633" t="s">
        <v>223</v>
      </c>
      <c r="D490" s="633"/>
      <c r="E490" s="633"/>
      <c r="F490" s="633"/>
      <c r="G490" s="633"/>
      <c r="H490" s="633"/>
      <c r="I490" s="633"/>
      <c r="J490" s="633"/>
    </row>
    <row r="491" spans="2:16" x14ac:dyDescent="0.2">
      <c r="C491" s="633"/>
      <c r="D491" s="633"/>
      <c r="E491" s="633"/>
      <c r="F491" s="633"/>
      <c r="G491" s="633"/>
      <c r="H491" s="633"/>
      <c r="I491" s="633"/>
      <c r="J491" s="633"/>
    </row>
    <row r="493" spans="2:16" x14ac:dyDescent="0.2">
      <c r="C493" s="633" t="s">
        <v>222</v>
      </c>
      <c r="D493" s="633"/>
      <c r="E493" s="633"/>
      <c r="F493" s="633"/>
      <c r="G493" s="633"/>
      <c r="H493" s="633"/>
      <c r="I493" s="633"/>
      <c r="J493" s="633"/>
    </row>
    <row r="494" spans="2:16" x14ac:dyDescent="0.2">
      <c r="C494" s="633"/>
      <c r="D494" s="633"/>
      <c r="E494" s="633"/>
      <c r="F494" s="633"/>
      <c r="G494" s="633"/>
      <c r="H494" s="633"/>
      <c r="I494" s="633"/>
      <c r="J494" s="633"/>
    </row>
  </sheetData>
  <mergeCells count="2">
    <mergeCell ref="C490:J491"/>
    <mergeCell ref="C493:J494"/>
  </mergeCells>
  <hyperlinks>
    <hyperlink ref="Q7" r:id="rId1"/>
    <hyperlink ref="Q5" r:id="rId2"/>
  </hyperlinks>
  <printOptions horizontalCentered="1"/>
  <pageMargins left="0.2" right="0" top="0.4" bottom="0.4" header="0.5" footer="0.2"/>
  <pageSetup scale="56" orientation="landscape" r:id="rId3"/>
  <headerFooter alignWithMargins="0">
    <oddFooter>&amp;LPrepared By: Annette Moore &amp;D&amp;R&amp;F &amp;A</oddFooter>
  </headerFooter>
  <customProperties>
    <customPr name="_pios_id" r:id="rId4"/>
  </customProperties>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zoomScaleNormal="100" workbookViewId="0">
      <pane xSplit="2" ySplit="13" topLeftCell="C29" activePane="bottomRight" state="frozen"/>
      <selection activeCell="G33" sqref="G33"/>
      <selection pane="topRight" activeCell="G33" sqref="G33"/>
      <selection pane="bottomLeft" activeCell="G33" sqref="G33"/>
      <selection pane="bottomRight" activeCell="H43" sqref="H43"/>
    </sheetView>
  </sheetViews>
  <sheetFormatPr defaultColWidth="9.28515625" defaultRowHeight="15" outlineLevelCol="1" x14ac:dyDescent="0.25"/>
  <cols>
    <col min="1" max="1" width="6.7109375" style="48" customWidth="1"/>
    <col min="2" max="2" width="55" style="48" customWidth="1"/>
    <col min="3" max="3" width="3.28515625" style="48" customWidth="1" outlineLevel="1"/>
    <col min="4" max="4" width="18.140625" style="47" customWidth="1"/>
    <col min="5" max="5" width="15.7109375" style="47" customWidth="1"/>
    <col min="6" max="6" width="5.7109375" style="47" customWidth="1"/>
    <col min="7" max="8" width="15.7109375" style="47" customWidth="1"/>
    <col min="9" max="16384" width="9.28515625" style="48"/>
  </cols>
  <sheetData>
    <row r="1" spans="1:8" x14ac:dyDescent="0.25">
      <c r="A1" s="28" t="str">
        <f ca="1">MID(CELL("filename",A1),FIND("]",CELL("filename",A1))+1,255)</f>
        <v>SEF-3 p 6 Approved BLRs</v>
      </c>
      <c r="B1" s="46"/>
      <c r="H1" s="49" t="s">
        <v>278</v>
      </c>
    </row>
    <row r="2" spans="1:8" ht="18.75" thickBot="1" x14ac:dyDescent="0.3">
      <c r="A2" s="50"/>
      <c r="B2" s="51"/>
      <c r="C2" s="52"/>
      <c r="D2" s="52"/>
      <c r="E2" s="52"/>
      <c r="F2" s="52"/>
      <c r="G2" s="52"/>
      <c r="H2" s="52"/>
    </row>
    <row r="3" spans="1:8" ht="19.5" thickBot="1" x14ac:dyDescent="0.35">
      <c r="A3" s="53"/>
      <c r="B3" s="54"/>
      <c r="D3" s="55" t="s">
        <v>338</v>
      </c>
      <c r="E3" s="56"/>
      <c r="F3" s="56"/>
      <c r="G3" s="56"/>
      <c r="H3" s="57"/>
    </row>
    <row r="4" spans="1:8" ht="20.25" thickBot="1" x14ac:dyDescent="0.4">
      <c r="A4" s="58"/>
      <c r="B4" s="51"/>
      <c r="C4" s="63"/>
      <c r="D4" s="59" t="s">
        <v>337</v>
      </c>
      <c r="E4" s="60"/>
      <c r="F4" s="60"/>
      <c r="G4" s="61"/>
      <c r="H4" s="62"/>
    </row>
    <row r="5" spans="1:8" x14ac:dyDescent="0.25">
      <c r="A5" s="64" t="s">
        <v>58</v>
      </c>
      <c r="B5" s="65"/>
      <c r="D5" s="66"/>
      <c r="E5" s="67"/>
      <c r="F5" s="67"/>
      <c r="G5" s="67"/>
      <c r="H5" s="68"/>
    </row>
    <row r="6" spans="1:8" x14ac:dyDescent="0.25">
      <c r="A6" s="64">
        <v>3</v>
      </c>
      <c r="B6" s="69" t="s">
        <v>280</v>
      </c>
      <c r="D6" s="70">
        <v>107627055.66724977</v>
      </c>
      <c r="E6" s="71"/>
      <c r="F6" s="71"/>
      <c r="G6" s="71"/>
      <c r="H6" s="72"/>
    </row>
    <row r="7" spans="1:8" x14ac:dyDescent="0.25">
      <c r="A7" s="64">
        <v>4</v>
      </c>
      <c r="B7" s="69" t="s">
        <v>281</v>
      </c>
      <c r="D7" s="73">
        <v>79508404.960502923</v>
      </c>
      <c r="E7" s="74"/>
      <c r="F7" s="74"/>
      <c r="G7" s="74"/>
      <c r="H7" s="72"/>
    </row>
    <row r="8" spans="1:8" x14ac:dyDescent="0.25">
      <c r="A8" s="64">
        <v>5</v>
      </c>
      <c r="B8" s="69" t="s">
        <v>282</v>
      </c>
      <c r="D8" s="73">
        <v>1426278308.4180365</v>
      </c>
      <c r="E8" s="74"/>
      <c r="F8" s="74"/>
      <c r="G8" s="76"/>
      <c r="H8" s="72"/>
    </row>
    <row r="9" spans="1:8" x14ac:dyDescent="0.25">
      <c r="A9" s="64">
        <v>6</v>
      </c>
      <c r="B9" s="77"/>
      <c r="D9" s="78">
        <f>SUM(D6:D8)</f>
        <v>1613413769.0457892</v>
      </c>
      <c r="E9" s="79"/>
      <c r="F9" s="80"/>
      <c r="G9" s="81"/>
      <c r="H9" s="72"/>
    </row>
    <row r="10" spans="1:8" x14ac:dyDescent="0.25">
      <c r="A10" s="64">
        <v>7</v>
      </c>
      <c r="B10" s="69" t="s">
        <v>283</v>
      </c>
      <c r="D10" s="82">
        <v>6.8000000000000005E-2</v>
      </c>
      <c r="E10" s="83"/>
      <c r="F10" s="80"/>
      <c r="G10" s="84" t="s">
        <v>286</v>
      </c>
      <c r="H10" s="85" t="s">
        <v>287</v>
      </c>
    </row>
    <row r="11" spans="1:8" x14ac:dyDescent="0.25">
      <c r="A11" s="64">
        <v>8</v>
      </c>
      <c r="B11" s="86"/>
      <c r="D11" s="87"/>
      <c r="E11" s="84" t="s">
        <v>288</v>
      </c>
      <c r="F11" s="84"/>
      <c r="G11" s="84" t="s">
        <v>289</v>
      </c>
      <c r="H11" s="85" t="s">
        <v>289</v>
      </c>
    </row>
    <row r="12" spans="1:8" x14ac:dyDescent="0.25">
      <c r="A12" s="64">
        <v>9</v>
      </c>
      <c r="B12" s="88"/>
      <c r="C12" s="91"/>
      <c r="D12" s="87"/>
      <c r="E12" s="84" t="s">
        <v>290</v>
      </c>
      <c r="F12" s="89"/>
      <c r="G12" s="89" t="s">
        <v>291</v>
      </c>
      <c r="H12" s="90" t="s">
        <v>292</v>
      </c>
    </row>
    <row r="13" spans="1:8" x14ac:dyDescent="0.25">
      <c r="A13" s="64" t="s">
        <v>293</v>
      </c>
      <c r="B13" s="69"/>
      <c r="C13" s="91"/>
      <c r="D13" s="92" t="s">
        <v>294</v>
      </c>
      <c r="E13" s="84" t="s">
        <v>295</v>
      </c>
      <c r="F13" s="84" t="s">
        <v>296</v>
      </c>
      <c r="G13" s="89" t="s">
        <v>297</v>
      </c>
      <c r="H13" s="90" t="s">
        <v>298</v>
      </c>
    </row>
    <row r="14" spans="1:8" x14ac:dyDescent="0.25">
      <c r="A14" s="64">
        <v>10</v>
      </c>
      <c r="B14" s="69" t="s">
        <v>299</v>
      </c>
      <c r="C14" s="96"/>
      <c r="D14" s="70">
        <v>9264100.9941430185</v>
      </c>
      <c r="E14" s="134">
        <f>D14/$D$40</f>
        <v>0.47060563996997123</v>
      </c>
      <c r="F14" s="93" t="s">
        <v>300</v>
      </c>
      <c r="G14" s="94">
        <f>+D14</f>
        <v>9264100.9941430185</v>
      </c>
      <c r="H14" s="95"/>
    </row>
    <row r="15" spans="1:8" x14ac:dyDescent="0.25">
      <c r="A15" s="64" t="s">
        <v>301</v>
      </c>
      <c r="B15" s="69" t="s">
        <v>302</v>
      </c>
      <c r="C15" s="96"/>
      <c r="D15" s="73">
        <v>4163374.1001599999</v>
      </c>
      <c r="E15" s="134">
        <f t="shared" ref="E15:E35" si="0">D15/$D$40</f>
        <v>0.21149459986229854</v>
      </c>
      <c r="F15" s="93" t="s">
        <v>303</v>
      </c>
      <c r="G15" s="74"/>
      <c r="H15" s="97">
        <f>+D15</f>
        <v>4163374.1001599999</v>
      </c>
    </row>
    <row r="16" spans="1:8" x14ac:dyDescent="0.25">
      <c r="A16" s="64">
        <v>11</v>
      </c>
      <c r="B16" s="77" t="s">
        <v>304</v>
      </c>
      <c r="C16" s="96"/>
      <c r="D16" s="98">
        <v>6843761.4396382263</v>
      </c>
      <c r="E16" s="134">
        <f t="shared" si="0"/>
        <v>0.34765518361025738</v>
      </c>
      <c r="F16" s="93" t="s">
        <v>300</v>
      </c>
      <c r="G16" s="99">
        <f>+D16</f>
        <v>6843761.4396382263</v>
      </c>
      <c r="H16" s="75"/>
    </row>
    <row r="17" spans="1:8" x14ac:dyDescent="0.25">
      <c r="A17" s="64">
        <v>12</v>
      </c>
      <c r="B17" s="77" t="s">
        <v>305</v>
      </c>
      <c r="C17" s="96"/>
      <c r="D17" s="73">
        <v>122768259.4587677</v>
      </c>
      <c r="E17" s="134">
        <f t="shared" si="0"/>
        <v>6.2364859091151779</v>
      </c>
      <c r="F17" s="93" t="s">
        <v>300</v>
      </c>
      <c r="G17" s="99">
        <f>+D17</f>
        <v>122768259.4587677</v>
      </c>
      <c r="H17" s="75"/>
    </row>
    <row r="18" spans="1:8" x14ac:dyDescent="0.25">
      <c r="A18" s="64">
        <v>13</v>
      </c>
      <c r="B18" s="77" t="s">
        <v>306</v>
      </c>
      <c r="C18" s="96"/>
      <c r="D18" s="73">
        <v>42456952.472225137</v>
      </c>
      <c r="E18" s="134">
        <f t="shared" si="0"/>
        <v>2.1567641913660367</v>
      </c>
      <c r="F18" s="93" t="s">
        <v>303</v>
      </c>
      <c r="G18" s="74"/>
      <c r="H18" s="97">
        <f>+D18</f>
        <v>42456952.472225137</v>
      </c>
    </row>
    <row r="19" spans="1:8" x14ac:dyDescent="0.25">
      <c r="A19" s="64">
        <v>14</v>
      </c>
      <c r="B19" s="77" t="s">
        <v>307</v>
      </c>
      <c r="C19" s="96"/>
      <c r="D19" s="73">
        <v>536815243.74639302</v>
      </c>
      <c r="E19" s="134">
        <f t="shared" si="0"/>
        <v>27.26959491143554</v>
      </c>
      <c r="F19" s="93" t="s">
        <v>303</v>
      </c>
      <c r="G19" s="74"/>
      <c r="H19" s="97">
        <f>+D19</f>
        <v>536815243.74639302</v>
      </c>
    </row>
    <row r="20" spans="1:8" x14ac:dyDescent="0.25">
      <c r="A20" s="64">
        <v>15</v>
      </c>
      <c r="B20" s="77" t="s">
        <v>308</v>
      </c>
      <c r="C20" s="96"/>
      <c r="D20" s="73">
        <v>11934985.780000001</v>
      </c>
      <c r="E20" s="134">
        <f t="shared" si="0"/>
        <v>0.60628350495967154</v>
      </c>
      <c r="F20" s="93" t="s">
        <v>300</v>
      </c>
      <c r="G20" s="99">
        <f>+D20</f>
        <v>11934985.780000001</v>
      </c>
      <c r="H20" s="75"/>
    </row>
    <row r="21" spans="1:8" x14ac:dyDescent="0.25">
      <c r="A21" s="64" t="s">
        <v>309</v>
      </c>
      <c r="B21" s="100" t="s">
        <v>310</v>
      </c>
      <c r="C21" s="96"/>
      <c r="D21" s="73">
        <v>7746401.1699999999</v>
      </c>
      <c r="E21" s="134">
        <f t="shared" si="0"/>
        <v>0.39350824028977605</v>
      </c>
      <c r="F21" s="93" t="s">
        <v>300</v>
      </c>
      <c r="G21" s="99">
        <f>+D21</f>
        <v>7746401.1699999999</v>
      </c>
      <c r="H21" s="75"/>
    </row>
    <row r="22" spans="1:8" x14ac:dyDescent="0.25">
      <c r="A22" s="64" t="s">
        <v>311</v>
      </c>
      <c r="B22" s="100" t="s">
        <v>312</v>
      </c>
      <c r="C22" s="96"/>
      <c r="D22" s="73">
        <v>3609732</v>
      </c>
      <c r="E22" s="134">
        <f t="shared" si="0"/>
        <v>0.18337022006280806</v>
      </c>
      <c r="F22" s="93" t="s">
        <v>300</v>
      </c>
      <c r="G22" s="99">
        <f>+D22</f>
        <v>3609732</v>
      </c>
      <c r="H22" s="75"/>
    </row>
    <row r="23" spans="1:8" x14ac:dyDescent="0.25">
      <c r="A23" s="64" t="s">
        <v>313</v>
      </c>
      <c r="B23" s="100" t="s">
        <v>70</v>
      </c>
      <c r="C23" s="96"/>
      <c r="D23" s="73">
        <v>821446.06780172628</v>
      </c>
      <c r="E23" s="134">
        <f t="shared" si="0"/>
        <v>4.1728512316850916E-2</v>
      </c>
      <c r="F23" s="93" t="s">
        <v>303</v>
      </c>
      <c r="G23" s="74"/>
      <c r="H23" s="97">
        <f>+D23</f>
        <v>821446.06780172628</v>
      </c>
    </row>
    <row r="24" spans="1:8" x14ac:dyDescent="0.25">
      <c r="A24" s="64" t="s">
        <v>314</v>
      </c>
      <c r="B24" s="100" t="s">
        <v>315</v>
      </c>
      <c r="C24" s="96"/>
      <c r="D24" s="73">
        <v>2154161.64</v>
      </c>
      <c r="E24" s="134">
        <f t="shared" si="0"/>
        <v>0.1094289254652865</v>
      </c>
      <c r="F24" s="93" t="s">
        <v>300</v>
      </c>
      <c r="G24" s="99">
        <f>+D24</f>
        <v>2154161.64</v>
      </c>
      <c r="H24" s="75"/>
    </row>
    <row r="25" spans="1:8" x14ac:dyDescent="0.25">
      <c r="A25" s="64" t="s">
        <v>316</v>
      </c>
      <c r="B25" s="100" t="s">
        <v>317</v>
      </c>
      <c r="C25" s="96"/>
      <c r="D25" s="73">
        <v>497854.02572839998</v>
      </c>
      <c r="E25" s="134">
        <f t="shared" si="0"/>
        <v>2.5290409996357517E-2</v>
      </c>
      <c r="F25" s="93" t="s">
        <v>303</v>
      </c>
      <c r="G25" s="74"/>
      <c r="H25" s="97">
        <f>+D25</f>
        <v>497854.02572839998</v>
      </c>
    </row>
    <row r="26" spans="1:8" x14ac:dyDescent="0.25">
      <c r="A26" s="64">
        <v>16</v>
      </c>
      <c r="B26" s="77" t="s">
        <v>318</v>
      </c>
      <c r="C26" s="96"/>
      <c r="D26" s="73">
        <v>157812663.18126956</v>
      </c>
      <c r="E26" s="134">
        <f t="shared" si="0"/>
        <v>8.0167011778844532</v>
      </c>
      <c r="F26" s="93" t="s">
        <v>303</v>
      </c>
      <c r="G26" s="74"/>
      <c r="H26" s="97">
        <f>+D26</f>
        <v>157812663.18126956</v>
      </c>
    </row>
    <row r="27" spans="1:8" x14ac:dyDescent="0.25">
      <c r="A27" s="64">
        <v>17</v>
      </c>
      <c r="B27" s="77" t="s">
        <v>319</v>
      </c>
      <c r="C27" s="96"/>
      <c r="D27" s="73">
        <v>130426363.52642131</v>
      </c>
      <c r="E27" s="134">
        <f t="shared" si="0"/>
        <v>6.6255087584983254</v>
      </c>
      <c r="F27" s="93" t="s">
        <v>303</v>
      </c>
      <c r="G27" s="74"/>
      <c r="H27" s="97">
        <f>+D27</f>
        <v>130426363.52642131</v>
      </c>
    </row>
    <row r="28" spans="1:8" x14ac:dyDescent="0.25">
      <c r="A28" s="64">
        <v>18</v>
      </c>
      <c r="B28" s="77" t="s">
        <v>320</v>
      </c>
      <c r="C28" s="96"/>
      <c r="D28" s="73">
        <v>-6515420.6045234576</v>
      </c>
      <c r="E28" s="134">
        <f t="shared" si="0"/>
        <v>-0.33097584808324287</v>
      </c>
      <c r="F28" s="93" t="s">
        <v>300</v>
      </c>
      <c r="G28" s="99">
        <f>+D28</f>
        <v>-6515420.6045234576</v>
      </c>
      <c r="H28" s="75"/>
    </row>
    <row r="29" spans="1:8" x14ac:dyDescent="0.25">
      <c r="A29" s="64">
        <v>19</v>
      </c>
      <c r="B29" s="77" t="s">
        <v>321</v>
      </c>
      <c r="C29" s="96"/>
      <c r="D29" s="73">
        <v>104512201.44835339</v>
      </c>
      <c r="E29" s="134">
        <f t="shared" si="0"/>
        <v>5.3090992292040209</v>
      </c>
      <c r="F29" s="93" t="s">
        <v>300</v>
      </c>
      <c r="G29" s="99">
        <f>+D29</f>
        <v>104512201.44835339</v>
      </c>
      <c r="H29" s="75"/>
    </row>
    <row r="30" spans="1:8" x14ac:dyDescent="0.25">
      <c r="A30" s="64">
        <v>20</v>
      </c>
      <c r="B30" s="77" t="s">
        <v>322</v>
      </c>
      <c r="C30" s="96"/>
      <c r="D30" s="73">
        <v>-46984140.979123831</v>
      </c>
      <c r="E30" s="134">
        <f t="shared" si="0"/>
        <v>-2.3867401432582627</v>
      </c>
      <c r="F30" s="93" t="s">
        <v>303</v>
      </c>
      <c r="G30" s="74"/>
      <c r="H30" s="97">
        <f>+D30</f>
        <v>-46984140.979123831</v>
      </c>
    </row>
    <row r="31" spans="1:8" x14ac:dyDescent="0.25">
      <c r="A31" s="101">
        <v>21</v>
      </c>
      <c r="B31" s="102" t="s">
        <v>323</v>
      </c>
      <c r="C31" s="96"/>
      <c r="D31" s="73">
        <v>-58610357.76504492</v>
      </c>
      <c r="E31" s="134">
        <f t="shared" si="0"/>
        <v>-2.9773385396301437</v>
      </c>
      <c r="F31" s="93" t="s">
        <v>303</v>
      </c>
      <c r="G31" s="74"/>
      <c r="H31" s="97">
        <f>+D31</f>
        <v>-58610357.76504492</v>
      </c>
    </row>
    <row r="32" spans="1:8" x14ac:dyDescent="0.25">
      <c r="A32" s="64">
        <v>22</v>
      </c>
      <c r="B32" s="77" t="s">
        <v>324</v>
      </c>
      <c r="C32" s="96"/>
      <c r="D32" s="73">
        <v>728609.68</v>
      </c>
      <c r="E32" s="134">
        <f t="shared" si="0"/>
        <v>3.7012530947309157E-2</v>
      </c>
      <c r="F32" s="93" t="s">
        <v>300</v>
      </c>
      <c r="G32" s="99">
        <f>+D32</f>
        <v>728609.68</v>
      </c>
      <c r="H32" s="75"/>
    </row>
    <row r="33" spans="1:8" x14ac:dyDescent="0.25">
      <c r="A33" s="64">
        <v>23</v>
      </c>
      <c r="B33" s="103" t="s">
        <v>325</v>
      </c>
      <c r="C33" s="96"/>
      <c r="D33" s="73">
        <v>159249408.54267809</v>
      </c>
      <c r="E33" s="134">
        <f t="shared" si="0"/>
        <v>8.08968618427709</v>
      </c>
      <c r="F33" s="93" t="s">
        <v>300</v>
      </c>
      <c r="G33" s="99">
        <f>+D33</f>
        <v>159249408.54267809</v>
      </c>
      <c r="H33" s="75"/>
    </row>
    <row r="34" spans="1:8" x14ac:dyDescent="0.25">
      <c r="A34" s="64">
        <v>24</v>
      </c>
      <c r="B34" s="65" t="s">
        <v>326</v>
      </c>
      <c r="C34" s="96"/>
      <c r="D34" s="73">
        <v>3681678.9550089934</v>
      </c>
      <c r="E34" s="134">
        <f t="shared" si="0"/>
        <v>0.18702504235234316</v>
      </c>
      <c r="F34" s="93" t="s">
        <v>300</v>
      </c>
      <c r="G34" s="99">
        <f>+D34</f>
        <v>3681678.9550089934</v>
      </c>
      <c r="H34" s="75"/>
    </row>
    <row r="35" spans="1:8" x14ac:dyDescent="0.25">
      <c r="A35" s="64">
        <f t="shared" ref="A35:A46" si="1">+A34+1</f>
        <v>25</v>
      </c>
      <c r="B35" s="65" t="s">
        <v>327</v>
      </c>
      <c r="C35" s="96"/>
      <c r="D35" s="73">
        <v>4185186.7148175016</v>
      </c>
      <c r="E35" s="134">
        <f t="shared" si="0"/>
        <v>0.21260265551570753</v>
      </c>
      <c r="F35" s="93" t="s">
        <v>300</v>
      </c>
      <c r="G35" s="99">
        <f>+D35</f>
        <v>4185186.7148175016</v>
      </c>
      <c r="H35" s="75"/>
    </row>
    <row r="36" spans="1:8" x14ac:dyDescent="0.25">
      <c r="A36" s="64">
        <f t="shared" si="1"/>
        <v>26</v>
      </c>
      <c r="B36" s="104" t="s">
        <v>328</v>
      </c>
      <c r="C36" s="96"/>
      <c r="D36" s="105"/>
      <c r="E36" s="106"/>
      <c r="F36" s="93"/>
      <c r="G36" s="106"/>
      <c r="H36" s="107"/>
    </row>
    <row r="37" spans="1:8" x14ac:dyDescent="0.25">
      <c r="A37" s="64">
        <f t="shared" si="1"/>
        <v>27</v>
      </c>
      <c r="B37" s="108" t="s">
        <v>329</v>
      </c>
      <c r="C37" s="91"/>
      <c r="D37" s="109">
        <f>SUM(D14:D36)</f>
        <v>1197562465.5947134</v>
      </c>
      <c r="E37" s="110">
        <f>SUM(E14:E36)</f>
        <v>60.834791296157633</v>
      </c>
      <c r="F37" s="110"/>
      <c r="G37" s="111">
        <f>SUM(G14:G36)</f>
        <v>430163067.21888351</v>
      </c>
      <c r="H37" s="112">
        <f>SUM(H14:H36)</f>
        <v>767399398.37583029</v>
      </c>
    </row>
    <row r="38" spans="1:8" x14ac:dyDescent="0.25">
      <c r="A38" s="64">
        <f t="shared" si="1"/>
        <v>28</v>
      </c>
      <c r="B38" s="77" t="s">
        <v>330</v>
      </c>
      <c r="C38" s="91"/>
      <c r="D38" s="113">
        <v>0.95111500000000004</v>
      </c>
      <c r="E38" s="114"/>
      <c r="F38" s="114"/>
      <c r="G38" s="115">
        <v>0.95111500000000004</v>
      </c>
      <c r="H38" s="116">
        <v>0.95111500000000004</v>
      </c>
    </row>
    <row r="39" spans="1:8" x14ac:dyDescent="0.25">
      <c r="A39" s="64">
        <f t="shared" si="1"/>
        <v>29</v>
      </c>
      <c r="B39" s="77" t="s">
        <v>331</v>
      </c>
      <c r="C39" s="91"/>
      <c r="D39" s="109">
        <f>+D37/D38</f>
        <v>1259114266.5132117</v>
      </c>
      <c r="E39" s="110"/>
      <c r="F39" s="110"/>
      <c r="G39" s="111">
        <f>+G37/G38</f>
        <v>452272403.67240924</v>
      </c>
      <c r="H39" s="112">
        <f>+H37/H38</f>
        <v>806841862.84080291</v>
      </c>
    </row>
    <row r="40" spans="1:8" x14ac:dyDescent="0.25">
      <c r="A40" s="64">
        <f t="shared" si="1"/>
        <v>30</v>
      </c>
      <c r="B40" s="77" t="s">
        <v>332</v>
      </c>
      <c r="C40" s="91"/>
      <c r="D40" s="98">
        <v>19685486.54609016</v>
      </c>
      <c r="E40" s="117"/>
      <c r="F40" s="117"/>
      <c r="G40" s="74"/>
      <c r="H40" s="75"/>
    </row>
    <row r="41" spans="1:8" x14ac:dyDescent="0.25">
      <c r="A41" s="64">
        <f t="shared" si="1"/>
        <v>31</v>
      </c>
      <c r="B41" s="69"/>
      <c r="C41" s="91"/>
      <c r="D41" s="118"/>
      <c r="E41" s="119" t="s">
        <v>94</v>
      </c>
      <c r="F41" s="119"/>
      <c r="G41" s="119" t="s">
        <v>284</v>
      </c>
      <c r="H41" s="120" t="s">
        <v>287</v>
      </c>
    </row>
    <row r="42" spans="1:8" x14ac:dyDescent="0.25">
      <c r="A42" s="64">
        <f t="shared" si="1"/>
        <v>32</v>
      </c>
      <c r="B42" s="77" t="s">
        <v>333</v>
      </c>
      <c r="C42" s="91"/>
      <c r="D42" s="121"/>
      <c r="E42" s="122"/>
      <c r="F42" s="122"/>
      <c r="G42" s="122"/>
      <c r="H42" s="123"/>
    </row>
    <row r="43" spans="1:8" x14ac:dyDescent="0.25">
      <c r="A43" s="64">
        <f t="shared" si="1"/>
        <v>33</v>
      </c>
      <c r="B43" s="77" t="s">
        <v>334</v>
      </c>
      <c r="C43" s="91"/>
      <c r="D43" s="124"/>
      <c r="E43" s="125">
        <f>+E37</f>
        <v>60.834791296157633</v>
      </c>
      <c r="F43" s="125"/>
      <c r="G43" s="125">
        <f>SUMIF(F14:F35,"F",E14:E35)</f>
        <v>21.851787417686175</v>
      </c>
      <c r="H43" s="126">
        <f>SUMIF(F14:F35,"V",E14:E35)</f>
        <v>38.983003878471457</v>
      </c>
    </row>
    <row r="44" spans="1:8" ht="15.75" thickBot="1" x14ac:dyDescent="0.3">
      <c r="A44" s="64">
        <f t="shared" si="1"/>
        <v>34</v>
      </c>
      <c r="B44" s="77" t="s">
        <v>335</v>
      </c>
      <c r="C44" s="91"/>
      <c r="D44" s="127"/>
      <c r="E44" s="128">
        <f>+E43/D38</f>
        <v>63.961551753634026</v>
      </c>
      <c r="F44" s="128"/>
      <c r="G44" s="128">
        <f>+G43/D38</f>
        <v>22.974916195923914</v>
      </c>
      <c r="H44" s="129">
        <f>+H43/D38</f>
        <v>40.986635557710116</v>
      </c>
    </row>
    <row r="45" spans="1:8" x14ac:dyDescent="0.25">
      <c r="A45" s="64">
        <f t="shared" si="1"/>
        <v>35</v>
      </c>
      <c r="B45" s="77"/>
      <c r="C45" s="91"/>
      <c r="D45" s="130"/>
      <c r="E45" s="130"/>
      <c r="F45" s="130"/>
      <c r="G45" s="130"/>
      <c r="H45" s="130"/>
    </row>
    <row r="46" spans="1:8" x14ac:dyDescent="0.25">
      <c r="A46" s="64">
        <f t="shared" si="1"/>
        <v>36</v>
      </c>
      <c r="B46" s="77" t="s">
        <v>336</v>
      </c>
      <c r="C46" s="91"/>
    </row>
    <row r="47" spans="1:8" x14ac:dyDescent="0.25">
      <c r="B47" s="131"/>
      <c r="C47" s="91"/>
      <c r="D47" s="131"/>
    </row>
    <row r="48" spans="1:8" x14ac:dyDescent="0.25">
      <c r="B48" s="47"/>
      <c r="C48" s="91"/>
    </row>
    <row r="49" spans="1:3" x14ac:dyDescent="0.25">
      <c r="B49" s="47"/>
      <c r="C49" s="91"/>
    </row>
    <row r="50" spans="1:3" x14ac:dyDescent="0.25">
      <c r="B50" s="47"/>
      <c r="C50" s="47"/>
    </row>
    <row r="51" spans="1:3" x14ac:dyDescent="0.25">
      <c r="B51" s="47"/>
      <c r="C51" s="47"/>
    </row>
    <row r="52" spans="1:3" x14ac:dyDescent="0.25">
      <c r="B52" s="47"/>
      <c r="C52" s="47"/>
    </row>
    <row r="53" spans="1:3" x14ac:dyDescent="0.25">
      <c r="B53" s="47"/>
      <c r="C53" s="47"/>
    </row>
    <row r="54" spans="1:3" x14ac:dyDescent="0.25">
      <c r="B54" s="47"/>
      <c r="C54" s="47"/>
    </row>
    <row r="55" spans="1:3" x14ac:dyDescent="0.25">
      <c r="B55" s="47"/>
      <c r="C55" s="47"/>
    </row>
    <row r="56" spans="1:3" x14ac:dyDescent="0.25">
      <c r="B56" s="47"/>
      <c r="C56" s="47"/>
    </row>
    <row r="57" spans="1:3" x14ac:dyDescent="0.25">
      <c r="B57" s="47"/>
      <c r="C57" s="47"/>
    </row>
    <row r="58" spans="1:3" x14ac:dyDescent="0.25">
      <c r="B58" s="47"/>
      <c r="C58" s="47"/>
    </row>
    <row r="59" spans="1:3" x14ac:dyDescent="0.25">
      <c r="B59" s="47"/>
      <c r="C59" s="47"/>
    </row>
    <row r="60" spans="1:3" x14ac:dyDescent="0.25">
      <c r="A60" s="132"/>
      <c r="B60" s="47"/>
      <c r="C60" s="47"/>
    </row>
    <row r="61" spans="1:3" x14ac:dyDescent="0.25">
      <c r="A61" s="132"/>
      <c r="B61" s="47"/>
      <c r="C61" s="91"/>
    </row>
    <row r="62" spans="1:3" x14ac:dyDescent="0.25">
      <c r="B62" s="133"/>
    </row>
  </sheetData>
  <pageMargins left="0.2" right="0.2" top="0.75" bottom="0.75" header="0.3" footer="0.3"/>
  <pageSetup scale="41"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85" zoomScaleNormal="85" workbookViewId="0">
      <selection activeCell="C17" sqref="C17"/>
    </sheetView>
  </sheetViews>
  <sheetFormatPr defaultRowHeight="15" x14ac:dyDescent="0.25"/>
  <cols>
    <col min="1" max="1" width="5" style="203" bestFit="1" customWidth="1"/>
    <col min="2" max="2" width="47" style="203" customWidth="1"/>
    <col min="3" max="3" width="15.140625" style="203" bestFit="1" customWidth="1"/>
    <col min="4" max="4" width="8.140625" style="203" bestFit="1" customWidth="1"/>
    <col min="5" max="5" width="19.42578125" style="203" customWidth="1"/>
    <col min="6" max="6" width="16.42578125" style="203" customWidth="1"/>
    <col min="7" max="7" width="45.42578125" style="203" bestFit="1" customWidth="1"/>
    <col min="8" max="8" width="2.85546875" style="203" customWidth="1"/>
    <col min="9" max="9" width="15" style="203" customWidth="1"/>
    <col min="10" max="10" width="2.42578125" style="203" customWidth="1"/>
    <col min="11" max="12" width="15" style="203" customWidth="1"/>
    <col min="13" max="13" width="25.42578125" style="203" customWidth="1"/>
    <col min="14" max="16384" width="9.140625" style="203"/>
  </cols>
  <sheetData>
    <row r="1" spans="1:6" x14ac:dyDescent="0.25">
      <c r="C1" s="245"/>
      <c r="D1" s="245"/>
      <c r="E1" s="245"/>
      <c r="F1" s="244"/>
    </row>
    <row r="2" spans="1:6" x14ac:dyDescent="0.25">
      <c r="F2" s="243"/>
    </row>
    <row r="3" spans="1:6" ht="15.75" x14ac:dyDescent="0.25">
      <c r="A3" s="634" t="s">
        <v>55</v>
      </c>
      <c r="B3" s="634"/>
      <c r="C3" s="634"/>
      <c r="D3" s="634"/>
      <c r="E3" s="634"/>
      <c r="F3" s="634"/>
    </row>
    <row r="4" spans="1:6" ht="15.75" x14ac:dyDescent="0.25">
      <c r="A4" s="634" t="s">
        <v>373</v>
      </c>
      <c r="B4" s="634"/>
      <c r="C4" s="634"/>
      <c r="D4" s="634"/>
      <c r="E4" s="634"/>
      <c r="F4" s="634"/>
    </row>
    <row r="5" spans="1:6" ht="15.75" x14ac:dyDescent="0.25">
      <c r="A5" s="634" t="s">
        <v>372</v>
      </c>
      <c r="B5" s="634"/>
      <c r="C5" s="634"/>
      <c r="D5" s="634"/>
      <c r="E5" s="634"/>
      <c r="F5" s="634"/>
    </row>
    <row r="6" spans="1:6" ht="15.75" x14ac:dyDescent="0.25">
      <c r="A6" s="635"/>
      <c r="B6" s="635"/>
      <c r="C6" s="635"/>
      <c r="D6" s="635"/>
      <c r="E6" s="635"/>
      <c r="F6" s="635"/>
    </row>
    <row r="8" spans="1:6" x14ac:dyDescent="0.25">
      <c r="A8" s="242"/>
      <c r="B8" s="241"/>
      <c r="C8" s="240" t="s">
        <v>409</v>
      </c>
      <c r="D8" s="225"/>
    </row>
    <row r="9" spans="1:6" x14ac:dyDescent="0.25">
      <c r="B9" s="239"/>
      <c r="C9" s="238"/>
      <c r="D9" s="237"/>
    </row>
    <row r="10" spans="1:6" x14ac:dyDescent="0.25">
      <c r="A10" s="228">
        <f>A8+1</f>
        <v>1</v>
      </c>
      <c r="B10" s="236" t="s">
        <v>414</v>
      </c>
      <c r="C10" s="234">
        <f>+'SEF-3 p 1 PC Summary'!J36</f>
        <v>71076510.12494643</v>
      </c>
      <c r="D10" s="225"/>
    </row>
    <row r="11" spans="1:6" x14ac:dyDescent="0.25">
      <c r="A11" s="228">
        <f t="shared" ref="A11:A17" si="0">A10+1</f>
        <v>2</v>
      </c>
      <c r="B11" s="230" t="s">
        <v>371</v>
      </c>
      <c r="C11" s="234">
        <f>+'SEF-3 p 1 PC Summary'!K36</f>
        <v>1525117.1700000002</v>
      </c>
      <c r="D11" s="225"/>
    </row>
    <row r="12" spans="1:6" x14ac:dyDescent="0.25">
      <c r="A12" s="228">
        <f t="shared" si="0"/>
        <v>3</v>
      </c>
      <c r="B12" s="230" t="s">
        <v>370</v>
      </c>
      <c r="C12" s="235">
        <f>C10+C11</f>
        <v>72601627.294946432</v>
      </c>
      <c r="D12" s="225"/>
    </row>
    <row r="13" spans="1:6" x14ac:dyDescent="0.25">
      <c r="A13" s="228">
        <f t="shared" si="0"/>
        <v>4</v>
      </c>
      <c r="B13" s="230"/>
      <c r="C13" s="234"/>
      <c r="D13" s="225"/>
    </row>
    <row r="14" spans="1:6" x14ac:dyDescent="0.25">
      <c r="A14" s="228">
        <f t="shared" si="0"/>
        <v>5</v>
      </c>
      <c r="B14" s="233" t="s">
        <v>369</v>
      </c>
      <c r="C14" s="230"/>
      <c r="D14" s="225"/>
    </row>
    <row r="15" spans="1:6" x14ac:dyDescent="0.25">
      <c r="A15" s="228">
        <f t="shared" si="0"/>
        <v>6</v>
      </c>
      <c r="B15" s="232" t="s">
        <v>425</v>
      </c>
      <c r="C15" s="231">
        <f>+E36</f>
        <v>0.95034799999999997</v>
      </c>
      <c r="D15" s="225"/>
    </row>
    <row r="16" spans="1:6" x14ac:dyDescent="0.25">
      <c r="A16" s="228">
        <f t="shared" si="0"/>
        <v>7</v>
      </c>
      <c r="B16" s="230"/>
      <c r="C16" s="229"/>
      <c r="D16" s="225"/>
    </row>
    <row r="17" spans="1:5" ht="15.75" thickBot="1" x14ac:dyDescent="0.3">
      <c r="A17" s="228">
        <f t="shared" si="0"/>
        <v>8</v>
      </c>
      <c r="B17" s="227" t="s">
        <v>368</v>
      </c>
      <c r="C17" s="226">
        <f>C12/C15</f>
        <v>76394780.95912911</v>
      </c>
      <c r="D17" s="225"/>
    </row>
    <row r="18" spans="1:5" ht="15.75" thickTop="1" x14ac:dyDescent="0.25"/>
    <row r="19" spans="1:5" x14ac:dyDescent="0.25">
      <c r="C19" s="224"/>
    </row>
    <row r="20" spans="1:5" x14ac:dyDescent="0.25">
      <c r="A20" s="223" t="s">
        <v>413</v>
      </c>
      <c r="B20" s="222"/>
      <c r="C20" s="221"/>
      <c r="D20" s="221"/>
      <c r="E20" s="220"/>
    </row>
    <row r="21" spans="1:5" x14ac:dyDescent="0.25">
      <c r="A21" s="219" t="s">
        <v>104</v>
      </c>
      <c r="B21" s="218"/>
      <c r="C21" s="215"/>
      <c r="D21" s="215"/>
      <c r="E21" s="217"/>
    </row>
    <row r="22" spans="1:5" x14ac:dyDescent="0.25">
      <c r="A22" s="219" t="s">
        <v>426</v>
      </c>
      <c r="B22" s="218"/>
      <c r="C22" s="215"/>
      <c r="D22" s="215"/>
      <c r="E22" s="217"/>
    </row>
    <row r="23" spans="1:5" x14ac:dyDescent="0.25">
      <c r="A23" s="219" t="s">
        <v>417</v>
      </c>
      <c r="B23" s="218"/>
      <c r="C23" s="215"/>
      <c r="D23" s="215"/>
      <c r="E23" s="217"/>
    </row>
    <row r="24" spans="1:5" x14ac:dyDescent="0.25">
      <c r="A24" s="428" t="s">
        <v>105</v>
      </c>
      <c r="B24" s="429"/>
      <c r="C24" s="429"/>
      <c r="D24" s="429"/>
      <c r="E24" s="430"/>
    </row>
    <row r="25" spans="1:5" x14ac:dyDescent="0.25">
      <c r="A25" s="216"/>
      <c r="B25" s="215"/>
      <c r="C25" s="215"/>
      <c r="D25" s="215"/>
      <c r="E25" s="217"/>
    </row>
    <row r="26" spans="1:5" x14ac:dyDescent="0.25">
      <c r="A26" s="216"/>
      <c r="B26" s="215"/>
      <c r="C26" s="215"/>
      <c r="D26" s="215"/>
      <c r="E26" s="431"/>
    </row>
    <row r="27" spans="1:5" x14ac:dyDescent="0.25">
      <c r="A27" s="214" t="s">
        <v>367</v>
      </c>
      <c r="B27" s="213"/>
      <c r="C27" s="213"/>
      <c r="D27" s="432"/>
      <c r="E27" s="431"/>
    </row>
    <row r="28" spans="1:5" x14ac:dyDescent="0.25">
      <c r="A28" s="212" t="s">
        <v>366</v>
      </c>
      <c r="B28" s="211" t="s">
        <v>106</v>
      </c>
      <c r="C28" s="211"/>
      <c r="D28" s="427"/>
      <c r="E28" s="433"/>
    </row>
    <row r="29" spans="1:5" x14ac:dyDescent="0.25">
      <c r="A29" s="434"/>
      <c r="B29" s="432"/>
      <c r="C29" s="432"/>
      <c r="D29" s="432"/>
      <c r="E29" s="431"/>
    </row>
    <row r="30" spans="1:5" x14ac:dyDescent="0.25">
      <c r="A30" s="208">
        <f>ROW()</f>
        <v>30</v>
      </c>
      <c r="B30" s="207" t="s">
        <v>107</v>
      </c>
      <c r="C30" s="206"/>
      <c r="D30" s="206"/>
      <c r="E30" s="204">
        <f>+'Conversion Factor'!E15</f>
        <v>7.1970000000000003E-3</v>
      </c>
    </row>
    <row r="31" spans="1:5" x14ac:dyDescent="0.25">
      <c r="A31" s="208">
        <f t="shared" ref="A31:A38" si="1">A30+1</f>
        <v>31</v>
      </c>
      <c r="B31" s="207" t="s">
        <v>108</v>
      </c>
      <c r="C31" s="206"/>
      <c r="D31" s="206"/>
      <c r="E31" s="210">
        <f>+'Conversion Factor'!E16</f>
        <v>4.0000000000000001E-3</v>
      </c>
    </row>
    <row r="32" spans="1:5" x14ac:dyDescent="0.25">
      <c r="A32" s="208">
        <f t="shared" si="1"/>
        <v>32</v>
      </c>
      <c r="B32" s="207" t="str">
        <f>"STATE UTILITY TAX ( "&amp;E32*100&amp;"% - ( LINE 1 * "&amp;E32*100&amp;"% )  )"</f>
        <v>STATE UTILITY TAX ( 3.8455% - ( LINE 1 * 3.8455% )  )</v>
      </c>
      <c r="C32" s="432"/>
      <c r="D32" s="209">
        <v>3.8733999999999998E-2</v>
      </c>
      <c r="E32" s="246">
        <f>ROUND(D32-(D32*E30),6)</f>
        <v>3.8455000000000003E-2</v>
      </c>
    </row>
    <row r="33" spans="1:7" x14ac:dyDescent="0.25">
      <c r="A33" s="208">
        <f t="shared" si="1"/>
        <v>33</v>
      </c>
      <c r="B33" s="207"/>
      <c r="C33" s="206"/>
      <c r="D33" s="206"/>
      <c r="E33" s="204"/>
    </row>
    <row r="34" spans="1:7" x14ac:dyDescent="0.25">
      <c r="A34" s="208">
        <f t="shared" si="1"/>
        <v>34</v>
      </c>
      <c r="B34" s="207" t="s">
        <v>109</v>
      </c>
      <c r="C34" s="206"/>
      <c r="D34" s="206"/>
      <c r="E34" s="204">
        <f>ROUND(SUM(E30:E32),6)</f>
        <v>4.9652000000000002E-2</v>
      </c>
    </row>
    <row r="35" spans="1:7" x14ac:dyDescent="0.25">
      <c r="A35" s="208">
        <f t="shared" si="1"/>
        <v>35</v>
      </c>
      <c r="B35" s="206"/>
      <c r="C35" s="206"/>
      <c r="D35" s="206"/>
      <c r="E35" s="204"/>
    </row>
    <row r="36" spans="1:7" x14ac:dyDescent="0.25">
      <c r="A36" s="208">
        <f t="shared" si="1"/>
        <v>36</v>
      </c>
      <c r="B36" s="206" t="str">
        <f>"CONVERSION FACTOR EXCLUDING FEDERAL INCOME TAX ( 1 - LINE "&amp;$A$35&amp;" )"</f>
        <v>CONVERSION FACTOR EXCLUDING FEDERAL INCOME TAX ( 1 - LINE 35 )</v>
      </c>
      <c r="C36" s="206"/>
      <c r="D36" s="206"/>
      <c r="E36" s="204">
        <f>ROUND(1-E34,6)</f>
        <v>0.95034799999999997</v>
      </c>
    </row>
    <row r="37" spans="1:7" x14ac:dyDescent="0.25">
      <c r="A37" s="208">
        <f t="shared" si="1"/>
        <v>37</v>
      </c>
      <c r="B37" s="207" t="s">
        <v>415</v>
      </c>
      <c r="C37" s="206"/>
      <c r="D37" s="205">
        <v>0.21</v>
      </c>
      <c r="E37" s="204">
        <f>+E36*D37</f>
        <v>0.19957307999999999</v>
      </c>
    </row>
    <row r="38" spans="1:7" ht="15.75" thickBot="1" x14ac:dyDescent="0.3">
      <c r="A38" s="208">
        <f t="shared" si="1"/>
        <v>38</v>
      </c>
      <c r="B38" s="207" t="str">
        <f>"CONVERSION FACTOR INCL FEDERAL INCOME TAX ( LINE "&amp;A36&amp;" - LINE "&amp;A37&amp;" ) "</f>
        <v xml:space="preserve">CONVERSION FACTOR INCL FEDERAL INCOME TAX ( LINE 36 - LINE 37 ) </v>
      </c>
      <c r="C38" s="206"/>
      <c r="D38" s="206"/>
      <c r="E38" s="435">
        <f>ROUND(1-E37-E34,6)</f>
        <v>0.75077499999999997</v>
      </c>
    </row>
    <row r="39" spans="1:7" ht="15.75" thickTop="1" x14ac:dyDescent="0.25">
      <c r="A39" s="436"/>
      <c r="B39" s="437"/>
      <c r="C39" s="437"/>
      <c r="D39" s="437"/>
      <c r="E39" s="438"/>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A70"/>
      <c r="B70"/>
      <c r="C70"/>
      <c r="D70"/>
      <c r="E70"/>
      <c r="F70"/>
      <c r="G70"/>
    </row>
    <row r="71" spans="1:7" x14ac:dyDescent="0.25">
      <c r="A71"/>
      <c r="B71"/>
      <c r="C71"/>
      <c r="D71"/>
      <c r="E71"/>
      <c r="F71"/>
      <c r="G71"/>
    </row>
    <row r="72" spans="1:7" x14ac:dyDescent="0.25">
      <c r="A72"/>
      <c r="B72"/>
      <c r="C72"/>
      <c r="D72"/>
      <c r="E72"/>
      <c r="F72"/>
      <c r="G72"/>
    </row>
    <row r="73" spans="1:7" x14ac:dyDescent="0.25">
      <c r="A73"/>
      <c r="B73"/>
      <c r="C73"/>
      <c r="D73"/>
      <c r="E73"/>
      <c r="F73"/>
      <c r="G73"/>
    </row>
  </sheetData>
  <mergeCells count="4">
    <mergeCell ref="A3:F3"/>
    <mergeCell ref="A4:F4"/>
    <mergeCell ref="A5:F5"/>
    <mergeCell ref="A6:F6"/>
  </mergeCells>
  <pageMargins left="0.7" right="0.7" top="0.75" bottom="0.75" header="0.3" footer="0.3"/>
  <customProperties>
    <customPr name="_pios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
  <sheetViews>
    <sheetView workbookViewId="0">
      <selection activeCell="G33" sqref="G33"/>
    </sheetView>
  </sheetViews>
  <sheetFormatPr defaultRowHeight="15" x14ac:dyDescent="0.25"/>
  <sheetData/>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75EB62C3599C34FA53F9242800ADA21" ma:contentTypeVersion="16" ma:contentTypeDescription="" ma:contentTypeScope="" ma:versionID="7eb178edd0884273bb532ca37e8b5d8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2023-04-28T07:00:00+00:00</OpenedDate>
    <SignificantOrder xmlns="dc463f71-b30c-4ab2-9473-d307f9d35888">false</SignificantOrder>
    <Date1 xmlns="dc463f71-b30c-4ab2-9473-d307f9d35888">2023-04-28T07:00:00+00:00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230313</DocketNumber>
    <DelegatedOrder xmlns="dc463f71-b30c-4ab2-9473-d307f9d35888">false</DelegatedOrder>
  </documentManagement>
</p:properties>
</file>

<file path=customXml/itemProps1.xml><?xml version="1.0" encoding="utf-8"?>
<ds:datastoreItem xmlns:ds="http://schemas.openxmlformats.org/officeDocument/2006/customXml" ds:itemID="{E7203CD9-56D6-48FB-ADF4-F75A239EED85}"/>
</file>

<file path=customXml/itemProps2.xml><?xml version="1.0" encoding="utf-8"?>
<ds:datastoreItem xmlns:ds="http://schemas.openxmlformats.org/officeDocument/2006/customXml" ds:itemID="{A9973F6F-1F7B-473B-B919-F88FA1BF2197}"/>
</file>

<file path=customXml/itemProps3.xml><?xml version="1.0" encoding="utf-8"?>
<ds:datastoreItem xmlns:ds="http://schemas.openxmlformats.org/officeDocument/2006/customXml" ds:itemID="{191B016B-F9C9-4AD1-9805-50154A41730F}"/>
</file>

<file path=customXml/itemProps4.xml><?xml version="1.0" encoding="utf-8"?>
<ds:datastoreItem xmlns:ds="http://schemas.openxmlformats.org/officeDocument/2006/customXml" ds:itemID="{971135F2-0E7F-4DF1-B5F4-05BA7C9F42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SEF-3 TOC</vt:lpstr>
      <vt:lpstr>SEF-3 p 1 PC Summary</vt:lpstr>
      <vt:lpstr>SEF-3 p 2 Actual BLR</vt:lpstr>
      <vt:lpstr>SEF-3 p 3 Sch B</vt:lpstr>
      <vt:lpstr>SEF-3 p 4 Bands</vt:lpstr>
      <vt:lpstr>SEF-3 p 5 Interest</vt:lpstr>
      <vt:lpstr>SEF-3 p 6 Approved BLRs</vt:lpstr>
      <vt:lpstr>SEF-3 p 7 2022 Imbalance</vt:lpstr>
      <vt:lpstr>Workpapers=&gt;</vt:lpstr>
      <vt:lpstr>Actuals</vt:lpstr>
      <vt:lpstr>Summary- Detailed</vt:lpstr>
      <vt:lpstr>Centralia Equity Kicker</vt:lpstr>
      <vt:lpstr>Conversion Factor</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dc:creator>
  <cp:lastModifiedBy>Free, Susan</cp:lastModifiedBy>
  <dcterms:created xsi:type="dcterms:W3CDTF">2022-02-15T21:03:13Z</dcterms:created>
  <dcterms:modified xsi:type="dcterms:W3CDTF">2023-04-23T20:01:32Z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0x0101006E56B4D1795A2E4DB2F0B01679ED314A00875EB62C3599C34FA53F9242800ADA21</vt:lpwstr>
  </property>
  <property fmtid="{D5CDD505-2E9C-101B-9397-08002B2CF9AE}" pid="3" name="_docset_NoMedatataSyncRequired">
    <vt:lpwstr>False</vt:lpwstr>
  </property>
</Properties>
</file>